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8732" windowHeight="12216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03" sheetId="11" r:id="rId5"/>
    <sheet name="SO 03 042016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03'!$A$1:$H$20</definedName>
    <definedName name="_xlnm.Print_Area" localSheetId="5">'SO 03 042016 Pol'!$A$1:$I$81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19" i="11" l="1"/>
  <c r="O19" i="11"/>
  <c r="H19" i="11"/>
  <c r="AN81" i="12"/>
  <c r="O18" i="11" s="1"/>
  <c r="AK80" i="12"/>
  <c r="AL80" i="12"/>
  <c r="AZ75" i="12"/>
  <c r="AZ72" i="12"/>
  <c r="AZ50" i="12"/>
  <c r="AZ38" i="12"/>
  <c r="BA22" i="12"/>
  <c r="BA19" i="12"/>
  <c r="G9" i="12"/>
  <c r="G10" i="12"/>
  <c r="G11" i="12"/>
  <c r="G14" i="12"/>
  <c r="G15" i="12"/>
  <c r="G17" i="12"/>
  <c r="G18" i="12"/>
  <c r="G21" i="12"/>
  <c r="G23" i="12"/>
  <c r="G25" i="12"/>
  <c r="G26" i="12"/>
  <c r="G28" i="12"/>
  <c r="G29" i="12"/>
  <c r="G30" i="12"/>
  <c r="G31" i="12"/>
  <c r="G32" i="12"/>
  <c r="G35" i="12"/>
  <c r="F33" i="12" s="1"/>
  <c r="G39" i="12"/>
  <c r="G42" i="12"/>
  <c r="G45" i="12"/>
  <c r="G48" i="12"/>
  <c r="G51" i="12"/>
  <c r="G54" i="12"/>
  <c r="G56" i="12"/>
  <c r="G57" i="12"/>
  <c r="G59" i="12"/>
  <c r="G63" i="12"/>
  <c r="G66" i="12"/>
  <c r="G68" i="12"/>
  <c r="G69" i="12"/>
  <c r="G70" i="12"/>
  <c r="G73" i="12"/>
  <c r="G76" i="12"/>
  <c r="G79" i="12"/>
  <c r="D20" i="11"/>
  <c r="B7" i="11"/>
  <c r="B6" i="11"/>
  <c r="C1" i="11"/>
  <c r="B1" i="11"/>
  <c r="B1" i="9"/>
  <c r="C1" i="9"/>
  <c r="B7" i="9"/>
  <c r="B6" i="9"/>
  <c r="F8" i="12" l="1"/>
  <c r="F36" i="12"/>
  <c r="F12" i="12"/>
  <c r="AO81" i="12"/>
  <c r="P18" i="11" s="1"/>
  <c r="G81" i="12" l="1"/>
  <c r="H18" i="11" s="1"/>
  <c r="H20" i="11" s="1"/>
  <c r="J23" i="1" s="1"/>
  <c r="J24" i="1" s="1"/>
  <c r="D8" i="1" s="1"/>
</calcChain>
</file>

<file path=xl/sharedStrings.xml><?xml version="1.0" encoding="utf-8"?>
<sst xmlns="http://schemas.openxmlformats.org/spreadsheetml/2006/main" count="305" uniqueCount="185">
  <si>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</si>
  <si>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</si>
  <si>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</si>
  <si>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</si>
  <si>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</si>
  <si>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</si>
  <si>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</si>
  <si>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</si>
  <si>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</si>
  <si>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</si>
  <si>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</si>
  <si>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</si>
  <si>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</si>
  <si>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</si>
  <si>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</si>
  <si>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</si>
  <si>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</si>
  <si>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</si>
  <si>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</si>
  <si>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</si>
  <si>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</si>
  <si>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</si>
  <si>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</si>
  <si>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</si>
  <si>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</si>
  <si>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</si>
  <si>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</si>
  <si>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</si>
  <si>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</si>
  <si>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</si>
  <si>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</si>
  <si>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</si>
  <si>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</si>
  <si>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</si>
  <si>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</si>
  <si>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</si>
  <si>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</si>
  <si>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</si>
  <si>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</si>
  <si>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</si>
  <si>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</si>
  <si>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</si>
  <si>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4456</t>
  </si>
  <si>
    <t>Lovosice - ul. Prokopa Holého, oprava komunikace a odvod povrchových vod</t>
  </si>
  <si>
    <t>Stavební objekt</t>
  </si>
  <si>
    <t>SO 03</t>
  </si>
  <si>
    <t>Veřejné osvětlení</t>
  </si>
  <si>
    <t>Celkem za stavbu</t>
  </si>
  <si>
    <t>Rozsah:</t>
  </si>
  <si>
    <t>Rekapitulace soupisů náležejících k objektu</t>
  </si>
  <si>
    <t>Soupis</t>
  </si>
  <si>
    <t>Cena (Kč)</t>
  </si>
  <si>
    <t>042016</t>
  </si>
  <si>
    <t>KO-5-06295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</si>
  <si>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</si>
  <si>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</si>
  <si>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</si>
  <si>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</si>
  <si>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</si>
  <si>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</si>
  <si>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</si>
  <si>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F1014</t>
  </si>
  <si>
    <t>Venkovní osvětlení</t>
  </si>
  <si>
    <t>210 R001</t>
  </si>
  <si>
    <t>Stožár osvětlovací K5 bezpaticový žárově zinkovaný výška 5m</t>
  </si>
  <si>
    <t>ks</t>
  </si>
  <si>
    <t>Vlastní</t>
  </si>
  <si>
    <t>31678615.AR</t>
  </si>
  <si>
    <t>svorkovnice stožárová</t>
  </si>
  <si>
    <t>kus</t>
  </si>
  <si>
    <t>SPCM</t>
  </si>
  <si>
    <t>RTS</t>
  </si>
  <si>
    <t>348 R002</t>
  </si>
  <si>
    <t>svítidlo venkovní MODUS LV LEDOS 3500 V1/ND</t>
  </si>
  <si>
    <t>M21</t>
  </si>
  <si>
    <t>Elektromontáže</t>
  </si>
  <si>
    <t>210 10 Ukončení vodičů, soubory pro kabely</t>
  </si>
  <si>
    <t>210100251R00</t>
  </si>
  <si>
    <t>...ukončení kabelů smršťovací záklopkou nebo páskou, celoplastových , do průřezu 4x10 mm2</t>
  </si>
  <si>
    <t>210100252R00</t>
  </si>
  <si>
    <t>...ukončení kabelů smršťovací záklopkou nebo páskou, celoplastových , do průřezu 4x25 mm2</t>
  </si>
  <si>
    <t>210 20 Svítidla a osvětlovací zařízení</t>
  </si>
  <si>
    <t>210202036R00</t>
  </si>
  <si>
    <t>...svítidlo výbojkové na sloup,  , sodíková vysokotlaká výbojka (SHC) 70</t>
  </si>
  <si>
    <t>210204011RS2</t>
  </si>
  <si>
    <t>...stožár osvětlovací, ocelový délky do 12 m, včetně mechanizace</t>
  </si>
  <si>
    <t>Montáž stožárů, jejich rozvoz po trase, postavení, vyrovnání a definitivní zajištění v základu.</t>
  </si>
  <si>
    <t>210 22 Vedení uzemňovací</t>
  </si>
  <si>
    <t>210220022RT1</t>
  </si>
  <si>
    <t>...uzemňovací vedení v zemi vč. svorek, propoj. izolace spojů, FeZn, průměr 8 - 10 mm, včetně materiálu</t>
  </si>
  <si>
    <t>m</t>
  </si>
  <si>
    <t>včetně montáže svorek spojovacích, odbočných, upevňovacích a spojovacího materiálu.</t>
  </si>
  <si>
    <t>210220301RT2</t>
  </si>
  <si>
    <t>...svorky hromosvodové, do 2 šroubů (SS, SR 03), včetně materiálu - svorka spojovací SS pro lano</t>
  </si>
  <si>
    <t>210 81 Kabely silové</t>
  </si>
  <si>
    <t>210810014RT1</t>
  </si>
  <si>
    <t>...kabel CYKY-m 750 V, 4 x 16 mm2, volně uložený včetně dodávky materiálu</t>
  </si>
  <si>
    <t>210810045RT1</t>
  </si>
  <si>
    <t>...kabel CYKY-m 750 V, 3 x 1,5 mm2, pevně uložený včetně dodávky materiálu</t>
  </si>
  <si>
    <t>9 Hodinové zúčtovací sazby</t>
  </si>
  <si>
    <t>905      R01</t>
  </si>
  <si>
    <t>Hzs-revize provoz.souboru a st.obj., Revize</t>
  </si>
  <si>
    <t>h</t>
  </si>
  <si>
    <t>Přir.M</t>
  </si>
  <si>
    <t>210 R003</t>
  </si>
  <si>
    <t>Demontáž stávajícího stožáru veřejného osvětlení vč. odvozu</t>
  </si>
  <si>
    <t>210 R006</t>
  </si>
  <si>
    <t>demontáž a montáž svítidla</t>
  </si>
  <si>
    <t>905 R005</t>
  </si>
  <si>
    <t>měření osvětlení a zpracování protokolu</t>
  </si>
  <si>
    <t>hod</t>
  </si>
  <si>
    <t>3457114702R</t>
  </si>
  <si>
    <t>trubka kabelová ohebná dvouplášťová korugovaná; vnější plášť z HDPE, vnitřní z LDPE; mat. není samozhášivý; mezní hodnota zatížení 450 N/5 cm; teplot.rozsah -45 až 60 °C; stupeň hořlavosti A; barva standardně červená; vnější pr.= 63,0 mm; vnitřní pr.= 52,0 mm; IP 40, při použití těsnicího kroužku IP 67</t>
  </si>
  <si>
    <t>M22</t>
  </si>
  <si>
    <t>Montáž sdělovací a zabezp. techniky</t>
  </si>
  <si>
    <t>222 26-05 Trubky</t>
  </si>
  <si>
    <t>222260546R00</t>
  </si>
  <si>
    <t>Trubka KOPOFLEX 63 na povrchu</t>
  </si>
  <si>
    <t>M46</t>
  </si>
  <si>
    <t>Zemní práce při montážích</t>
  </si>
  <si>
    <t>460 01-002 Vytyčení trasy kabelového vedení</t>
  </si>
  <si>
    <t>Pochůzka projektovanou tratí kabelového vedení. Vyznačení trasy kabelu číslovanými kolíky nebo psanými značkami včetně zhotovení a očíslování kolíků. Stanovení a označení míst pro kabelové prostupy a podchodové štoly a vyznačení překážek.</t>
  </si>
  <si>
    <t>460010024RT2</t>
  </si>
  <si>
    <t>Vytýčení kabelové trasy v zastavěném prostoru, délka trasy do 500 m</t>
  </si>
  <si>
    <t>km</t>
  </si>
  <si>
    <t>460 03-003 Vytrhání dlažby z pískového podkladu</t>
  </si>
  <si>
    <t>Rozebrání dlažby ručně, vytřídění kostek s odhozem na hromady nebo naložení na dopravní prostředek, očištění kostek nebo dlaždic.</t>
  </si>
  <si>
    <t>460030033RT3</t>
  </si>
  <si>
    <t>Vytrhání kostek drobných, lože písek, nezalité sp., z plochy nad 10 m2</t>
  </si>
  <si>
    <t>m2</t>
  </si>
  <si>
    <t>460 03-007 Bourání živičných povrchů</t>
  </si>
  <si>
    <t>Rozpojení živičných povrchů na kusy. Naložení na dopravní prostředek nebo odhoz do 3 m. Zarovnání styčné hrany.</t>
  </si>
  <si>
    <t>460030072RT3</t>
  </si>
  <si>
    <t>Bourání živičných povrchů tl. vrstvy 5 - 10 cm, v ploše nad 10 m2</t>
  </si>
  <si>
    <t>460 03-008 Řezání spáry v asfaltu nebo betonu</t>
  </si>
  <si>
    <t>Provedení spáry zařízením pro řezání spár.</t>
  </si>
  <si>
    <t>460030081RT2</t>
  </si>
  <si>
    <t>Řezání spáry v asfaltu nebo betonu, v tloušťce vrstvy do 5-8 cm</t>
  </si>
  <si>
    <t>460 05-07 Jáma pro stožáry veřejného osvětlení objemu do 2m3</t>
  </si>
  <si>
    <t>Jáma pro stožáry veřejného osvětlení do 2 m3 včetně odstranění mozaiky nebo rozrušení živičného povrchu, zakrytí jámy deskou a zajištěním proti posunutí.</t>
  </si>
  <si>
    <t>460050703RT1</t>
  </si>
  <si>
    <t>Jáma do 2 m3 pro stožár veřejného osvětlení, hor.3, ruční výkop jámy</t>
  </si>
  <si>
    <t>m3</t>
  </si>
  <si>
    <t>460 08-00 Betonový základ</t>
  </si>
  <si>
    <t>Základ z prostého betonu včetně dopravy směsi k místu uložení a betonáž.</t>
  </si>
  <si>
    <t>460080001RT1</t>
  </si>
  <si>
    <t>Betonový základ do zeminy bez bednění, uložení betonu do výkopu</t>
  </si>
  <si>
    <t>460 20-01 Hloubení kabelové rýhy šířky 35 cm</t>
  </si>
  <si>
    <t>460200133RT2</t>
  </si>
  <si>
    <t>Výkop kabelové rýhy 35/50 cm  hor.3, ruční výkop rýhy</t>
  </si>
  <si>
    <t>460200163RT2</t>
  </si>
  <si>
    <t>Výkop kabelové rýhy 35/80 cm  hor.3, ruční výkop rýhy</t>
  </si>
  <si>
    <t>460 20-03 Hloubení kabelové rýhy šířky 50 cm</t>
  </si>
  <si>
    <t>460200303RT2</t>
  </si>
  <si>
    <t>Výkop kabelové rýhy 50/120 cm hor.3, ruční výkop rýhy</t>
  </si>
  <si>
    <t>460 42-002 Zřízení nebo rekonstrukce kabelového lože z písku</t>
  </si>
  <si>
    <t>Dodání kopaného písku, přísun písku do rýhy, pokrytí dna rýhy souvislou urovnanou vrstvou písku tloušťky 5 nebo 10 cm nad kabelem.</t>
  </si>
  <si>
    <t>460420022RT1</t>
  </si>
  <si>
    <t>Zřízení kabelového lože v rýze š. do 65 cm z písku, lože tloušťky 10 cm</t>
  </si>
  <si>
    <t>460 49-001 Fólie výstražná z PVC</t>
  </si>
  <si>
    <t>Vyrovnání povrchu kabelové rýhy, rozvinutí a uložení výstražné fólie z PVC do rýhy.</t>
  </si>
  <si>
    <t>460490012RT1</t>
  </si>
  <si>
    <t>Fólie výstražná z PVC, šířka 33 cm, fólie PVC šířka 33 cm</t>
  </si>
  <si>
    <t>460 57 Ruční zához kabelové rýhy se zhutněním</t>
  </si>
  <si>
    <t>460570113R00</t>
  </si>
  <si>
    <t>Zához rýhy 35/30 cm, hornina třídy 3, se zhutněním</t>
  </si>
  <si>
    <t>460570133R00</t>
  </si>
  <si>
    <t>Zához rýhy 35/50 cm, hornina třídy 3, se zhutněním</t>
  </si>
  <si>
    <t>460570283R00</t>
  </si>
  <si>
    <t>Zához rýhy 50/100 cm, hornina tř. 3, se zhutněním</t>
  </si>
  <si>
    <t>460 62-001 Provizorní úprava terénu v přírodní zemině</t>
  </si>
  <si>
    <t>Úprava terénu, odkopání terénních nerovností až do hloubky 10 cm, zásyp materiálem získaným odkopávkou. Upěchování zasypaných nerovností ručním pěchem tak, aby nerovnosti terénu nebyly větší jak 2 cm od vodorovné hladiny.</t>
  </si>
  <si>
    <t>460620013RT1</t>
  </si>
  <si>
    <t>Provizorní úprava terénu v přírodní hornině 3, ruční vyrovnání a zhutnění</t>
  </si>
  <si>
    <t>460 65-001 Podkladová vrstva</t>
  </si>
  <si>
    <t>Zřízení (znovuzřízení), podkladové vrstvy ze štěrku, štěrkopísku nebo betonu (eventuálně hlinobetonu) včetně rozvozu všech hmot a jejich rozprostření.</t>
  </si>
  <si>
    <t>460650016RT2</t>
  </si>
  <si>
    <t>Podkladová vrstva z betonu, z betonu prostého C 8/10</t>
  </si>
  <si>
    <t>460 92 Zaměření kabelových tras</t>
  </si>
  <si>
    <t>Zaměření a zobrazení kabelových tras geodetickým pracovištěm na pevný bod, zpracování výsledků měření, zhotovení knihy tras.</t>
  </si>
  <si>
    <t>460921102R00</t>
  </si>
  <si>
    <t>Zaměření a zobrazení kabel. trasy na pevný bod</t>
  </si>
  <si>
    <t>Zřízení nebo rekonstrukce kabelového lože z kopaného písku bez zakrytí</t>
  </si>
  <si>
    <t>Celkem za objekt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</si>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</sst>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64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64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64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64" fontId="7" fillId="4" borderId="54" xfId="0" applyNumberFormat="1" applyFont="1" applyFill="1" applyBorder="1"/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65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8" fillId="0" borderId="0" xfId="0" applyNumberFormat="1" applyFont="1" applyAlignment="1">
      <alignment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6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6" fillId="0" borderId="41" xfId="0" applyFont="1" applyBorder="1" applyAlignment="1">
      <alignment vertical="top" shrinkToFit="1"/>
    </xf>
    <xf numFmtId="165" fontId="0" fillId="4" borderId="42" xfId="0" applyNumberFormat="1" applyFill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0" fillId="4" borderId="43" xfId="0" applyFill="1" applyBorder="1" applyAlignment="1">
      <alignment vertical="top"/>
    </xf>
    <xf numFmtId="0" fontId="16" fillId="0" borderId="62" xfId="0" applyFont="1" applyBorder="1" applyAlignment="1">
      <alignment vertical="top"/>
    </xf>
    <xf numFmtId="4" fontId="0" fillId="4" borderId="63" xfId="0" applyNumberFormat="1" applyFill="1" applyBorder="1" applyAlignment="1">
      <alignment vertical="top" shrinkToFit="1"/>
    </xf>
    <xf numFmtId="4" fontId="16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6" fillId="0" borderId="23" xfId="0" applyFont="1" applyBorder="1" applyAlignment="1">
      <alignment vertical="top"/>
    </xf>
    <xf numFmtId="0" fontId="16" fillId="0" borderId="24" xfId="0" applyNumberFormat="1" applyFont="1" applyBorder="1" applyAlignment="1">
      <alignment vertical="top"/>
    </xf>
    <xf numFmtId="0" fontId="16" fillId="0" borderId="67" xfId="0" applyFont="1" applyBorder="1" applyAlignment="1">
      <alignment vertical="top" shrinkToFit="1"/>
    </xf>
    <xf numFmtId="165" fontId="16" fillId="0" borderId="67" xfId="0" applyNumberFormat="1" applyFont="1" applyBorder="1" applyAlignment="1">
      <alignment vertical="top" shrinkToFit="1"/>
    </xf>
    <xf numFmtId="4" fontId="16" fillId="5" borderId="67" xfId="0" applyNumberFormat="1" applyFont="1" applyFill="1" applyBorder="1" applyAlignment="1" applyProtection="1">
      <alignment vertical="top" shrinkToFit="1"/>
      <protection locked="0"/>
    </xf>
    <xf numFmtId="4" fontId="16" fillId="0" borderId="67" xfId="0" applyNumberFormat="1" applyFont="1" applyBorder="1" applyAlignment="1">
      <alignment vertical="top" shrinkToFit="1"/>
    </xf>
    <xf numFmtId="4" fontId="16" fillId="0" borderId="24" xfId="0" applyNumberFormat="1" applyFont="1" applyBorder="1" applyAlignment="1">
      <alignment vertical="top" shrinkToFit="1"/>
    </xf>
    <xf numFmtId="4" fontId="16" fillId="0" borderId="68" xfId="0" applyNumberFormat="1" applyFont="1" applyBorder="1" applyAlignment="1">
      <alignment vertical="top" shrinkToFit="1"/>
    </xf>
    <xf numFmtId="0" fontId="14" fillId="4" borderId="69" xfId="0" applyFont="1" applyFill="1" applyBorder="1"/>
    <xf numFmtId="49" fontId="14" fillId="4" borderId="70" xfId="0" applyNumberFormat="1" applyFont="1" applyFill="1" applyBorder="1"/>
    <xf numFmtId="0" fontId="14" fillId="4" borderId="70" xfId="0" applyFont="1" applyFill="1" applyBorder="1"/>
    <xf numFmtId="4" fontId="14" fillId="4" borderId="71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6" fillId="0" borderId="41" xfId="0" applyNumberFormat="1" applyFont="1" applyBorder="1" applyAlignment="1">
      <alignment horizontal="left" vertical="top" wrapText="1"/>
    </xf>
    <xf numFmtId="0" fontId="16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0" xfId="0" applyNumberFormat="1" applyFont="1" applyFill="1" applyBorder="1" applyAlignment="1">
      <alignment horizontal="left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6" fillId="0" borderId="37" xfId="0" applyNumberFormat="1" applyFont="1" applyBorder="1" applyAlignment="1">
      <alignment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16" fillId="0" borderId="61" xfId="0" applyNumberFormat="1" applyFont="1" applyBorder="1" applyAlignment="1">
      <alignment vertical="top" wrapText="1"/>
    </xf>
    <xf numFmtId="0" fontId="16" fillId="0" borderId="61" xfId="0" applyNumberFormat="1" applyFont="1" applyBorder="1" applyAlignment="1">
      <alignment horizontal="left" vertical="top" wrapText="1"/>
    </xf>
    <xf numFmtId="0" fontId="16" fillId="0" borderId="59" xfId="0" applyNumberFormat="1" applyFont="1" applyBorder="1" applyAlignment="1">
      <alignment vertical="top" wrapText="1" shrinkToFit="1"/>
    </xf>
    <xf numFmtId="165" fontId="16" fillId="0" borderId="59" xfId="0" applyNumberFormat="1" applyFont="1" applyBorder="1" applyAlignment="1">
      <alignment vertical="top" wrapText="1" shrinkToFit="1"/>
    </xf>
    <xf numFmtId="4" fontId="16" fillId="0" borderId="59" xfId="0" applyNumberFormat="1" applyFont="1" applyBorder="1" applyAlignment="1">
      <alignment vertical="top" wrapText="1" shrinkToFit="1"/>
    </xf>
    <xf numFmtId="4" fontId="16" fillId="0" borderId="60" xfId="0" applyNumberFormat="1" applyFont="1" applyBorder="1" applyAlignment="1">
      <alignment vertical="top" wrapText="1" shrinkToFit="1"/>
    </xf>
    <xf numFmtId="0" fontId="17" fillId="0" borderId="37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I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3.2" x14ac:dyDescent="0.25"/>
  <cols>
    <col min="1" max="1" width="23.109375" customWidth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ht="15.6" x14ac:dyDescent="0.3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 x14ac:dyDescent="0.3">
      <c r="A3" s="16"/>
      <c r="B3" s="17"/>
      <c r="C3" s="15"/>
      <c r="D3" s="15"/>
      <c r="E3" s="15"/>
      <c r="F3" s="15"/>
      <c r="G3" s="15"/>
      <c r="H3" s="15"/>
    </row>
    <row r="4" spans="1:8" ht="13.8" thickBot="1" x14ac:dyDescent="0.3">
      <c r="A4" s="18"/>
      <c r="B4" s="17"/>
      <c r="C4" s="15"/>
      <c r="D4" s="15"/>
      <c r="E4" s="15"/>
      <c r="F4" s="15"/>
      <c r="G4" s="15"/>
      <c r="H4" s="15"/>
    </row>
    <row r="5" spans="1:8" x14ac:dyDescent="0.25">
      <c r="A5" s="19" t="s">
        <v>5</v>
      </c>
      <c r="B5" s="177" t="s">
        <v>0</v>
      </c>
      <c r="C5" s="177"/>
      <c r="D5" s="177"/>
      <c r="E5" s="177"/>
      <c r="F5" s="177"/>
      <c r="G5" s="178"/>
      <c r="H5" s="15"/>
    </row>
    <row r="6" spans="1:8" x14ac:dyDescent="0.25">
      <c r="A6" s="20" t="s">
        <v>6</v>
      </c>
      <c r="B6" s="179"/>
      <c r="C6" s="179"/>
      <c r="D6" s="179"/>
      <c r="E6" s="179"/>
      <c r="F6" s="179"/>
      <c r="G6" s="180"/>
      <c r="H6" s="15"/>
    </row>
    <row r="7" spans="1:8" x14ac:dyDescent="0.25">
      <c r="A7" s="20" t="s">
        <v>7</v>
      </c>
      <c r="B7" s="179"/>
      <c r="C7" s="179"/>
      <c r="D7" s="179"/>
      <c r="E7" s="179"/>
      <c r="F7" s="179"/>
      <c r="G7" s="180"/>
      <c r="H7" s="15"/>
    </row>
    <row r="8" spans="1:8" x14ac:dyDescent="0.25">
      <c r="A8" s="20" t="s">
        <v>8</v>
      </c>
      <c r="B8" s="179"/>
      <c r="C8" s="179"/>
      <c r="D8" s="179"/>
      <c r="E8" s="179"/>
      <c r="F8" s="179"/>
      <c r="G8" s="180"/>
      <c r="H8" s="15"/>
    </row>
    <row r="9" spans="1:8" x14ac:dyDescent="0.25">
      <c r="A9" s="20" t="s">
        <v>9</v>
      </c>
      <c r="B9" s="179"/>
      <c r="C9" s="179"/>
      <c r="D9" s="179"/>
      <c r="E9" s="179"/>
      <c r="F9" s="179"/>
      <c r="G9" s="180"/>
      <c r="H9" s="15"/>
    </row>
    <row r="10" spans="1:8" x14ac:dyDescent="0.25">
      <c r="A10" s="20" t="s">
        <v>10</v>
      </c>
      <c r="B10" s="179"/>
      <c r="C10" s="179"/>
      <c r="D10" s="179"/>
      <c r="E10" s="179"/>
      <c r="F10" s="179"/>
      <c r="G10" s="180"/>
      <c r="H10" s="15"/>
    </row>
    <row r="11" spans="1:8" x14ac:dyDescent="0.25">
      <c r="A11" s="20" t="s">
        <v>11</v>
      </c>
      <c r="B11" s="169"/>
      <c r="C11" s="169"/>
      <c r="D11" s="169"/>
      <c r="E11" s="169"/>
      <c r="F11" s="169"/>
      <c r="G11" s="170"/>
      <c r="H11" s="15"/>
    </row>
    <row r="12" spans="1:8" x14ac:dyDescent="0.25">
      <c r="A12" s="20" t="s">
        <v>12</v>
      </c>
      <c r="B12" s="171"/>
      <c r="C12" s="172"/>
      <c r="D12" s="172"/>
      <c r="E12" s="172"/>
      <c r="F12" s="172"/>
      <c r="G12" s="173"/>
      <c r="H12" s="15"/>
    </row>
    <row r="13" spans="1:8" ht="13.8" thickBot="1" x14ac:dyDescent="0.3">
      <c r="A13" s="21" t="s">
        <v>13</v>
      </c>
      <c r="B13" s="174"/>
      <c r="C13" s="174"/>
      <c r="D13" s="174"/>
      <c r="E13" s="174"/>
      <c r="F13" s="174"/>
      <c r="G13" s="17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5"/>
      <c r="B15" s="15"/>
      <c r="C15" s="15"/>
      <c r="D15" s="15"/>
      <c r="E15" s="15"/>
      <c r="F15" s="15"/>
      <c r="G15" s="15"/>
      <c r="H15" s="15"/>
    </row>
    <row r="16" spans="1:8" x14ac:dyDescent="0.25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5">
      <c r="A17" s="176" t="s">
        <v>41</v>
      </c>
      <c r="B17" s="176"/>
      <c r="C17" s="176"/>
      <c r="D17" s="176"/>
      <c r="E17" s="176"/>
      <c r="F17" s="176"/>
      <c r="G17" s="17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O1" sqref="O1:P1"/>
    </sheetView>
  </sheetViews>
  <sheetFormatPr defaultRowHeight="13.2" x14ac:dyDescent="0.25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 x14ac:dyDescent="0.25">
      <c r="A1">
        <v>-1</v>
      </c>
    </row>
    <row r="2" spans="1:14" ht="17.25" customHeight="1" x14ac:dyDescent="0.3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5">
      <c r="C3" s="7"/>
      <c r="D3" s="8" t="s">
        <v>0</v>
      </c>
    </row>
    <row r="4" spans="1:14" ht="4.5" customHeight="1" x14ac:dyDescent="0.25"/>
    <row r="5" spans="1:14" ht="13.5" customHeight="1" x14ac:dyDescent="0.3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3">
      <c r="B6" s="10"/>
      <c r="C6" s="37"/>
      <c r="D6" s="79" t="s">
        <v>43</v>
      </c>
      <c r="F6" s="10"/>
      <c r="G6" s="11"/>
      <c r="H6" s="10"/>
      <c r="I6" s="11"/>
    </row>
    <row r="7" spans="1:14" ht="13.5" customHeight="1" x14ac:dyDescent="0.3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3">
      <c r="B8" s="44" t="s">
        <v>27</v>
      </c>
      <c r="D8" s="47" t="e">
        <f>J24</f>
        <v>#REF!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3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5">
      <c r="B11" s="44" t="s">
        <v>24</v>
      </c>
      <c r="D11" s="12"/>
      <c r="H11" s="13" t="s">
        <v>2</v>
      </c>
      <c r="J11" s="51"/>
    </row>
    <row r="12" spans="1:14" x14ac:dyDescent="0.25">
      <c r="D12" s="12"/>
      <c r="H12" s="13" t="s">
        <v>3</v>
      </c>
      <c r="J12" s="51"/>
    </row>
    <row r="13" spans="1:14" ht="12" customHeight="1" x14ac:dyDescent="0.25">
      <c r="C13" s="13"/>
      <c r="D13" s="12"/>
      <c r="J13" s="52"/>
    </row>
    <row r="14" spans="1:14" ht="12" customHeight="1" x14ac:dyDescent="0.25">
      <c r="C14" s="13"/>
      <c r="D14" s="12"/>
      <c r="J14" s="52"/>
    </row>
    <row r="15" spans="1:14" ht="12" customHeight="1" x14ac:dyDescent="0.25">
      <c r="B15" s="44" t="s">
        <v>18</v>
      </c>
      <c r="D15" s="12"/>
      <c r="H15" s="13" t="s">
        <v>2</v>
      </c>
      <c r="J15" s="52"/>
    </row>
    <row r="16" spans="1:14" ht="12" customHeight="1" x14ac:dyDescent="0.25">
      <c r="C16" s="13"/>
      <c r="D16" s="12"/>
      <c r="H16" s="13" t="s">
        <v>3</v>
      </c>
      <c r="J16" s="52"/>
    </row>
    <row r="17" spans="1:16" ht="12" customHeight="1" x14ac:dyDescent="0.25">
      <c r="C17" s="13"/>
      <c r="D17" s="12"/>
      <c r="H17" s="13"/>
      <c r="J17" s="52"/>
    </row>
    <row r="18" spans="1:16" ht="12" customHeight="1" x14ac:dyDescent="0.25">
      <c r="J18" s="52"/>
    </row>
    <row r="19" spans="1:16" ht="18" customHeight="1" x14ac:dyDescent="0.3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5">
      <c r="A21" s="80"/>
      <c r="B21" s="81" t="s">
        <v>20</v>
      </c>
      <c r="C21" s="82"/>
      <c r="D21" s="82"/>
      <c r="E21" s="83"/>
      <c r="F21" s="84"/>
      <c r="G21" s="84"/>
      <c r="H21" s="88" t="s">
        <v>21</v>
      </c>
      <c r="I21" s="89" t="s">
        <v>22</v>
      </c>
      <c r="J21" s="90" t="s">
        <v>23</v>
      </c>
    </row>
    <row r="22" spans="1:16" x14ac:dyDescent="0.25">
      <c r="A22" s="85"/>
      <c r="B22" s="85" t="s">
        <v>44</v>
      </c>
      <c r="C22" s="86"/>
      <c r="D22" s="86"/>
      <c r="E22" s="86"/>
      <c r="F22" s="86"/>
      <c r="G22" s="87"/>
      <c r="H22" s="91"/>
      <c r="I22" s="92">
        <v>1</v>
      </c>
      <c r="J22" s="93"/>
    </row>
    <row r="23" spans="1:16" x14ac:dyDescent="0.25">
      <c r="A23" s="85"/>
      <c r="B23" s="85" t="s">
        <v>45</v>
      </c>
      <c r="C23" s="86" t="s">
        <v>46</v>
      </c>
      <c r="D23" s="86"/>
      <c r="E23" s="86"/>
      <c r="F23" s="86"/>
      <c r="G23" s="87"/>
      <c r="H23" s="91"/>
      <c r="I23" s="92">
        <v>2</v>
      </c>
      <c r="J23" s="93" t="e">
        <f>'Rekapitulace Objekt SO 03'!H20</f>
        <v>#REF!</v>
      </c>
      <c r="O23" t="s">
        <v>184</v>
      </c>
      <c r="P23" t="s">
        <v>184</v>
      </c>
    </row>
    <row r="24" spans="1:16" ht="25.5" customHeight="1" x14ac:dyDescent="0.3">
      <c r="A24" s="95"/>
      <c r="B24" s="181" t="s">
        <v>47</v>
      </c>
      <c r="C24" s="182"/>
      <c r="D24" s="182"/>
      <c r="E24" s="182"/>
      <c r="F24" s="96"/>
      <c r="G24" s="97"/>
      <c r="H24" s="98"/>
      <c r="I24" s="99"/>
      <c r="J24" s="94" t="e">
        <f>SUM(J22:J23)</f>
        <v>#REF!</v>
      </c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3.2" x14ac:dyDescent="0.25"/>
  <cols>
    <col min="1" max="1" width="10.5546875" customWidth="1"/>
    <col min="4" max="4" width="10.88671875" customWidth="1"/>
    <col min="5" max="5" width="17.6640625" customWidth="1"/>
    <col min="6" max="6" width="10.33203125" customWidth="1"/>
    <col min="7" max="7" width="6.5546875" customWidth="1"/>
    <col min="8" max="8" width="15" style="35" customWidth="1"/>
  </cols>
  <sheetData>
    <row r="1" spans="1:8" ht="13.8" thickTop="1" x14ac:dyDescent="0.25">
      <c r="A1" s="23" t="s">
        <v>1</v>
      </c>
      <c r="B1" s="28" t="str">
        <f>Stavba!CisloStavby</f>
        <v>4456</v>
      </c>
      <c r="C1" s="31" t="str">
        <f>Stavba!NazevStavby</f>
        <v>Lovosice - ul. Prokopa Holého, oprava komunikace a odvod povrchových vod</v>
      </c>
      <c r="D1" s="31"/>
      <c r="E1" s="31"/>
      <c r="F1" s="31"/>
      <c r="G1" s="24"/>
      <c r="H1" s="33"/>
    </row>
    <row r="2" spans="1:8" ht="13.8" thickBot="1" x14ac:dyDescent="0.3">
      <c r="A2" s="25" t="s">
        <v>29</v>
      </c>
      <c r="B2" s="30"/>
      <c r="C2" s="184"/>
      <c r="D2" s="184"/>
      <c r="E2" s="184"/>
      <c r="F2" s="184"/>
      <c r="G2" s="26" t="s">
        <v>15</v>
      </c>
      <c r="H2" s="34" t="s">
        <v>16</v>
      </c>
    </row>
    <row r="3" spans="1:8" ht="13.8" thickTop="1" x14ac:dyDescent="0.25"/>
    <row r="4" spans="1:8" ht="17.399999999999999" x14ac:dyDescent="0.3">
      <c r="A4" s="183" t="s">
        <v>17</v>
      </c>
      <c r="B4" s="183"/>
      <c r="C4" s="183"/>
      <c r="D4" s="183"/>
      <c r="E4" s="183"/>
      <c r="F4" s="183"/>
      <c r="G4" s="183"/>
      <c r="H4" s="183"/>
    </row>
    <row r="6" spans="1:8" ht="15.6" x14ac:dyDescent="0.3">
      <c r="A6" s="32" t="s">
        <v>25</v>
      </c>
      <c r="B6" s="29">
        <f>B2</f>
        <v>0</v>
      </c>
    </row>
    <row r="7" spans="1:8" ht="15.6" x14ac:dyDescent="0.3">
      <c r="B7" s="185">
        <f>C2</f>
        <v>0</v>
      </c>
      <c r="C7" s="186"/>
      <c r="D7" s="186"/>
      <c r="E7" s="186"/>
      <c r="F7" s="186"/>
      <c r="G7" s="186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09375" defaultRowHeight="13.2" x14ac:dyDescent="0.25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 x14ac:dyDescent="0.3">
      <c r="A1" s="187" t="s">
        <v>30</v>
      </c>
      <c r="B1" s="187"/>
      <c r="C1" s="188"/>
      <c r="D1" s="187"/>
      <c r="E1" s="187"/>
      <c r="F1" s="187"/>
      <c r="G1" s="187"/>
    </row>
    <row r="2" spans="1:7" ht="13.8" thickTop="1" x14ac:dyDescent="0.25">
      <c r="A2" s="55" t="s">
        <v>31</v>
      </c>
      <c r="B2" s="56"/>
      <c r="C2" s="189"/>
      <c r="D2" s="189"/>
      <c r="E2" s="189"/>
      <c r="F2" s="189"/>
      <c r="G2" s="190"/>
    </row>
    <row r="3" spans="1:7" x14ac:dyDescent="0.25">
      <c r="A3" s="57" t="s">
        <v>32</v>
      </c>
      <c r="B3" s="58"/>
      <c r="C3" s="191"/>
      <c r="D3" s="191"/>
      <c r="E3" s="191"/>
      <c r="F3" s="191"/>
      <c r="G3" s="192"/>
    </row>
    <row r="4" spans="1:7" ht="13.8" thickBot="1" x14ac:dyDescent="0.3">
      <c r="A4" s="59" t="s">
        <v>33</v>
      </c>
      <c r="B4" s="60"/>
      <c r="C4" s="193"/>
      <c r="D4" s="193"/>
      <c r="E4" s="193"/>
      <c r="F4" s="193"/>
      <c r="G4" s="194"/>
    </row>
    <row r="5" spans="1:7" ht="14.4" thickTop="1" thickBot="1" x14ac:dyDescent="0.3">
      <c r="B5" s="61"/>
      <c r="C5" s="62"/>
      <c r="D5" s="63"/>
    </row>
    <row r="6" spans="1:7" ht="13.8" thickBot="1" x14ac:dyDescent="0.3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4" thickTop="1" thickBot="1" x14ac:dyDescent="0.3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workbookViewId="0">
      <selection activeCell="O1" sqref="O1:P1"/>
    </sheetView>
  </sheetViews>
  <sheetFormatPr defaultRowHeight="13.2" x14ac:dyDescent="0.25"/>
  <cols>
    <col min="1" max="1" width="10.5546875" customWidth="1"/>
    <col min="4" max="4" width="10.88671875" customWidth="1"/>
    <col min="5" max="5" width="17.6640625" customWidth="1"/>
    <col min="6" max="6" width="10.33203125" customWidth="1"/>
    <col min="7" max="7" width="6.5546875" customWidth="1"/>
    <col min="8" max="8" width="15" customWidth="1"/>
    <col min="15" max="16" width="0" hidden="1" customWidth="1"/>
  </cols>
  <sheetData>
    <row r="1" spans="1:10" ht="13.8" customHeight="1" thickTop="1" x14ac:dyDescent="0.25">
      <c r="A1" s="23" t="s">
        <v>1</v>
      </c>
      <c r="B1" s="28" t="str">
        <f>Stavba!CisloStavby</f>
        <v>4456</v>
      </c>
      <c r="C1" s="31" t="str">
        <f>Stavba!NazevStavby</f>
        <v>Lovosice - ul. Prokopa Holého, oprava komunikace a odvod povrchových vod</v>
      </c>
      <c r="D1" s="31"/>
      <c r="E1" s="31"/>
      <c r="F1" s="31"/>
      <c r="G1" s="24"/>
      <c r="H1" s="33"/>
    </row>
    <row r="2" spans="1:10" ht="13.8" customHeight="1" thickBot="1" x14ac:dyDescent="0.3">
      <c r="A2" s="25" t="s">
        <v>29</v>
      </c>
      <c r="B2" s="100" t="s">
        <v>45</v>
      </c>
      <c r="C2" s="195" t="s">
        <v>46</v>
      </c>
      <c r="D2" s="184"/>
      <c r="E2" s="184"/>
      <c r="F2" s="184"/>
      <c r="G2" s="26" t="s">
        <v>15</v>
      </c>
      <c r="H2" s="34" t="s">
        <v>16</v>
      </c>
    </row>
    <row r="3" spans="1:10" ht="13.8" customHeight="1" thickTop="1" x14ac:dyDescent="0.25">
      <c r="H3" s="35"/>
    </row>
    <row r="4" spans="1:10" ht="17.399999999999999" customHeight="1" x14ac:dyDescent="0.3">
      <c r="A4" s="183" t="s">
        <v>17</v>
      </c>
      <c r="B4" s="183"/>
      <c r="C4" s="183"/>
      <c r="D4" s="183"/>
      <c r="E4" s="183"/>
      <c r="F4" s="183"/>
      <c r="G4" s="183"/>
      <c r="H4" s="183"/>
    </row>
    <row r="5" spans="1:10" ht="13.2" customHeight="1" x14ac:dyDescent="0.25">
      <c r="H5" s="35"/>
    </row>
    <row r="6" spans="1:10" ht="15.6" customHeight="1" x14ac:dyDescent="0.3">
      <c r="A6" s="32" t="s">
        <v>25</v>
      </c>
      <c r="B6" s="29" t="str">
        <f>B2</f>
        <v>SO 03</v>
      </c>
      <c r="H6" s="35"/>
    </row>
    <row r="7" spans="1:10" ht="15.6" customHeight="1" x14ac:dyDescent="0.3">
      <c r="B7" s="185" t="str">
        <f>C2</f>
        <v>Veřejné osvětlení</v>
      </c>
      <c r="C7" s="186"/>
      <c r="D7" s="186"/>
      <c r="E7" s="186"/>
      <c r="F7" s="186"/>
      <c r="G7" s="186"/>
      <c r="H7" s="35"/>
    </row>
    <row r="8" spans="1:10" ht="13.2" customHeight="1" x14ac:dyDescent="0.25">
      <c r="H8" s="35"/>
    </row>
    <row r="9" spans="1:10" ht="12.75" customHeight="1" x14ac:dyDescent="0.25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5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5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5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5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5">
      <c r="A14" s="32" t="s">
        <v>48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5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3">
      <c r="A16" s="101" t="s">
        <v>49</v>
      </c>
      <c r="B16" s="102"/>
      <c r="C16" s="102"/>
      <c r="D16" s="102"/>
      <c r="E16" s="102"/>
      <c r="F16" s="102"/>
      <c r="G16" s="102"/>
      <c r="H16" s="103"/>
      <c r="I16" s="32"/>
      <c r="J16" s="32"/>
    </row>
    <row r="17" spans="1:16" ht="12.75" customHeight="1" x14ac:dyDescent="0.25">
      <c r="A17" s="109" t="s">
        <v>50</v>
      </c>
      <c r="B17" s="110"/>
      <c r="C17" s="111"/>
      <c r="D17" s="111"/>
      <c r="E17" s="111"/>
      <c r="F17" s="111"/>
      <c r="G17" s="112"/>
      <c r="H17" s="113" t="s">
        <v>51</v>
      </c>
      <c r="I17" s="32"/>
      <c r="J17" s="32"/>
    </row>
    <row r="18" spans="1:16" ht="12.75" customHeight="1" x14ac:dyDescent="0.25">
      <c r="A18" s="107" t="s">
        <v>52</v>
      </c>
      <c r="B18" s="105" t="s">
        <v>46</v>
      </c>
      <c r="C18" s="104"/>
      <c r="D18" s="104"/>
      <c r="E18" s="104"/>
      <c r="F18" s="104"/>
      <c r="G18" s="106"/>
      <c r="H18" s="108">
        <f>'SO 03 042016 Pol'!G81</f>
        <v>0</v>
      </c>
      <c r="I18" s="32"/>
      <c r="J18" s="32"/>
      <c r="O18">
        <f>'SO 03 042016 Pol'!AN81</f>
        <v>0</v>
      </c>
      <c r="P18">
        <f>'SO 03 042016 Pol'!AO81</f>
        <v>0</v>
      </c>
    </row>
    <row r="19" spans="1:16" ht="12.75" customHeight="1" x14ac:dyDescent="0.25">
      <c r="A19" s="107" t="s">
        <v>53</v>
      </c>
      <c r="B19" s="105" t="s">
        <v>46</v>
      </c>
      <c r="C19" s="104"/>
      <c r="D19" s="104"/>
      <c r="E19" s="104"/>
      <c r="F19" s="104"/>
      <c r="G19" s="106"/>
      <c r="H19" s="108" t="e">
        <f>#REF!</f>
        <v>#REF!</v>
      </c>
      <c r="I19" s="32"/>
      <c r="J19" s="32"/>
      <c r="O19" t="e">
        <f>#REF!</f>
        <v>#REF!</v>
      </c>
      <c r="P19" t="e">
        <f>#REF!</f>
        <v>#REF!</v>
      </c>
    </row>
    <row r="20" spans="1:16" ht="12.75" customHeight="1" thickBot="1" x14ac:dyDescent="0.3">
      <c r="A20" s="114"/>
      <c r="B20" s="115" t="s">
        <v>54</v>
      </c>
      <c r="C20" s="116"/>
      <c r="D20" s="117" t="str">
        <f>B2</f>
        <v>SO 03</v>
      </c>
      <c r="E20" s="116"/>
      <c r="F20" s="116"/>
      <c r="G20" s="118"/>
      <c r="H20" s="119" t="e">
        <f>SUM(H18:H19)</f>
        <v>#REF!</v>
      </c>
      <c r="I20" s="32"/>
      <c r="J20" s="32"/>
    </row>
    <row r="21" spans="1:16" ht="12.75" customHeight="1" x14ac:dyDescent="0.25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6" ht="12.75" customHeight="1" x14ac:dyDescent="0.25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6" ht="12.75" customHeight="1" x14ac:dyDescent="0.25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 x14ac:dyDescent="0.25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 x14ac:dyDescent="0.25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 x14ac:dyDescent="0.25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 x14ac:dyDescent="0.25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 x14ac:dyDescent="0.25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 x14ac:dyDescent="0.25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 x14ac:dyDescent="0.25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 x14ac:dyDescent="0.25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5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5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5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5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5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5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5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5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5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5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5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5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5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5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5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5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5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5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5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81"/>
  <sheetViews>
    <sheetView showGridLines="0"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8" customWidth="1"/>
    <col min="3" max="3" width="63.77734375" style="8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10" max="18" width="0" hidden="1" customWidth="1"/>
    <col min="29" max="41" width="0" hidden="1" customWidth="1"/>
    <col min="52" max="52" width="112.33203125" customWidth="1"/>
    <col min="53" max="53" width="98.5546875" customWidth="1"/>
  </cols>
  <sheetData>
    <row r="1" spans="1:60" ht="16.2" thickBot="1" x14ac:dyDescent="0.3">
      <c r="A1" s="187" t="s">
        <v>55</v>
      </c>
      <c r="B1" s="187"/>
      <c r="C1" s="188"/>
      <c r="D1" s="187"/>
      <c r="E1" s="187"/>
      <c r="F1" s="187"/>
      <c r="G1" s="187"/>
      <c r="H1" s="54"/>
      <c r="I1" s="54"/>
      <c r="J1" s="54"/>
    </row>
    <row r="2" spans="1:60" ht="13.8" thickTop="1" x14ac:dyDescent="0.25">
      <c r="A2" s="55" t="s">
        <v>31</v>
      </c>
      <c r="B2" s="56" t="s">
        <v>42</v>
      </c>
      <c r="C2" s="215" t="s">
        <v>43</v>
      </c>
      <c r="D2" s="189"/>
      <c r="E2" s="189"/>
      <c r="F2" s="189"/>
      <c r="G2" s="190"/>
      <c r="H2" s="54"/>
      <c r="I2" s="54"/>
      <c r="J2" s="54"/>
    </row>
    <row r="3" spans="1:60" x14ac:dyDescent="0.25">
      <c r="A3" s="57" t="s">
        <v>32</v>
      </c>
      <c r="B3" s="58" t="s">
        <v>45</v>
      </c>
      <c r="C3" s="216" t="s">
        <v>46</v>
      </c>
      <c r="D3" s="191"/>
      <c r="E3" s="191"/>
      <c r="F3" s="191"/>
      <c r="G3" s="192"/>
      <c r="H3" s="54"/>
      <c r="I3" s="54"/>
      <c r="J3" s="54"/>
    </row>
    <row r="4" spans="1:60" ht="13.8" thickBot="1" x14ac:dyDescent="0.3">
      <c r="A4" s="120" t="s">
        <v>33</v>
      </c>
      <c r="B4" s="121" t="s">
        <v>52</v>
      </c>
      <c r="C4" s="217" t="s">
        <v>46</v>
      </c>
      <c r="D4" s="218"/>
      <c r="E4" s="218"/>
      <c r="F4" s="218"/>
      <c r="G4" s="219"/>
      <c r="H4" s="54"/>
      <c r="I4" s="54"/>
      <c r="J4" s="54"/>
    </row>
    <row r="5" spans="1:60" ht="14.4" thickTop="1" thickBot="1" x14ac:dyDescent="0.3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.6" thickTop="1" thickBot="1" x14ac:dyDescent="0.3">
      <c r="A6" s="122" t="s">
        <v>34</v>
      </c>
      <c r="B6" s="125" t="s">
        <v>35</v>
      </c>
      <c r="C6" s="126" t="s">
        <v>36</v>
      </c>
      <c r="D6" s="123" t="s">
        <v>37</v>
      </c>
      <c r="E6" s="124" t="s">
        <v>38</v>
      </c>
      <c r="F6" s="127" t="s">
        <v>39</v>
      </c>
      <c r="G6" s="146" t="s">
        <v>40</v>
      </c>
      <c r="H6" s="147" t="s">
        <v>56</v>
      </c>
      <c r="I6" s="131" t="s">
        <v>57</v>
      </c>
      <c r="J6" s="54"/>
    </row>
    <row r="7" spans="1:60" x14ac:dyDescent="0.25">
      <c r="A7" s="148"/>
      <c r="B7" s="149" t="s">
        <v>58</v>
      </c>
      <c r="C7" s="220" t="s">
        <v>59</v>
      </c>
      <c r="D7" s="220"/>
      <c r="E7" s="221"/>
      <c r="F7" s="222"/>
      <c r="G7" s="222"/>
      <c r="H7" s="150"/>
      <c r="I7" s="151"/>
      <c r="J7" s="54"/>
    </row>
    <row r="8" spans="1:60" x14ac:dyDescent="0.25">
      <c r="A8" s="142" t="s">
        <v>60</v>
      </c>
      <c r="B8" s="132" t="s">
        <v>61</v>
      </c>
      <c r="C8" s="164" t="s">
        <v>62</v>
      </c>
      <c r="D8" s="134"/>
      <c r="E8" s="136"/>
      <c r="F8" s="223">
        <f>SUM(G9:G11)</f>
        <v>0</v>
      </c>
      <c r="G8" s="224"/>
      <c r="H8" s="138"/>
      <c r="I8" s="144"/>
      <c r="J8" s="54"/>
    </row>
    <row r="9" spans="1:60" outlineLevel="1" x14ac:dyDescent="0.25">
      <c r="A9" s="143">
        <v>1</v>
      </c>
      <c r="B9" s="133" t="s">
        <v>63</v>
      </c>
      <c r="C9" s="165" t="s">
        <v>64</v>
      </c>
      <c r="D9" s="135" t="s">
        <v>65</v>
      </c>
      <c r="E9" s="137">
        <v>8</v>
      </c>
      <c r="F9" s="139"/>
      <c r="G9" s="140">
        <f>E9*F9</f>
        <v>0</v>
      </c>
      <c r="H9" s="141"/>
      <c r="I9" s="145" t="s">
        <v>66</v>
      </c>
      <c r="J9" s="128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>
        <v>21</v>
      </c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</row>
    <row r="10" spans="1:60" outlineLevel="1" x14ac:dyDescent="0.25">
      <c r="A10" s="143">
        <v>2</v>
      </c>
      <c r="B10" s="133" t="s">
        <v>67</v>
      </c>
      <c r="C10" s="165" t="s">
        <v>68</v>
      </c>
      <c r="D10" s="135" t="s">
        <v>69</v>
      </c>
      <c r="E10" s="137">
        <v>8</v>
      </c>
      <c r="F10" s="139"/>
      <c r="G10" s="140">
        <f>E10*F10</f>
        <v>0</v>
      </c>
      <c r="H10" s="141" t="s">
        <v>70</v>
      </c>
      <c r="I10" s="145" t="s">
        <v>71</v>
      </c>
      <c r="J10" s="128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>
        <v>21</v>
      </c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</row>
    <row r="11" spans="1:60" outlineLevel="1" x14ac:dyDescent="0.25">
      <c r="A11" s="143">
        <v>3</v>
      </c>
      <c r="B11" s="133" t="s">
        <v>72</v>
      </c>
      <c r="C11" s="165" t="s">
        <v>73</v>
      </c>
      <c r="D11" s="135" t="s">
        <v>65</v>
      </c>
      <c r="E11" s="137">
        <v>10</v>
      </c>
      <c r="F11" s="139"/>
      <c r="G11" s="140">
        <f>E11*F11</f>
        <v>0</v>
      </c>
      <c r="H11" s="141"/>
      <c r="I11" s="145" t="s">
        <v>66</v>
      </c>
      <c r="J11" s="128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>
        <v>21</v>
      </c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</row>
    <row r="12" spans="1:60" x14ac:dyDescent="0.25">
      <c r="A12" s="142" t="s">
        <v>60</v>
      </c>
      <c r="B12" s="132" t="s">
        <v>74</v>
      </c>
      <c r="C12" s="164" t="s">
        <v>75</v>
      </c>
      <c r="D12" s="134"/>
      <c r="E12" s="136"/>
      <c r="F12" s="202">
        <f>SUM(G13:G32)</f>
        <v>0</v>
      </c>
      <c r="G12" s="203"/>
      <c r="H12" s="138"/>
      <c r="I12" s="144"/>
      <c r="J12" s="54"/>
    </row>
    <row r="13" spans="1:60" outlineLevel="1" x14ac:dyDescent="0.25">
      <c r="A13" s="143"/>
      <c r="B13" s="204" t="s">
        <v>76</v>
      </c>
      <c r="C13" s="205"/>
      <c r="D13" s="206"/>
      <c r="E13" s="207"/>
      <c r="F13" s="208"/>
      <c r="G13" s="209"/>
      <c r="H13" s="141"/>
      <c r="I13" s="145"/>
      <c r="J13" s="128"/>
      <c r="K13" s="129">
        <v>1</v>
      </c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</row>
    <row r="14" spans="1:60" outlineLevel="1" x14ac:dyDescent="0.25">
      <c r="A14" s="143">
        <v>4</v>
      </c>
      <c r="B14" s="133" t="s">
        <v>77</v>
      </c>
      <c r="C14" s="165" t="s">
        <v>78</v>
      </c>
      <c r="D14" s="135" t="s">
        <v>69</v>
      </c>
      <c r="E14" s="137">
        <v>16</v>
      </c>
      <c r="F14" s="139"/>
      <c r="G14" s="140">
        <f>E14*F14</f>
        <v>0</v>
      </c>
      <c r="H14" s="141" t="s">
        <v>74</v>
      </c>
      <c r="I14" s="145" t="s">
        <v>71</v>
      </c>
      <c r="J14" s="128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>
        <v>21</v>
      </c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</row>
    <row r="15" spans="1:60" outlineLevel="1" x14ac:dyDescent="0.25">
      <c r="A15" s="143">
        <v>5</v>
      </c>
      <c r="B15" s="133" t="s">
        <v>79</v>
      </c>
      <c r="C15" s="165" t="s">
        <v>80</v>
      </c>
      <c r="D15" s="135" t="s">
        <v>69</v>
      </c>
      <c r="E15" s="137">
        <v>16</v>
      </c>
      <c r="F15" s="139"/>
      <c r="G15" s="140">
        <f>E15*F15</f>
        <v>0</v>
      </c>
      <c r="H15" s="141" t="s">
        <v>74</v>
      </c>
      <c r="I15" s="145" t="s">
        <v>71</v>
      </c>
      <c r="J15" s="128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>
        <v>21</v>
      </c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</row>
    <row r="16" spans="1:60" outlineLevel="1" x14ac:dyDescent="0.25">
      <c r="A16" s="143"/>
      <c r="B16" s="196" t="s">
        <v>81</v>
      </c>
      <c r="C16" s="197"/>
      <c r="D16" s="198"/>
      <c r="E16" s="199"/>
      <c r="F16" s="200"/>
      <c r="G16" s="201"/>
      <c r="H16" s="141"/>
      <c r="I16" s="145"/>
      <c r="J16" s="128"/>
      <c r="K16" s="129">
        <v>1</v>
      </c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</row>
    <row r="17" spans="1:60" outlineLevel="1" x14ac:dyDescent="0.25">
      <c r="A17" s="143">
        <v>6</v>
      </c>
      <c r="B17" s="133" t="s">
        <v>82</v>
      </c>
      <c r="C17" s="165" t="s">
        <v>83</v>
      </c>
      <c r="D17" s="135" t="s">
        <v>69</v>
      </c>
      <c r="E17" s="137">
        <v>10</v>
      </c>
      <c r="F17" s="139"/>
      <c r="G17" s="140">
        <f>E17*F17</f>
        <v>0</v>
      </c>
      <c r="H17" s="141" t="s">
        <v>74</v>
      </c>
      <c r="I17" s="145" t="s">
        <v>71</v>
      </c>
      <c r="J17" s="128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>
        <v>21</v>
      </c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</row>
    <row r="18" spans="1:60" outlineLevel="1" x14ac:dyDescent="0.25">
      <c r="A18" s="143">
        <v>7</v>
      </c>
      <c r="B18" s="133" t="s">
        <v>84</v>
      </c>
      <c r="C18" s="165" t="s">
        <v>85</v>
      </c>
      <c r="D18" s="135" t="s">
        <v>69</v>
      </c>
      <c r="E18" s="137">
        <v>8</v>
      </c>
      <c r="F18" s="139"/>
      <c r="G18" s="140">
        <f>E18*F18</f>
        <v>0</v>
      </c>
      <c r="H18" s="141" t="s">
        <v>74</v>
      </c>
      <c r="I18" s="145" t="s">
        <v>71</v>
      </c>
      <c r="J18" s="128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>
        <v>21</v>
      </c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</row>
    <row r="19" spans="1:60" outlineLevel="1" x14ac:dyDescent="0.25">
      <c r="A19" s="143"/>
      <c r="B19" s="133"/>
      <c r="C19" s="210" t="s">
        <v>86</v>
      </c>
      <c r="D19" s="211"/>
      <c r="E19" s="212"/>
      <c r="F19" s="213"/>
      <c r="G19" s="214"/>
      <c r="H19" s="141"/>
      <c r="I19" s="145"/>
      <c r="J19" s="128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30" t="str">
        <f>C19</f>
        <v>Montáž stožárů, jejich rozvoz po trase, postavení, vyrovnání a definitivní zajištění v základu.</v>
      </c>
      <c r="BB19" s="129"/>
      <c r="BC19" s="129"/>
      <c r="BD19" s="129"/>
      <c r="BE19" s="129"/>
      <c r="BF19" s="129"/>
      <c r="BG19" s="129"/>
      <c r="BH19" s="129"/>
    </row>
    <row r="20" spans="1:60" outlineLevel="1" x14ac:dyDescent="0.25">
      <c r="A20" s="143"/>
      <c r="B20" s="196" t="s">
        <v>87</v>
      </c>
      <c r="C20" s="197"/>
      <c r="D20" s="198"/>
      <c r="E20" s="199"/>
      <c r="F20" s="200"/>
      <c r="G20" s="201"/>
      <c r="H20" s="141"/>
      <c r="I20" s="145"/>
      <c r="J20" s="128"/>
      <c r="K20" s="129">
        <v>1</v>
      </c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</row>
    <row r="21" spans="1:60" ht="20.399999999999999" outlineLevel="1" x14ac:dyDescent="0.25">
      <c r="A21" s="143">
        <v>8</v>
      </c>
      <c r="B21" s="133" t="s">
        <v>88</v>
      </c>
      <c r="C21" s="165" t="s">
        <v>89</v>
      </c>
      <c r="D21" s="135" t="s">
        <v>90</v>
      </c>
      <c r="E21" s="137">
        <v>242</v>
      </c>
      <c r="F21" s="139"/>
      <c r="G21" s="140">
        <f>E21*F21</f>
        <v>0</v>
      </c>
      <c r="H21" s="141" t="s">
        <v>74</v>
      </c>
      <c r="I21" s="145" t="s">
        <v>71</v>
      </c>
      <c r="J21" s="128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>
        <v>21</v>
      </c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</row>
    <row r="22" spans="1:60" outlineLevel="1" x14ac:dyDescent="0.25">
      <c r="A22" s="143"/>
      <c r="B22" s="133"/>
      <c r="C22" s="210" t="s">
        <v>91</v>
      </c>
      <c r="D22" s="211"/>
      <c r="E22" s="212"/>
      <c r="F22" s="213"/>
      <c r="G22" s="214"/>
      <c r="H22" s="141"/>
      <c r="I22" s="145"/>
      <c r="J22" s="128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30" t="str">
        <f>C22</f>
        <v>včetně montáže svorek spojovacích, odbočných, upevňovacích a spojovacího materiálu.</v>
      </c>
      <c r="BB22" s="129"/>
      <c r="BC22" s="129"/>
      <c r="BD22" s="129"/>
      <c r="BE22" s="129"/>
      <c r="BF22" s="129"/>
      <c r="BG22" s="129"/>
      <c r="BH22" s="129"/>
    </row>
    <row r="23" spans="1:60" ht="20.399999999999999" outlineLevel="1" x14ac:dyDescent="0.25">
      <c r="A23" s="143">
        <v>9</v>
      </c>
      <c r="B23" s="133" t="s">
        <v>92</v>
      </c>
      <c r="C23" s="165" t="s">
        <v>93</v>
      </c>
      <c r="D23" s="135" t="s">
        <v>69</v>
      </c>
      <c r="E23" s="137">
        <v>18</v>
      </c>
      <c r="F23" s="139"/>
      <c r="G23" s="140">
        <f>E23*F23</f>
        <v>0</v>
      </c>
      <c r="H23" s="141" t="s">
        <v>74</v>
      </c>
      <c r="I23" s="145" t="s">
        <v>71</v>
      </c>
      <c r="J23" s="128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>
        <v>21</v>
      </c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</row>
    <row r="24" spans="1:60" outlineLevel="1" x14ac:dyDescent="0.25">
      <c r="A24" s="143"/>
      <c r="B24" s="196" t="s">
        <v>94</v>
      </c>
      <c r="C24" s="197"/>
      <c r="D24" s="198"/>
      <c r="E24" s="199"/>
      <c r="F24" s="200"/>
      <c r="G24" s="201"/>
      <c r="H24" s="141"/>
      <c r="I24" s="145"/>
      <c r="J24" s="128"/>
      <c r="K24" s="129">
        <v>1</v>
      </c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</row>
    <row r="25" spans="1:60" outlineLevel="1" x14ac:dyDescent="0.25">
      <c r="A25" s="143">
        <v>10</v>
      </c>
      <c r="B25" s="133" t="s">
        <v>95</v>
      </c>
      <c r="C25" s="165" t="s">
        <v>96</v>
      </c>
      <c r="D25" s="135" t="s">
        <v>90</v>
      </c>
      <c r="E25" s="137">
        <v>264</v>
      </c>
      <c r="F25" s="139"/>
      <c r="G25" s="140">
        <f>E25*F25</f>
        <v>0</v>
      </c>
      <c r="H25" s="141" t="s">
        <v>74</v>
      </c>
      <c r="I25" s="145" t="s">
        <v>71</v>
      </c>
      <c r="J25" s="128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>
        <v>21</v>
      </c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</row>
    <row r="26" spans="1:60" outlineLevel="1" x14ac:dyDescent="0.25">
      <c r="A26" s="143">
        <v>11</v>
      </c>
      <c r="B26" s="133" t="s">
        <v>97</v>
      </c>
      <c r="C26" s="165" t="s">
        <v>98</v>
      </c>
      <c r="D26" s="135" t="s">
        <v>90</v>
      </c>
      <c r="E26" s="137">
        <v>64</v>
      </c>
      <c r="F26" s="139"/>
      <c r="G26" s="140">
        <f>E26*F26</f>
        <v>0</v>
      </c>
      <c r="H26" s="141" t="s">
        <v>74</v>
      </c>
      <c r="I26" s="145" t="s">
        <v>71</v>
      </c>
      <c r="J26" s="128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>
        <v>21</v>
      </c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</row>
    <row r="27" spans="1:60" outlineLevel="1" x14ac:dyDescent="0.25">
      <c r="A27" s="143"/>
      <c r="B27" s="196" t="s">
        <v>99</v>
      </c>
      <c r="C27" s="197"/>
      <c r="D27" s="198"/>
      <c r="E27" s="199"/>
      <c r="F27" s="200"/>
      <c r="G27" s="201"/>
      <c r="H27" s="141"/>
      <c r="I27" s="145"/>
      <c r="J27" s="128"/>
      <c r="K27" s="129">
        <v>1</v>
      </c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</row>
    <row r="28" spans="1:60" outlineLevel="1" x14ac:dyDescent="0.25">
      <c r="A28" s="143">
        <v>12</v>
      </c>
      <c r="B28" s="133" t="s">
        <v>100</v>
      </c>
      <c r="C28" s="165" t="s">
        <v>101</v>
      </c>
      <c r="D28" s="135" t="s">
        <v>102</v>
      </c>
      <c r="E28" s="137">
        <v>10</v>
      </c>
      <c r="F28" s="139"/>
      <c r="G28" s="140">
        <f>E28*F28</f>
        <v>0</v>
      </c>
      <c r="H28" s="141" t="s">
        <v>103</v>
      </c>
      <c r="I28" s="145" t="s">
        <v>71</v>
      </c>
      <c r="J28" s="128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>
        <v>21</v>
      </c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</row>
    <row r="29" spans="1:60" outlineLevel="1" x14ac:dyDescent="0.25">
      <c r="A29" s="143">
        <v>13</v>
      </c>
      <c r="B29" s="133" t="s">
        <v>104</v>
      </c>
      <c r="C29" s="165" t="s">
        <v>105</v>
      </c>
      <c r="D29" s="135" t="s">
        <v>65</v>
      </c>
      <c r="E29" s="137">
        <v>7</v>
      </c>
      <c r="F29" s="139"/>
      <c r="G29" s="140">
        <f>E29*F29</f>
        <v>0</v>
      </c>
      <c r="H29" s="141"/>
      <c r="I29" s="145" t="s">
        <v>66</v>
      </c>
      <c r="J29" s="128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>
        <v>21</v>
      </c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</row>
    <row r="30" spans="1:60" outlineLevel="1" x14ac:dyDescent="0.25">
      <c r="A30" s="143">
        <v>14</v>
      </c>
      <c r="B30" s="133" t="s">
        <v>106</v>
      </c>
      <c r="C30" s="165" t="s">
        <v>107</v>
      </c>
      <c r="D30" s="135" t="s">
        <v>65</v>
      </c>
      <c r="E30" s="137">
        <v>2</v>
      </c>
      <c r="F30" s="139"/>
      <c r="G30" s="140">
        <f>E30*F30</f>
        <v>0</v>
      </c>
      <c r="H30" s="141"/>
      <c r="I30" s="145" t="s">
        <v>66</v>
      </c>
      <c r="J30" s="128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>
        <v>21</v>
      </c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</row>
    <row r="31" spans="1:60" outlineLevel="1" x14ac:dyDescent="0.25">
      <c r="A31" s="143">
        <v>15</v>
      </c>
      <c r="B31" s="133" t="s">
        <v>108</v>
      </c>
      <c r="C31" s="165" t="s">
        <v>109</v>
      </c>
      <c r="D31" s="135" t="s">
        <v>110</v>
      </c>
      <c r="E31" s="137">
        <v>10</v>
      </c>
      <c r="F31" s="139"/>
      <c r="G31" s="140">
        <f>E31*F31</f>
        <v>0</v>
      </c>
      <c r="H31" s="141"/>
      <c r="I31" s="145" t="s">
        <v>66</v>
      </c>
      <c r="J31" s="128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>
        <v>21</v>
      </c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</row>
    <row r="32" spans="1:60" ht="40.799999999999997" outlineLevel="1" x14ac:dyDescent="0.25">
      <c r="A32" s="143">
        <v>16</v>
      </c>
      <c r="B32" s="133" t="s">
        <v>111</v>
      </c>
      <c r="C32" s="165" t="s">
        <v>112</v>
      </c>
      <c r="D32" s="135" t="s">
        <v>90</v>
      </c>
      <c r="E32" s="137">
        <v>264</v>
      </c>
      <c r="F32" s="139"/>
      <c r="G32" s="140">
        <f>E32*F32</f>
        <v>0</v>
      </c>
      <c r="H32" s="141" t="s">
        <v>70</v>
      </c>
      <c r="I32" s="145" t="s">
        <v>71</v>
      </c>
      <c r="J32" s="128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>
        <v>21</v>
      </c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</row>
    <row r="33" spans="1:60" x14ac:dyDescent="0.25">
      <c r="A33" s="142" t="s">
        <v>60</v>
      </c>
      <c r="B33" s="132" t="s">
        <v>113</v>
      </c>
      <c r="C33" s="164" t="s">
        <v>114</v>
      </c>
      <c r="D33" s="134"/>
      <c r="E33" s="136"/>
      <c r="F33" s="202">
        <f>SUM(G34:G35)</f>
        <v>0</v>
      </c>
      <c r="G33" s="203"/>
      <c r="H33" s="138"/>
      <c r="I33" s="144"/>
      <c r="J33" s="54"/>
    </row>
    <row r="34" spans="1:60" outlineLevel="1" x14ac:dyDescent="0.25">
      <c r="A34" s="143"/>
      <c r="B34" s="204" t="s">
        <v>115</v>
      </c>
      <c r="C34" s="205"/>
      <c r="D34" s="206"/>
      <c r="E34" s="207"/>
      <c r="F34" s="208"/>
      <c r="G34" s="209"/>
      <c r="H34" s="141"/>
      <c r="I34" s="145"/>
      <c r="J34" s="128"/>
      <c r="K34" s="129">
        <v>1</v>
      </c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</row>
    <row r="35" spans="1:60" outlineLevel="1" x14ac:dyDescent="0.25">
      <c r="A35" s="143">
        <v>17</v>
      </c>
      <c r="B35" s="133" t="s">
        <v>116</v>
      </c>
      <c r="C35" s="165" t="s">
        <v>117</v>
      </c>
      <c r="D35" s="135" t="s">
        <v>90</v>
      </c>
      <c r="E35" s="137">
        <v>242</v>
      </c>
      <c r="F35" s="139"/>
      <c r="G35" s="140">
        <f>E35*F35</f>
        <v>0</v>
      </c>
      <c r="H35" s="141" t="s">
        <v>113</v>
      </c>
      <c r="I35" s="145" t="s">
        <v>71</v>
      </c>
      <c r="J35" s="128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>
        <v>21</v>
      </c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</row>
    <row r="36" spans="1:60" x14ac:dyDescent="0.25">
      <c r="A36" s="142" t="s">
        <v>60</v>
      </c>
      <c r="B36" s="132" t="s">
        <v>118</v>
      </c>
      <c r="C36" s="164" t="s">
        <v>119</v>
      </c>
      <c r="D36" s="134"/>
      <c r="E36" s="136"/>
      <c r="F36" s="202">
        <f>SUM(G37:G79)</f>
        <v>0</v>
      </c>
      <c r="G36" s="203"/>
      <c r="H36" s="138"/>
      <c r="I36" s="144"/>
      <c r="J36" s="54"/>
    </row>
    <row r="37" spans="1:60" outlineLevel="1" x14ac:dyDescent="0.25">
      <c r="A37" s="143"/>
      <c r="B37" s="204" t="s">
        <v>120</v>
      </c>
      <c r="C37" s="205"/>
      <c r="D37" s="206"/>
      <c r="E37" s="207"/>
      <c r="F37" s="208"/>
      <c r="G37" s="209"/>
      <c r="H37" s="141"/>
      <c r="I37" s="145"/>
      <c r="J37" s="128"/>
      <c r="K37" s="129">
        <v>1</v>
      </c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</row>
    <row r="38" spans="1:60" ht="21" outlineLevel="1" x14ac:dyDescent="0.25">
      <c r="A38" s="143"/>
      <c r="B38" s="196" t="s">
        <v>121</v>
      </c>
      <c r="C38" s="197"/>
      <c r="D38" s="198"/>
      <c r="E38" s="199"/>
      <c r="F38" s="200"/>
      <c r="G38" s="201"/>
      <c r="H38" s="141"/>
      <c r="I38" s="145"/>
      <c r="J38" s="128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30" t="str">
        <f>B38</f>
        <v>Pochůzka projektovanou tratí kabelového vedení. Vyznačení trasy kabelu číslovanými kolíky nebo psanými značkami včetně zhotovení a očíslování kolíků. Stanovení a označení míst pro kabelové prostupy a podchodové štoly a vyznačení překážek.</v>
      </c>
      <c r="BA38" s="129"/>
      <c r="BB38" s="129"/>
      <c r="BC38" s="129"/>
      <c r="BD38" s="129"/>
      <c r="BE38" s="129"/>
      <c r="BF38" s="129"/>
      <c r="BG38" s="129"/>
      <c r="BH38" s="129"/>
    </row>
    <row r="39" spans="1:60" outlineLevel="1" x14ac:dyDescent="0.25">
      <c r="A39" s="143">
        <v>18</v>
      </c>
      <c r="B39" s="133" t="s">
        <v>122</v>
      </c>
      <c r="C39" s="165" t="s">
        <v>123</v>
      </c>
      <c r="D39" s="135" t="s">
        <v>124</v>
      </c>
      <c r="E39" s="137">
        <v>0.24</v>
      </c>
      <c r="F39" s="139"/>
      <c r="G39" s="140">
        <f>E39*F39</f>
        <v>0</v>
      </c>
      <c r="H39" s="141" t="s">
        <v>118</v>
      </c>
      <c r="I39" s="145" t="s">
        <v>71</v>
      </c>
      <c r="J39" s="128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>
        <v>21</v>
      </c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</row>
    <row r="40" spans="1:60" outlineLevel="1" x14ac:dyDescent="0.25">
      <c r="A40" s="143"/>
      <c r="B40" s="196" t="s">
        <v>125</v>
      </c>
      <c r="C40" s="197"/>
      <c r="D40" s="198"/>
      <c r="E40" s="199"/>
      <c r="F40" s="200"/>
      <c r="G40" s="201"/>
      <c r="H40" s="141"/>
      <c r="I40" s="145"/>
      <c r="J40" s="128"/>
      <c r="K40" s="129">
        <v>1</v>
      </c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</row>
    <row r="41" spans="1:60" outlineLevel="1" x14ac:dyDescent="0.25">
      <c r="A41" s="143"/>
      <c r="B41" s="196" t="s">
        <v>126</v>
      </c>
      <c r="C41" s="197"/>
      <c r="D41" s="198"/>
      <c r="E41" s="199"/>
      <c r="F41" s="200"/>
      <c r="G41" s="201"/>
      <c r="H41" s="141"/>
      <c r="I41" s="145"/>
      <c r="J41" s="128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</row>
    <row r="42" spans="1:60" outlineLevel="1" x14ac:dyDescent="0.25">
      <c r="A42" s="143">
        <v>19</v>
      </c>
      <c r="B42" s="133" t="s">
        <v>127</v>
      </c>
      <c r="C42" s="165" t="s">
        <v>128</v>
      </c>
      <c r="D42" s="135" t="s">
        <v>129</v>
      </c>
      <c r="E42" s="137">
        <v>19.5</v>
      </c>
      <c r="F42" s="139"/>
      <c r="G42" s="140">
        <f>E42*F42</f>
        <v>0</v>
      </c>
      <c r="H42" s="141" t="s">
        <v>118</v>
      </c>
      <c r="I42" s="145" t="s">
        <v>71</v>
      </c>
      <c r="J42" s="128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>
        <v>21</v>
      </c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</row>
    <row r="43" spans="1:60" outlineLevel="1" x14ac:dyDescent="0.25">
      <c r="A43" s="143"/>
      <c r="B43" s="196" t="s">
        <v>130</v>
      </c>
      <c r="C43" s="197"/>
      <c r="D43" s="198"/>
      <c r="E43" s="199"/>
      <c r="F43" s="200"/>
      <c r="G43" s="201"/>
      <c r="H43" s="141"/>
      <c r="I43" s="145"/>
      <c r="J43" s="128"/>
      <c r="K43" s="129">
        <v>1</v>
      </c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</row>
    <row r="44" spans="1:60" outlineLevel="1" x14ac:dyDescent="0.25">
      <c r="A44" s="143"/>
      <c r="B44" s="196" t="s">
        <v>131</v>
      </c>
      <c r="C44" s="197"/>
      <c r="D44" s="198"/>
      <c r="E44" s="199"/>
      <c r="F44" s="200"/>
      <c r="G44" s="201"/>
      <c r="H44" s="141"/>
      <c r="I44" s="145"/>
      <c r="J44" s="128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</row>
    <row r="45" spans="1:60" outlineLevel="1" x14ac:dyDescent="0.25">
      <c r="A45" s="143">
        <v>20</v>
      </c>
      <c r="B45" s="133" t="s">
        <v>132</v>
      </c>
      <c r="C45" s="165" t="s">
        <v>133</v>
      </c>
      <c r="D45" s="135" t="s">
        <v>129</v>
      </c>
      <c r="E45" s="137">
        <v>12</v>
      </c>
      <c r="F45" s="139"/>
      <c r="G45" s="140">
        <f>E45*F45</f>
        <v>0</v>
      </c>
      <c r="H45" s="141" t="s">
        <v>118</v>
      </c>
      <c r="I45" s="145" t="s">
        <v>71</v>
      </c>
      <c r="J45" s="128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>
        <v>21</v>
      </c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</row>
    <row r="46" spans="1:60" outlineLevel="1" x14ac:dyDescent="0.25">
      <c r="A46" s="143"/>
      <c r="B46" s="196" t="s">
        <v>134</v>
      </c>
      <c r="C46" s="197"/>
      <c r="D46" s="198"/>
      <c r="E46" s="199"/>
      <c r="F46" s="200"/>
      <c r="G46" s="201"/>
      <c r="H46" s="141"/>
      <c r="I46" s="145"/>
      <c r="J46" s="128"/>
      <c r="K46" s="129">
        <v>1</v>
      </c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</row>
    <row r="47" spans="1:60" outlineLevel="1" x14ac:dyDescent="0.25">
      <c r="A47" s="143"/>
      <c r="B47" s="196" t="s">
        <v>135</v>
      </c>
      <c r="C47" s="197"/>
      <c r="D47" s="198"/>
      <c r="E47" s="199"/>
      <c r="F47" s="200"/>
      <c r="G47" s="201"/>
      <c r="H47" s="141"/>
      <c r="I47" s="145"/>
      <c r="J47" s="128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  <c r="BF47" s="129"/>
      <c r="BG47" s="129"/>
      <c r="BH47" s="129"/>
    </row>
    <row r="48" spans="1:60" outlineLevel="1" x14ac:dyDescent="0.25">
      <c r="A48" s="143">
        <v>21</v>
      </c>
      <c r="B48" s="133" t="s">
        <v>136</v>
      </c>
      <c r="C48" s="165" t="s">
        <v>137</v>
      </c>
      <c r="D48" s="135" t="s">
        <v>90</v>
      </c>
      <c r="E48" s="137">
        <v>8</v>
      </c>
      <c r="F48" s="139"/>
      <c r="G48" s="140">
        <f>E48*F48</f>
        <v>0</v>
      </c>
      <c r="H48" s="141" t="s">
        <v>118</v>
      </c>
      <c r="I48" s="145" t="s">
        <v>71</v>
      </c>
      <c r="J48" s="128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>
        <v>21</v>
      </c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  <c r="BH48" s="129"/>
    </row>
    <row r="49" spans="1:60" outlineLevel="1" x14ac:dyDescent="0.25">
      <c r="A49" s="143"/>
      <c r="B49" s="196" t="s">
        <v>138</v>
      </c>
      <c r="C49" s="197"/>
      <c r="D49" s="198"/>
      <c r="E49" s="199"/>
      <c r="F49" s="200"/>
      <c r="G49" s="201"/>
      <c r="H49" s="141"/>
      <c r="I49" s="145"/>
      <c r="J49" s="128"/>
      <c r="K49" s="129">
        <v>1</v>
      </c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</row>
    <row r="50" spans="1:60" outlineLevel="1" x14ac:dyDescent="0.25">
      <c r="A50" s="143"/>
      <c r="B50" s="196" t="s">
        <v>139</v>
      </c>
      <c r="C50" s="197"/>
      <c r="D50" s="198"/>
      <c r="E50" s="199"/>
      <c r="F50" s="200"/>
      <c r="G50" s="201"/>
      <c r="H50" s="141"/>
      <c r="I50" s="145"/>
      <c r="J50" s="128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30" t="str">
        <f>B50</f>
        <v>Jáma pro stožáry veřejného osvětlení do 2 m3 včetně odstranění mozaiky nebo rozrušení živičného povrchu, zakrytí jámy deskou a zajištěním proti posunutí.</v>
      </c>
      <c r="BA50" s="129"/>
      <c r="BB50" s="129"/>
      <c r="BC50" s="129"/>
      <c r="BD50" s="129"/>
      <c r="BE50" s="129"/>
      <c r="BF50" s="129"/>
      <c r="BG50" s="129"/>
      <c r="BH50" s="129"/>
    </row>
    <row r="51" spans="1:60" outlineLevel="1" x14ac:dyDescent="0.25">
      <c r="A51" s="143">
        <v>22</v>
      </c>
      <c r="B51" s="133" t="s">
        <v>140</v>
      </c>
      <c r="C51" s="165" t="s">
        <v>141</v>
      </c>
      <c r="D51" s="135" t="s">
        <v>142</v>
      </c>
      <c r="E51" s="137">
        <v>2.59</v>
      </c>
      <c r="F51" s="139"/>
      <c r="G51" s="140">
        <f>E51*F51</f>
        <v>0</v>
      </c>
      <c r="H51" s="141" t="s">
        <v>118</v>
      </c>
      <c r="I51" s="145" t="s">
        <v>71</v>
      </c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>
        <v>21</v>
      </c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</row>
    <row r="52" spans="1:60" outlineLevel="1" x14ac:dyDescent="0.25">
      <c r="A52" s="143"/>
      <c r="B52" s="196" t="s">
        <v>143</v>
      </c>
      <c r="C52" s="197"/>
      <c r="D52" s="198"/>
      <c r="E52" s="199"/>
      <c r="F52" s="200"/>
      <c r="G52" s="201"/>
      <c r="H52" s="141"/>
      <c r="I52" s="145"/>
      <c r="J52" s="129"/>
      <c r="K52" s="129">
        <v>1</v>
      </c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</row>
    <row r="53" spans="1:60" outlineLevel="1" x14ac:dyDescent="0.25">
      <c r="A53" s="143"/>
      <c r="B53" s="196" t="s">
        <v>144</v>
      </c>
      <c r="C53" s="197"/>
      <c r="D53" s="198"/>
      <c r="E53" s="199"/>
      <c r="F53" s="200"/>
      <c r="G53" s="201"/>
      <c r="H53" s="141"/>
      <c r="I53" s="145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</row>
    <row r="54" spans="1:60" outlineLevel="1" x14ac:dyDescent="0.25">
      <c r="A54" s="143">
        <v>23</v>
      </c>
      <c r="B54" s="133" t="s">
        <v>145</v>
      </c>
      <c r="C54" s="165" t="s">
        <v>146</v>
      </c>
      <c r="D54" s="135" t="s">
        <v>142</v>
      </c>
      <c r="E54" s="137">
        <v>2.59</v>
      </c>
      <c r="F54" s="139"/>
      <c r="G54" s="140">
        <f>E54*F54</f>
        <v>0</v>
      </c>
      <c r="H54" s="141" t="s">
        <v>118</v>
      </c>
      <c r="I54" s="145" t="s">
        <v>71</v>
      </c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>
        <v>21</v>
      </c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</row>
    <row r="55" spans="1:60" outlineLevel="1" x14ac:dyDescent="0.25">
      <c r="A55" s="143"/>
      <c r="B55" s="196" t="s">
        <v>147</v>
      </c>
      <c r="C55" s="197"/>
      <c r="D55" s="198"/>
      <c r="E55" s="199"/>
      <c r="F55" s="200"/>
      <c r="G55" s="201"/>
      <c r="H55" s="141"/>
      <c r="I55" s="145"/>
      <c r="J55" s="129"/>
      <c r="K55" s="129">
        <v>1</v>
      </c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</row>
    <row r="56" spans="1:60" outlineLevel="1" x14ac:dyDescent="0.25">
      <c r="A56" s="143">
        <v>24</v>
      </c>
      <c r="B56" s="133" t="s">
        <v>148</v>
      </c>
      <c r="C56" s="165" t="s">
        <v>149</v>
      </c>
      <c r="D56" s="135" t="s">
        <v>90</v>
      </c>
      <c r="E56" s="137">
        <v>39</v>
      </c>
      <c r="F56" s="139"/>
      <c r="G56" s="140">
        <f>E56*F56</f>
        <v>0</v>
      </c>
      <c r="H56" s="141" t="s">
        <v>118</v>
      </c>
      <c r="I56" s="145" t="s">
        <v>71</v>
      </c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>
        <v>21</v>
      </c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</row>
    <row r="57" spans="1:60" outlineLevel="1" x14ac:dyDescent="0.25">
      <c r="A57" s="143">
        <v>25</v>
      </c>
      <c r="B57" s="133" t="s">
        <v>150</v>
      </c>
      <c r="C57" s="165" t="s">
        <v>151</v>
      </c>
      <c r="D57" s="135" t="s">
        <v>90</v>
      </c>
      <c r="E57" s="137">
        <v>177</v>
      </c>
      <c r="F57" s="139"/>
      <c r="G57" s="140">
        <f>E57*F57</f>
        <v>0</v>
      </c>
      <c r="H57" s="141" t="s">
        <v>118</v>
      </c>
      <c r="I57" s="145" t="s">
        <v>71</v>
      </c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>
        <v>21</v>
      </c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</row>
    <row r="58" spans="1:60" outlineLevel="1" x14ac:dyDescent="0.25">
      <c r="A58" s="143"/>
      <c r="B58" s="196" t="s">
        <v>152</v>
      </c>
      <c r="C58" s="197"/>
      <c r="D58" s="198"/>
      <c r="E58" s="199"/>
      <c r="F58" s="200"/>
      <c r="G58" s="201"/>
      <c r="H58" s="141"/>
      <c r="I58" s="145"/>
      <c r="J58" s="129"/>
      <c r="K58" s="129">
        <v>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</row>
    <row r="59" spans="1:60" outlineLevel="1" x14ac:dyDescent="0.25">
      <c r="A59" s="143">
        <v>26</v>
      </c>
      <c r="B59" s="133" t="s">
        <v>153</v>
      </c>
      <c r="C59" s="165" t="s">
        <v>154</v>
      </c>
      <c r="D59" s="135" t="s">
        <v>90</v>
      </c>
      <c r="E59" s="137">
        <v>4</v>
      </c>
      <c r="F59" s="139"/>
      <c r="G59" s="140">
        <f>E59*F59</f>
        <v>0</v>
      </c>
      <c r="H59" s="141" t="s">
        <v>118</v>
      </c>
      <c r="I59" s="145" t="s">
        <v>71</v>
      </c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>
        <v>21</v>
      </c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</row>
    <row r="60" spans="1:60" outlineLevel="1" x14ac:dyDescent="0.25">
      <c r="A60" s="143"/>
      <c r="B60" s="196" t="s">
        <v>155</v>
      </c>
      <c r="C60" s="197"/>
      <c r="D60" s="198"/>
      <c r="E60" s="199"/>
      <c r="F60" s="200"/>
      <c r="G60" s="201"/>
      <c r="H60" s="141"/>
      <c r="I60" s="145"/>
      <c r="J60" s="129"/>
      <c r="K60" s="129">
        <v>1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  <c r="BF60" s="129"/>
      <c r="BG60" s="129"/>
      <c r="BH60" s="129"/>
    </row>
    <row r="61" spans="1:60" outlineLevel="1" x14ac:dyDescent="0.25">
      <c r="A61" s="143"/>
      <c r="B61" s="196" t="s">
        <v>182</v>
      </c>
      <c r="C61" s="197"/>
      <c r="D61" s="198"/>
      <c r="E61" s="199"/>
      <c r="F61" s="200"/>
      <c r="G61" s="201"/>
      <c r="H61" s="141"/>
      <c r="I61" s="145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</row>
    <row r="62" spans="1:60" outlineLevel="1" x14ac:dyDescent="0.25">
      <c r="A62" s="143"/>
      <c r="B62" s="196" t="s">
        <v>156</v>
      </c>
      <c r="C62" s="197"/>
      <c r="D62" s="198"/>
      <c r="E62" s="199"/>
      <c r="F62" s="200"/>
      <c r="G62" s="201"/>
      <c r="H62" s="141"/>
      <c r="I62" s="145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</row>
    <row r="63" spans="1:60" outlineLevel="1" x14ac:dyDescent="0.25">
      <c r="A63" s="143">
        <v>27</v>
      </c>
      <c r="B63" s="133" t="s">
        <v>157</v>
      </c>
      <c r="C63" s="165" t="s">
        <v>158</v>
      </c>
      <c r="D63" s="135" t="s">
        <v>90</v>
      </c>
      <c r="E63" s="137">
        <v>480</v>
      </c>
      <c r="F63" s="139"/>
      <c r="G63" s="140">
        <f>E63*F63</f>
        <v>0</v>
      </c>
      <c r="H63" s="141" t="s">
        <v>118</v>
      </c>
      <c r="I63" s="145" t="s">
        <v>71</v>
      </c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>
        <v>21</v>
      </c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  <c r="BH63" s="129"/>
    </row>
    <row r="64" spans="1:60" outlineLevel="1" x14ac:dyDescent="0.25">
      <c r="A64" s="143"/>
      <c r="B64" s="196" t="s">
        <v>159</v>
      </c>
      <c r="C64" s="197"/>
      <c r="D64" s="198"/>
      <c r="E64" s="199"/>
      <c r="F64" s="200"/>
      <c r="G64" s="201"/>
      <c r="H64" s="141"/>
      <c r="I64" s="145"/>
      <c r="J64" s="129"/>
      <c r="K64" s="129">
        <v>1</v>
      </c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</row>
    <row r="65" spans="1:60" outlineLevel="1" x14ac:dyDescent="0.25">
      <c r="A65" s="143"/>
      <c r="B65" s="196" t="s">
        <v>160</v>
      </c>
      <c r="C65" s="197"/>
      <c r="D65" s="198"/>
      <c r="E65" s="199"/>
      <c r="F65" s="200"/>
      <c r="G65" s="201"/>
      <c r="H65" s="141"/>
      <c r="I65" s="145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</row>
    <row r="66" spans="1:60" outlineLevel="1" x14ac:dyDescent="0.25">
      <c r="A66" s="143">
        <v>28</v>
      </c>
      <c r="B66" s="133" t="s">
        <v>161</v>
      </c>
      <c r="C66" s="165" t="s">
        <v>162</v>
      </c>
      <c r="D66" s="135" t="s">
        <v>90</v>
      </c>
      <c r="E66" s="137">
        <v>242</v>
      </c>
      <c r="F66" s="139"/>
      <c r="G66" s="140">
        <f>E66*F66</f>
        <v>0</v>
      </c>
      <c r="H66" s="141" t="s">
        <v>118</v>
      </c>
      <c r="I66" s="145" t="s">
        <v>71</v>
      </c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>
        <v>21</v>
      </c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</row>
    <row r="67" spans="1:60" outlineLevel="1" x14ac:dyDescent="0.25">
      <c r="A67" s="143"/>
      <c r="B67" s="196" t="s">
        <v>163</v>
      </c>
      <c r="C67" s="197"/>
      <c r="D67" s="198"/>
      <c r="E67" s="199"/>
      <c r="F67" s="200"/>
      <c r="G67" s="201"/>
      <c r="H67" s="141"/>
      <c r="I67" s="145"/>
      <c r="J67" s="129"/>
      <c r="K67" s="129">
        <v>1</v>
      </c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</row>
    <row r="68" spans="1:60" outlineLevel="1" x14ac:dyDescent="0.25">
      <c r="A68" s="143">
        <v>29</v>
      </c>
      <c r="B68" s="133" t="s">
        <v>164</v>
      </c>
      <c r="C68" s="165" t="s">
        <v>165</v>
      </c>
      <c r="D68" s="135" t="s">
        <v>90</v>
      </c>
      <c r="E68" s="137">
        <v>39</v>
      </c>
      <c r="F68" s="139"/>
      <c r="G68" s="140">
        <f>E68*F68</f>
        <v>0</v>
      </c>
      <c r="H68" s="141" t="s">
        <v>118</v>
      </c>
      <c r="I68" s="145" t="s">
        <v>71</v>
      </c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>
        <v>21</v>
      </c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29"/>
      <c r="BC68" s="129"/>
      <c r="BD68" s="129"/>
      <c r="BE68" s="129"/>
      <c r="BF68" s="129"/>
      <c r="BG68" s="129"/>
      <c r="BH68" s="129"/>
    </row>
    <row r="69" spans="1:60" outlineLevel="1" x14ac:dyDescent="0.25">
      <c r="A69" s="143">
        <v>30</v>
      </c>
      <c r="B69" s="133" t="s">
        <v>166</v>
      </c>
      <c r="C69" s="165" t="s">
        <v>167</v>
      </c>
      <c r="D69" s="135" t="s">
        <v>90</v>
      </c>
      <c r="E69" s="137">
        <v>177</v>
      </c>
      <c r="F69" s="139"/>
      <c r="G69" s="140">
        <f>E69*F69</f>
        <v>0</v>
      </c>
      <c r="H69" s="141" t="s">
        <v>118</v>
      </c>
      <c r="I69" s="145" t="s">
        <v>71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>
        <v>21</v>
      </c>
      <c r="AN69" s="129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29"/>
      <c r="BC69" s="129"/>
      <c r="BD69" s="129"/>
      <c r="BE69" s="129"/>
      <c r="BF69" s="129"/>
      <c r="BG69" s="129"/>
      <c r="BH69" s="129"/>
    </row>
    <row r="70" spans="1:60" outlineLevel="1" x14ac:dyDescent="0.25">
      <c r="A70" s="143">
        <v>31</v>
      </c>
      <c r="B70" s="133" t="s">
        <v>168</v>
      </c>
      <c r="C70" s="165" t="s">
        <v>169</v>
      </c>
      <c r="D70" s="135" t="s">
        <v>90</v>
      </c>
      <c r="E70" s="137">
        <v>4</v>
      </c>
      <c r="F70" s="139"/>
      <c r="G70" s="140">
        <f>E70*F70</f>
        <v>0</v>
      </c>
      <c r="H70" s="141" t="s">
        <v>118</v>
      </c>
      <c r="I70" s="145" t="s">
        <v>71</v>
      </c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>
        <v>21</v>
      </c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</row>
    <row r="71" spans="1:60" outlineLevel="1" x14ac:dyDescent="0.25">
      <c r="A71" s="143"/>
      <c r="B71" s="196" t="s">
        <v>170</v>
      </c>
      <c r="C71" s="197"/>
      <c r="D71" s="198"/>
      <c r="E71" s="199"/>
      <c r="F71" s="200"/>
      <c r="G71" s="201"/>
      <c r="H71" s="141"/>
      <c r="I71" s="145"/>
      <c r="J71" s="129"/>
      <c r="K71" s="129">
        <v>1</v>
      </c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</row>
    <row r="72" spans="1:60" ht="21" outlineLevel="1" x14ac:dyDescent="0.25">
      <c r="A72" s="143"/>
      <c r="B72" s="196" t="s">
        <v>171</v>
      </c>
      <c r="C72" s="197"/>
      <c r="D72" s="198"/>
      <c r="E72" s="199"/>
      <c r="F72" s="200"/>
      <c r="G72" s="201"/>
      <c r="H72" s="141"/>
      <c r="I72" s="145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30" t="str">
        <f>B72</f>
        <v>Úprava terénu, odkopání terénních nerovností až do hloubky 10 cm, zásyp materiálem získaným odkopávkou. Upěchování zasypaných nerovností ručním pěchem tak, aby nerovnosti terénu nebyly větší jak 2 cm od vodorovné hladiny.</v>
      </c>
      <c r="BA72" s="129"/>
      <c r="BB72" s="129"/>
      <c r="BC72" s="129"/>
      <c r="BD72" s="129"/>
      <c r="BE72" s="129"/>
      <c r="BF72" s="129"/>
      <c r="BG72" s="129"/>
      <c r="BH72" s="129"/>
    </row>
    <row r="73" spans="1:60" outlineLevel="1" x14ac:dyDescent="0.25">
      <c r="A73" s="143">
        <v>32</v>
      </c>
      <c r="B73" s="133" t="s">
        <v>172</v>
      </c>
      <c r="C73" s="165" t="s">
        <v>173</v>
      </c>
      <c r="D73" s="135" t="s">
        <v>129</v>
      </c>
      <c r="E73" s="137">
        <v>72</v>
      </c>
      <c r="F73" s="139"/>
      <c r="G73" s="140">
        <f>E73*F73</f>
        <v>0</v>
      </c>
      <c r="H73" s="141" t="s">
        <v>118</v>
      </c>
      <c r="I73" s="145" t="s">
        <v>71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>
        <v>21</v>
      </c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</row>
    <row r="74" spans="1:60" outlineLevel="1" x14ac:dyDescent="0.25">
      <c r="A74" s="143"/>
      <c r="B74" s="196" t="s">
        <v>174</v>
      </c>
      <c r="C74" s="197"/>
      <c r="D74" s="198"/>
      <c r="E74" s="199"/>
      <c r="F74" s="200"/>
      <c r="G74" s="201"/>
      <c r="H74" s="141"/>
      <c r="I74" s="145"/>
      <c r="J74" s="129"/>
      <c r="K74" s="129">
        <v>1</v>
      </c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</row>
    <row r="75" spans="1:60" outlineLevel="1" x14ac:dyDescent="0.25">
      <c r="A75" s="143"/>
      <c r="B75" s="196" t="s">
        <v>175</v>
      </c>
      <c r="C75" s="197"/>
      <c r="D75" s="198"/>
      <c r="E75" s="199"/>
      <c r="F75" s="200"/>
      <c r="G75" s="201"/>
      <c r="H75" s="141"/>
      <c r="I75" s="145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30" t="str">
        <f>B75</f>
        <v>Zřízení (znovuzřízení), podkladové vrstvy ze štěrku, štěrkopísku nebo betonu (eventuálně hlinobetonu) včetně rozvozu všech hmot a jejich rozprostření.</v>
      </c>
      <c r="BA75" s="129"/>
      <c r="BB75" s="129"/>
      <c r="BC75" s="129"/>
      <c r="BD75" s="129"/>
      <c r="BE75" s="129"/>
      <c r="BF75" s="129"/>
      <c r="BG75" s="129"/>
      <c r="BH75" s="129"/>
    </row>
    <row r="76" spans="1:60" outlineLevel="1" x14ac:dyDescent="0.25">
      <c r="A76" s="143">
        <v>33</v>
      </c>
      <c r="B76" s="133" t="s">
        <v>176</v>
      </c>
      <c r="C76" s="165" t="s">
        <v>177</v>
      </c>
      <c r="D76" s="135" t="s">
        <v>142</v>
      </c>
      <c r="E76" s="137">
        <v>0.2</v>
      </c>
      <c r="F76" s="139"/>
      <c r="G76" s="140">
        <f>E76*F76</f>
        <v>0</v>
      </c>
      <c r="H76" s="141" t="s">
        <v>118</v>
      </c>
      <c r="I76" s="145" t="s">
        <v>71</v>
      </c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>
        <v>21</v>
      </c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</row>
    <row r="77" spans="1:60" outlineLevel="1" x14ac:dyDescent="0.25">
      <c r="A77" s="143"/>
      <c r="B77" s="196" t="s">
        <v>178</v>
      </c>
      <c r="C77" s="197"/>
      <c r="D77" s="198"/>
      <c r="E77" s="199"/>
      <c r="F77" s="200"/>
      <c r="G77" s="201"/>
      <c r="H77" s="141"/>
      <c r="I77" s="145"/>
      <c r="J77" s="129"/>
      <c r="K77" s="129">
        <v>1</v>
      </c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  <c r="BH77" s="129"/>
    </row>
    <row r="78" spans="1:60" outlineLevel="1" x14ac:dyDescent="0.25">
      <c r="A78" s="143"/>
      <c r="B78" s="196" t="s">
        <v>179</v>
      </c>
      <c r="C78" s="197"/>
      <c r="D78" s="198"/>
      <c r="E78" s="199"/>
      <c r="F78" s="200"/>
      <c r="G78" s="201"/>
      <c r="H78" s="141"/>
      <c r="I78" s="145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129"/>
    </row>
    <row r="79" spans="1:60" ht="13.8" outlineLevel="1" thickBot="1" x14ac:dyDescent="0.3">
      <c r="A79" s="152">
        <v>34</v>
      </c>
      <c r="B79" s="153" t="s">
        <v>180</v>
      </c>
      <c r="C79" s="166" t="s">
        <v>181</v>
      </c>
      <c r="D79" s="154" t="s">
        <v>69</v>
      </c>
      <c r="E79" s="155">
        <v>16</v>
      </c>
      <c r="F79" s="156"/>
      <c r="G79" s="157">
        <f>E79*F79</f>
        <v>0</v>
      </c>
      <c r="H79" s="158" t="s">
        <v>118</v>
      </c>
      <c r="I79" s="159" t="s">
        <v>71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>
        <v>21</v>
      </c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</row>
    <row r="80" spans="1:60" hidden="1" x14ac:dyDescent="0.25">
      <c r="C80" s="167"/>
      <c r="AK80">
        <f>SUM(AK1:AK79)</f>
        <v>0</v>
      </c>
      <c r="AL80">
        <f>SUM(AL1:AL79)</f>
        <v>0</v>
      </c>
      <c r="AN80">
        <v>15</v>
      </c>
      <c r="AO80">
        <v>21</v>
      </c>
    </row>
    <row r="81" spans="1:41" ht="13.8" hidden="1" thickBot="1" x14ac:dyDescent="0.3">
      <c r="A81" s="160"/>
      <c r="B81" s="161" t="s">
        <v>183</v>
      </c>
      <c r="C81" s="168"/>
      <c r="D81" s="162"/>
      <c r="E81" s="162"/>
      <c r="F81" s="162"/>
      <c r="G81" s="163">
        <f>F8+F12+F33+F36</f>
        <v>0</v>
      </c>
      <c r="AN81">
        <f>SUMIF(AM8:AM80,AN80,G8:G80)</f>
        <v>0</v>
      </c>
      <c r="AO81">
        <f>SUMIF(AM8:AM80,AO80,G8:G80)</f>
        <v>0</v>
      </c>
    </row>
  </sheetData>
  <sheetProtection password="918B" sheet="1"/>
  <mergeCells count="43">
    <mergeCell ref="C22:G22"/>
    <mergeCell ref="A1:G1"/>
    <mergeCell ref="C2:G2"/>
    <mergeCell ref="C3:G3"/>
    <mergeCell ref="C4:G4"/>
    <mergeCell ref="C7:G7"/>
    <mergeCell ref="F8:G8"/>
    <mergeCell ref="F12:G12"/>
    <mergeCell ref="B13:G13"/>
    <mergeCell ref="B16:G16"/>
    <mergeCell ref="C19:G19"/>
    <mergeCell ref="B20:G20"/>
    <mergeCell ref="B46:G46"/>
    <mergeCell ref="B24:G24"/>
    <mergeCell ref="B27:G27"/>
    <mergeCell ref="F33:G33"/>
    <mergeCell ref="B34:G34"/>
    <mergeCell ref="F36:G36"/>
    <mergeCell ref="B37:G37"/>
    <mergeCell ref="B38:G38"/>
    <mergeCell ref="B40:G40"/>
    <mergeCell ref="B41:G41"/>
    <mergeCell ref="B43:G43"/>
    <mergeCell ref="B44:G44"/>
    <mergeCell ref="B65:G65"/>
    <mergeCell ref="B47:G47"/>
    <mergeCell ref="B49:G49"/>
    <mergeCell ref="B50:G50"/>
    <mergeCell ref="B52:G52"/>
    <mergeCell ref="B53:G53"/>
    <mergeCell ref="B55:G55"/>
    <mergeCell ref="B58:G58"/>
    <mergeCell ref="B60:G60"/>
    <mergeCell ref="B61:G61"/>
    <mergeCell ref="B62:G62"/>
    <mergeCell ref="B64:G64"/>
    <mergeCell ref="B78:G78"/>
    <mergeCell ref="B67:G67"/>
    <mergeCell ref="B71:G71"/>
    <mergeCell ref="B72:G72"/>
    <mergeCell ref="B74:G74"/>
    <mergeCell ref="B75:G75"/>
    <mergeCell ref="B77:G77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03</vt:lpstr>
      <vt:lpstr>SO 03 042016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03'!Oblast_tisku</vt:lpstr>
      <vt:lpstr>'SO 03 042016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2016-04-19T19:33:38Z</cp:lastPrinted>
  <dcterms:created xsi:type="dcterms:W3CDTF">2009-04-08T07:15:50Z</dcterms:created>
  <dcterms:modified xsi:type="dcterms:W3CDTF">2016-04-19T19:34:57Z</dcterms:modified>
</cp:coreProperties>
</file>