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360" yWindow="360" windowWidth="14940" windowHeight="7800" tabRatio="843" activeTab="0"/>
  </bookViews>
  <sheets>
    <sheet name="KL" sheetId="20" r:id="rId1"/>
    <sheet name="REK" sheetId="22" r:id="rId2"/>
    <sheet name="kl_SO1" sheetId="1" r:id="rId3"/>
    <sheet name="rek_SO1" sheetId="2" r:id="rId4"/>
    <sheet name="pol_SO1" sheetId="19" r:id="rId5"/>
    <sheet name="kl_SO2" sheetId="23" r:id="rId6"/>
    <sheet name="rek_SO2" sheetId="24" r:id="rId7"/>
    <sheet name="pol_SO2" sheetId="25" r:id="rId8"/>
    <sheet name="kl_SO3" sheetId="26" r:id="rId9"/>
    <sheet name="rek_SO3" sheetId="27" r:id="rId10"/>
    <sheet name="pol_SO3" sheetId="28" r:id="rId11"/>
    <sheet name="kl_SO4" sheetId="29" r:id="rId12"/>
    <sheet name="rek_SO4" sheetId="30" r:id="rId13"/>
    <sheet name="pol_SO4" sheetId="31" r:id="rId14"/>
    <sheet name="kl_SO5" sheetId="32" r:id="rId15"/>
    <sheet name="rek_SO5" sheetId="33" r:id="rId16"/>
    <sheet name="pol_SO5" sheetId="34" r:id="rId17"/>
    <sheet name="kl_SO6" sheetId="35" r:id="rId18"/>
    <sheet name="rek_SO6" sheetId="36" r:id="rId19"/>
    <sheet name="pol_SO6" sheetId="37" r:id="rId20"/>
    <sheet name="kl_SO7" sheetId="38" r:id="rId21"/>
    <sheet name="rek_SO7" sheetId="39" r:id="rId22"/>
    <sheet name="pol_SO7" sheetId="40" r:id="rId23"/>
    <sheet name="kl_SO8" sheetId="41" r:id="rId24"/>
    <sheet name="rek_SO8" sheetId="42" r:id="rId25"/>
    <sheet name="pol_SO8" sheetId="43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BPK1" localSheetId="4">'pol_SO1'!#REF!</definedName>
    <definedName name="_BPK1">#REF!</definedName>
    <definedName name="_BPK2" localSheetId="4">'pol_SO1'!#REF!</definedName>
    <definedName name="_BPK2">#REF!</definedName>
    <definedName name="_BPK3" localSheetId="4">'pol_SO1'!#REF!</definedName>
    <definedName name="_BPK3">#REF!</definedName>
    <definedName name="_SO01" localSheetId="4">#REF!</definedName>
    <definedName name="_SO01">#REF!</definedName>
    <definedName name="a" localSheetId="4">'pol_SO1'!#REF!</definedName>
    <definedName name="a">#REF!</definedName>
    <definedName name="cisloobjektu">'kl_SO1'!$A$4</definedName>
    <definedName name="cislostavby">'kl_SO1'!$A$6</definedName>
    <definedName name="Datum">'kl_SO1'!$B$26</definedName>
    <definedName name="Dil">'rek_SO1'!$A$36</definedName>
    <definedName name="Dodavka">'rek_SO1'!$G$38</definedName>
    <definedName name="Dodavka0" localSheetId="4">'pol_SO1'!#REF!</definedName>
    <definedName name="Dodavka0">#REF!</definedName>
    <definedName name="HSV">'rek_SO1'!$E$38</definedName>
    <definedName name="HSV0" localSheetId="4">'pol_SO1'!#REF!</definedName>
    <definedName name="HSV0">#REF!</definedName>
    <definedName name="HZS">'rek_SO1'!$I$38</definedName>
    <definedName name="HZS0" localSheetId="4">'pol_SO1'!#REF!</definedName>
    <definedName name="HZS0">#REF!</definedName>
    <definedName name="JKSO">'kl_SO1'!$F$4</definedName>
    <definedName name="MJ">'kl_SO1'!$G$4</definedName>
    <definedName name="Mont">'rek_SO1'!$H$38</definedName>
    <definedName name="Montaz0" localSheetId="4">'pol_SO1'!#REF!</definedName>
    <definedName name="Montaz0">#REF!</definedName>
    <definedName name="NazevDilu">'rek_SO1'!$B$36</definedName>
    <definedName name="nazevobjektu">'kl_SO1'!$C$4</definedName>
    <definedName name="nazevstavby">'kl_SO1'!$C$6</definedName>
    <definedName name="Objednatel">'kl_SO1'!$C$8</definedName>
    <definedName name="_xlnm.Print_Area" localSheetId="2">'kl_SO1'!$A$1:$G$44</definedName>
    <definedName name="_xlnm.Print_Area" localSheetId="4">'pol_SO1'!$A$1:$G$48</definedName>
    <definedName name="_xlnm.Print_Area" localSheetId="3">'rek_SO1'!$A$1:$I$64</definedName>
    <definedName name="PocetMJ">'kl_SO1'!$G$7</definedName>
    <definedName name="Poznamka">'kl_SO1'!$B$36</definedName>
    <definedName name="Projektant">'kl_SO1'!$C$7</definedName>
    <definedName name="PSV">'rek_SO1'!$F$38</definedName>
    <definedName name="PSV0" localSheetId="4">'pol_SO1'!#REF!</definedName>
    <definedName name="PSV0">#REF!</definedName>
    <definedName name="SazbaDPH1">'kl_SO1'!$C$29</definedName>
    <definedName name="SazbaDPH2">'kl_SO1'!$C$31</definedName>
    <definedName name="SloupecCC" localSheetId="4">'pol_SO1'!#REF!</definedName>
    <definedName name="SloupecCC">#REF!</definedName>
    <definedName name="SloupecCisloPol" localSheetId="4">'pol_SO1'!#REF!</definedName>
    <definedName name="SloupecCisloPol">#REF!</definedName>
    <definedName name="SloupecJC" localSheetId="4">'pol_SO1'!#REF!</definedName>
    <definedName name="SloupecJC">#REF!</definedName>
    <definedName name="SloupecMJ" localSheetId="4">'pol_SO1'!#REF!</definedName>
    <definedName name="SloupecMJ">#REF!</definedName>
    <definedName name="SloupecMnozstvi" localSheetId="4">'pol_SO1'!#REF!</definedName>
    <definedName name="SloupecMnozstvi">#REF!</definedName>
    <definedName name="SloupecNazPol" localSheetId="4">'pol_SO1'!#REF!</definedName>
    <definedName name="SloupecNazPol">#REF!</definedName>
    <definedName name="SloupecPC" localSheetId="4">'pol_SO1'!#REF!</definedName>
    <definedName name="SloupecPC">#REF!</definedName>
    <definedName name="solver_lin" localSheetId="4" hidden="1">0</definedName>
    <definedName name="solver_num" localSheetId="4" hidden="1">0</definedName>
    <definedName name="solver_opt" localSheetId="4" hidden="1">'pol_SO1'!#REF!</definedName>
    <definedName name="solver_typ" localSheetId="4" hidden="1">1</definedName>
    <definedName name="solver_val" localSheetId="4" hidden="1">0</definedName>
    <definedName name="Typ" localSheetId="4">'pol_SO1'!#REF!</definedName>
    <definedName name="Typ">#REF!</definedName>
    <definedName name="VRN">'rek_SO1'!#REF!</definedName>
    <definedName name="VRNKc" localSheetId="4">'rek_SO1'!#REF!</definedName>
    <definedName name="VRNKc">'rek_SO1'!#REF!</definedName>
    <definedName name="VRNnazev" localSheetId="4">'rek_SO1'!#REF!</definedName>
    <definedName name="VRNnazev">'rek_SO1'!#REF!</definedName>
    <definedName name="VRNproc" localSheetId="4">'rek_SO1'!#REF!</definedName>
    <definedName name="VRNproc">'rek_SO1'!#REF!</definedName>
    <definedName name="VRNzakl" localSheetId="4">'rek_SO1'!#REF!</definedName>
    <definedName name="VRNzakl">'rek_SO1'!#REF!</definedName>
    <definedName name="Zakazka">'kl_SO1'!$G$9</definedName>
    <definedName name="Zaklad22">'kl_SO1'!$F$31</definedName>
    <definedName name="Zaklad5">'kl_SO1'!$F$29</definedName>
    <definedName name="Zhotovitel">'kl_SO1'!$E$11</definedName>
    <definedName name="_xlnm.Print_Titles" localSheetId="3">'rek_SO1'!$1:$36</definedName>
    <definedName name="_xlnm.Print_Titles" localSheetId="4">'pol_SO1'!$1:$4</definedName>
  </definedNames>
  <calcPr calcId="145621"/>
</workbook>
</file>

<file path=xl/sharedStrings.xml><?xml version="1.0" encoding="utf-8"?>
<sst xmlns="http://schemas.openxmlformats.org/spreadsheetml/2006/main" count="2196" uniqueCount="167">
  <si>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</si>
  <si>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</si>
  <si>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</si>
  <si>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</si>
  <si>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</si>
  <si>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</si>
  <si>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</si>
  <si>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</si>
  <si>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</si>
  <si>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</si>
  <si>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</si>
  <si>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</si>
  <si>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</si>
  <si>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</si>
  <si>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</si>
  <si>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</si>
  <si>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</si>
  <si>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</si>
  <si>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</si>
  <si>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</si>
  <si>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</si>
  <si>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</si>
  <si>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</si>
  <si>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</si>
  <si>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</si>
  <si>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</si>
  <si>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</si>
  <si>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</si>
  <si>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</si>
  <si>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</si>
  <si>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</si>
  <si>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</si>
  <si>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</si>
  <si>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</si>
  <si>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</si>
  <si>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</si>
  <si>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</si>
  <si>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</si>
  <si>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</si>
  <si>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</si>
  <si>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</si>
  <si>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</si>
  <si>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</si>
  <si>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</si>
  <si>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</si>
  <si>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</si>
  <si>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</si>
  <si>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</si>
  <si>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</si>
  <si>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</si>
  <si>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</si>
  <si>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</si>
  <si>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</si>
  <si>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</si>
  <si>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</si>
  <si>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</si>
  <si>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</si>
  <si>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</si>
  <si>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</si>
  <si>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</si>
  <si>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</si>
  <si>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</si>
  <si>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</si>
  <si>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</si>
  <si>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</si>
  <si>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</si>
  <si>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</si>
  <si>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</si>
  <si>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</si>
  <si>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</si>
  <si>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</t>
  </si>
  <si>
    <t>Cenový návrh</t>
  </si>
  <si>
    <t>m3</t>
  </si>
  <si>
    <t>t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</si>
  <si>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</si>
  <si>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</si>
  <si>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</si>
  <si>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</si>
  <si>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</si>
  <si>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</si>
  <si>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</si>
  <si>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Rezerva rozpočtu</t>
  </si>
  <si>
    <t>Vytyčení stavby</t>
  </si>
  <si>
    <t>CELKEM HSV</t>
  </si>
  <si>
    <t>Stavební díl:</t>
  </si>
  <si>
    <t>m</t>
  </si>
  <si>
    <t>kus</t>
  </si>
  <si>
    <t xml:space="preserve">Vytyčení sítí   </t>
  </si>
  <si>
    <t xml:space="preserve">Geodetické práce - vytyčení, zaměření   </t>
  </si>
  <si>
    <t xml:space="preserve">Hloubení jam zapažených v hornině tř. 3 objemu do 100 m3   </t>
  </si>
  <si>
    <t xml:space="preserve">Příplatek za lepivost u hloubení jam zapažených v hornině tř. 3   </t>
  </si>
  <si>
    <t xml:space="preserve">Zřízení příložného pažení a rozepření stěn rýh hl do 4 m   </t>
  </si>
  <si>
    <t xml:space="preserve">Odstranění příložného pažení a rozepření stěn rýh hl do 4 m   </t>
  </si>
  <si>
    <t xml:space="preserve">Svislé přemístění výkopku z horniny tř. 1 až 4 hl výkopu do 4 m   </t>
  </si>
  <si>
    <t xml:space="preserve">Vodorovné přemístění do 10000 m výkopku z horniny tř. 1 až 4   </t>
  </si>
  <si>
    <t xml:space="preserve">Uložení sypaniny na skládky   </t>
  </si>
  <si>
    <t xml:space="preserve">Poplatek za uložení odpadu ze sypaniny na skládce (skládkovné)   </t>
  </si>
  <si>
    <t xml:space="preserve">Obsyp objektů bez prohození sypaniny z hornin tř. 1 až 4 uloženým do 30 m od kraje objektu   </t>
  </si>
  <si>
    <t xml:space="preserve">kamenivo přírodní těžené pro stavební účely  PTK  (drobné, hrubé, štěrkopísky) kamenivo mimo normu zásypový materiál   </t>
  </si>
  <si>
    <t>1 Zemní práce</t>
  </si>
  <si>
    <t>Základy</t>
  </si>
  <si>
    <t>2 Základy</t>
  </si>
  <si>
    <t xml:space="preserve">4 Komunikace   </t>
  </si>
  <si>
    <t>5</t>
  </si>
  <si>
    <t xml:space="preserve">Ostatní konstrukce a práce-bourání   </t>
  </si>
  <si>
    <t xml:space="preserve">Přesun hmot  </t>
  </si>
  <si>
    <t>6</t>
  </si>
  <si>
    <t xml:space="preserve">Založení parkového trávníku výsevem plochy do 1000 m2 v rovině a ve svahu do 1:5   </t>
  </si>
  <si>
    <t xml:space="preserve">osivo směs travní parková   </t>
  </si>
  <si>
    <t>kg</t>
  </si>
  <si>
    <t xml:space="preserve">Úprava pláně v hornině tř. 1 až 4 se zhutněním   </t>
  </si>
  <si>
    <t>Zřízení staveništního oplocení v= 2,00 m</t>
  </si>
  <si>
    <t xml:space="preserve">6 Práce a dodávky PSV   </t>
  </si>
  <si>
    <t>ks</t>
  </si>
  <si>
    <t xml:space="preserve">dlažba se zámkem  20x16,5x8 cm šedá </t>
  </si>
  <si>
    <t>Práce a dodávky PSV</t>
  </si>
  <si>
    <t>4</t>
  </si>
  <si>
    <t>Komunikace</t>
  </si>
  <si>
    <t xml:space="preserve">Odkopávky přemístěním na vzdálenost do 1000 m   </t>
  </si>
  <si>
    <t>SO1 - Příčná</t>
  </si>
  <si>
    <t>Hutnění pláně na 45 Mpa</t>
  </si>
  <si>
    <t xml:space="preserve">Lože z kamenné drti fr. 0-4 mm </t>
  </si>
  <si>
    <t xml:space="preserve">Podklad ze štěrkodrtě ŠD vel. 8 - 16 mm,  tl 100 mm   </t>
  </si>
  <si>
    <t xml:space="preserve">Podklad z kameniva hrubého drceného vel. 16-32 mm, tl 150 mm   </t>
  </si>
  <si>
    <t xml:space="preserve">Vrstva geotextilie netkaná PP 300g/m2 </t>
  </si>
  <si>
    <t xml:space="preserve">Kladení zámkové dlažby komunikací pro pěší tl 60 mm skupiny A pl do 50 m2   </t>
  </si>
  <si>
    <t>obrubník silniční, šedý 100x15x30 cm   do lože z betonu prostého</t>
  </si>
  <si>
    <t xml:space="preserve">Osazení obrubníku betonového stojatého 100x10x25 cm  s boční opěrou do lože z betonu prostého   </t>
  </si>
  <si>
    <t xml:space="preserve">Přesun hmot pro nádrže a jímky ČOV, zásobníky a jámy mimo zemědělských plastové do 25 m   </t>
  </si>
  <si>
    <t>Polozapuštěný kontejner 3 m3 na sklo + tvrzený vak na sklo+ vak s „vaničkou“ na tekutou složku odpadu (SKLO)  vč. osazení</t>
  </si>
  <si>
    <t>Polozapuštěný kontejner na 5 m3 na papír a plast vč. osazení</t>
  </si>
  <si>
    <t>Polozapuštěný kontejner 5 m3 na SKO + Vak s „vaničkou“ na tekutou složku odpadu ( KOMUNÁLNÍ ODPAD) vč. montáže</t>
  </si>
  <si>
    <t>SO2 - Dlouhá</t>
  </si>
  <si>
    <t xml:space="preserve">Podklad ze štěrkodrtě ŠD vel. 0 - 4 mm,  tl 40 mm   </t>
  </si>
  <si>
    <t>Vodorovná doprava suti po suchu na vzdálenost do 1 km</t>
  </si>
  <si>
    <t>Příplatek ZKD 1 km u vodorovné dopravy suti</t>
  </si>
  <si>
    <t>Nakládání suti na dopravní prostředky pro vodorovnou dopravu</t>
  </si>
  <si>
    <t>Poplatek za uložení betonového odpadu na skládce (skládkovné)</t>
  </si>
  <si>
    <t>Rozebrání zámk.dlažby 8 cm a podkladu, nad 200 m2 bez nakládání a odvozu na skládku</t>
  </si>
  <si>
    <t xml:space="preserve">Bourání zdiva nadzákladového z betonu prostého </t>
  </si>
  <si>
    <t xml:space="preserve">Odstranění betonového krytu tl. 8 cm do 200 m2 </t>
  </si>
  <si>
    <t>Veřejné osvětlení</t>
  </si>
  <si>
    <t>Žárově zinkovaný stožár sreálového osvětlení dl. 7,5 + výložník</t>
  </si>
  <si>
    <t>Svítidlo s osvětlovacím prvkem 70 W SHC</t>
  </si>
  <si>
    <t>Založení pro stožáry</t>
  </si>
  <si>
    <t>Betonáž z betonu C20/25</t>
  </si>
  <si>
    <t>Výkop 80*35 vč.kabelového lože,záhozu a úpravy povrchu</t>
  </si>
  <si>
    <t>SO3 - Wolkerova</t>
  </si>
  <si>
    <t>SO4 - Osvoboditelů</t>
  </si>
  <si>
    <t xml:space="preserve">Bourání zdiva železobetonového nadzákladového </t>
  </si>
  <si>
    <t xml:space="preserve">Odstranění stávající dlažby, zřízení nové </t>
  </si>
  <si>
    <t>SO5 - Sady pionýrů</t>
  </si>
  <si>
    <t>SO6 - Tovární</t>
  </si>
  <si>
    <t>SO7 - Mírová</t>
  </si>
  <si>
    <t>Lože z kamenné drti fr. 0-4 mm, tl. 50 mm</t>
  </si>
  <si>
    <t>SO8 - Žižkova</t>
  </si>
  <si>
    <t xml:space="preserve">Osazování palisád betonových hromadně zabeton hranatých délky prvku 400 mm   </t>
  </si>
  <si>
    <t xml:space="preserve">Řezání stávajícího betonového krytu hl do 150 mm  </t>
  </si>
  <si>
    <t>Lůžko pro uložení stožáru KG DN 300</t>
  </si>
  <si>
    <t>Polozapuštěné kontejnery na TKO, Lovosice</t>
  </si>
  <si>
    <t>CELKEM  STAVBA</t>
  </si>
  <si>
    <t>SO1, SO2, SO3, SO4, SO5, SO6, SO7, SO8</t>
  </si>
  <si>
    <t>CELKEM PSV</t>
  </si>
  <si>
    <t>Kácení stromů do 500 mm a odstranění pařezů včetně odvozu, spálení větví</t>
  </si>
  <si>
    <t>M01</t>
  </si>
  <si>
    <t>CELKEM MONTÁŽ</t>
  </si>
  <si>
    <t>Veřejné osvětlení -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</si>
</sst>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\ &quot;Kč&quot;"/>
    <numFmt numFmtId="166" formatCode="dd/mm/yy"/>
    <numFmt numFmtId="167" formatCode="#,##0.000;\-#,##0.000"/>
    <numFmt numFmtId="168" formatCode="#,##0.0"/>
    <numFmt numFmtId="169" formatCode="_-* #,##0\ _K_č_-;\-* #,##0\ _K_č_-;_-* &quot;- &quot;_K_č_-;_-@_-"/>
    <numFmt numFmtId="170" formatCode="_ * #,##0_ ;_ * \-#,##0_ ;_ * \-_ ;_ @_ "/>
    <numFmt numFmtId="171" formatCode="_ * #,##0.00_ ;_ * \-#,##0.00_ ;_ * \-??_ ;_ @_ "/>
    <numFmt numFmtId="172" formatCode="_ &quot;Fr. &quot;* #,##0_ ;_ &quot;Fr. &quot;* \-#,##0_ ;_ &quot;Fr. &quot;* \-_ ;_ @_ "/>
    <numFmt numFmtId="173" formatCode="_ &quot;Fr. &quot;* #,##0.00_ ;_ &quot;Fr. &quot;* \-#,##0.00_ ;_ &quot;Fr. &quot;* \-??_ ;_ @_ "/>
    <numFmt numFmtId="174" formatCode="#,##0.00;\-#,##0.00"/>
  </numFmts>
  <fonts count="5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name val="formata"/>
      <family val="2"/>
    </font>
    <font>
      <b/>
      <sz val="24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color rgb="FFFF0000"/>
      <name val="Arial CE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sz val="9"/>
      <name val="Times New Roman"/>
      <family val="1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9" fontId="38" fillId="0" borderId="0" applyFill="0" applyBorder="0" applyAlignment="0" applyProtection="0"/>
    <xf numFmtId="169" fontId="38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38" fillId="0" borderId="0" applyFill="0" applyBorder="0" applyAlignment="0" applyProtection="0"/>
    <xf numFmtId="0" fontId="1" fillId="0" borderId="0">
      <alignment/>
      <protection/>
    </xf>
    <xf numFmtId="169" fontId="38" fillId="0" borderId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9" fontId="38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" applyNumberFormat="0" applyFill="0" applyAlignment="0" applyProtection="0"/>
    <xf numFmtId="169" fontId="38" fillId="0" borderId="0" applyFill="0" applyBorder="0" applyAlignment="0" applyProtection="0"/>
    <xf numFmtId="170" fontId="38" fillId="0" borderId="0" applyFill="0" applyBorder="0" applyAlignment="0" applyProtection="0"/>
    <xf numFmtId="171" fontId="38" fillId="0" borderId="0" applyFill="0" applyBorder="0" applyAlignment="0" applyProtection="0"/>
    <xf numFmtId="0" fontId="7" fillId="0" borderId="0">
      <alignment/>
      <protection/>
    </xf>
    <xf numFmtId="0" fontId="0" fillId="0" borderId="0" applyProtection="0">
      <alignment/>
    </xf>
    <xf numFmtId="0" fontId="39" fillId="0" borderId="0">
      <alignment/>
      <protection/>
    </xf>
    <xf numFmtId="0" fontId="15" fillId="11" borderId="0" applyNumberFormat="0" applyBorder="0" applyAlignment="0" applyProtection="0"/>
    <xf numFmtId="0" fontId="16" fillId="1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/>
      <protection/>
    </xf>
    <xf numFmtId="0" fontId="2" fillId="13" borderId="0">
      <alignment horizontal="left"/>
      <protection/>
    </xf>
    <xf numFmtId="0" fontId="3" fillId="13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168" fontId="25" fillId="0" borderId="8">
      <alignment horizontal="right" vertical="center"/>
      <protection/>
    </xf>
    <xf numFmtId="0" fontId="19" fillId="7" borderId="9" applyNumberFormat="0" applyAlignment="0" applyProtection="0"/>
    <xf numFmtId="0" fontId="33" fillId="14" borderId="9" applyNumberFormat="0" applyAlignment="0" applyProtection="0"/>
    <xf numFmtId="0" fontId="20" fillId="14" borderId="10" applyNumberFormat="0" applyAlignment="0" applyProtection="0"/>
    <xf numFmtId="0" fontId="21" fillId="0" borderId="0" applyNumberFormat="0" applyFill="0" applyBorder="0" applyAlignment="0" applyProtection="0"/>
    <xf numFmtId="172" fontId="38" fillId="0" borderId="0" applyFill="0" applyBorder="0" applyAlignment="0" applyProtection="0"/>
    <xf numFmtId="173" fontId="38" fillId="0" borderId="0" applyFill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8" fillId="0" borderId="0">
      <alignment/>
      <protection/>
    </xf>
  </cellStyleXfs>
  <cellXfs count="342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4" fillId="19" borderId="15" xfId="0" applyNumberFormat="1" applyFont="1" applyFill="1" applyBorder="1"/>
    <xf numFmtId="49" fontId="0" fillId="19" borderId="16" xfId="0" applyNumberFormat="1" applyFill="1" applyBorder="1"/>
    <xf numFmtId="0" fontId="5" fillId="19" borderId="0" xfId="0" applyFont="1" applyFill="1" applyBorder="1"/>
    <xf numFmtId="0" fontId="0" fillId="19" borderId="0" xfId="0" applyFill="1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9" fontId="0" fillId="0" borderId="23" xfId="0" applyNumberFormat="1" applyBorder="1" applyAlignment="1">
      <alignment horizontal="left"/>
    </xf>
    <xf numFmtId="0" fontId="0" fillId="0" borderId="21" xfId="0" applyNumberFormat="1" applyBorder="1"/>
    <xf numFmtId="0" fontId="0" fillId="0" borderId="20" xfId="0" applyNumberFormat="1" applyBorder="1"/>
    <xf numFmtId="0" fontId="0" fillId="0" borderId="22" xfId="0" applyNumberFormat="1" applyBorder="1"/>
    <xf numFmtId="0" fontId="0" fillId="0" borderId="0" xfId="0" applyNumberFormat="1"/>
    <xf numFmtId="3" fontId="0" fillId="0" borderId="22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0" fillId="0" borderId="23" xfId="0" applyBorder="1"/>
    <xf numFmtId="3" fontId="0" fillId="0" borderId="0" xfId="0" applyNumberFormat="1"/>
    <xf numFmtId="0" fontId="3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3" fontId="0" fillId="0" borderId="25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4" xfId="0" applyFont="1" applyBorder="1"/>
    <xf numFmtId="3" fontId="0" fillId="0" borderId="43" xfId="0" applyNumberFormat="1" applyBorder="1"/>
    <xf numFmtId="0" fontId="0" fillId="0" borderId="44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4" fontId="0" fillId="0" borderId="21" xfId="0" applyNumberFormat="1" applyBorder="1" applyAlignment="1">
      <alignment horizontal="right"/>
    </xf>
    <xf numFmtId="165" fontId="0" fillId="0" borderId="25" xfId="0" applyNumberFormat="1" applyBorder="1"/>
    <xf numFmtId="165" fontId="0" fillId="0" borderId="0" xfId="0" applyNumberFormat="1" applyBorder="1"/>
    <xf numFmtId="0" fontId="7" fillId="19" borderId="45" xfId="0" applyFont="1" applyFill="1" applyBorder="1"/>
    <xf numFmtId="0" fontId="7" fillId="19" borderId="46" xfId="0" applyFont="1" applyFill="1" applyBorder="1"/>
    <xf numFmtId="0" fontId="7" fillId="19" borderId="47" xfId="0" applyFont="1" applyFill="1" applyBorder="1"/>
    <xf numFmtId="165" fontId="7" fillId="19" borderId="46" xfId="0" applyNumberFormat="1" applyFont="1" applyFill="1" applyBorder="1"/>
    <xf numFmtId="0" fontId="7" fillId="19" borderId="48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9" xfId="69" applyBorder="1">
      <alignment/>
      <protection/>
    </xf>
    <xf numFmtId="0" fontId="0" fillId="0" borderId="50" xfId="69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/>
    <xf numFmtId="0" fontId="5" fillId="0" borderId="52" xfId="69" applyFont="1" applyBorder="1">
      <alignment/>
      <protection/>
    </xf>
    <xf numFmtId="0" fontId="0" fillId="0" borderId="52" xfId="69" applyBorder="1">
      <alignment/>
      <protection/>
    </xf>
    <xf numFmtId="0" fontId="0" fillId="0" borderId="52" xfId="69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12" borderId="32" xfId="0" applyFont="1" applyFill="1" applyBorder="1"/>
    <xf numFmtId="0" fontId="2" fillId="12" borderId="33" xfId="0" applyFont="1" applyFill="1" applyBorder="1"/>
    <xf numFmtId="0" fontId="2" fillId="12" borderId="53" xfId="0" applyFont="1" applyFill="1" applyBorder="1"/>
    <xf numFmtId="0" fontId="2" fillId="12" borderId="54" xfId="0" applyFont="1" applyFill="1" applyBorder="1"/>
    <xf numFmtId="0" fontId="2" fillId="12" borderId="55" xfId="0" applyFont="1" applyFill="1" applyBorder="1"/>
    <xf numFmtId="0" fontId="9" fillId="0" borderId="0" xfId="0" applyFont="1" applyBorder="1"/>
    <xf numFmtId="3" fontId="0" fillId="0" borderId="17" xfId="0" applyNumberFormat="1" applyFont="1" applyBorder="1"/>
    <xf numFmtId="0" fontId="2" fillId="19" borderId="31" xfId="0" applyFont="1" applyFill="1" applyBorder="1"/>
    <xf numFmtId="0" fontId="2" fillId="19" borderId="32" xfId="0" applyFont="1" applyFill="1" applyBorder="1"/>
    <xf numFmtId="3" fontId="2" fillId="19" borderId="33" xfId="0" applyNumberFormat="1" applyFont="1" applyFill="1" applyBorder="1"/>
    <xf numFmtId="3" fontId="2" fillId="19" borderId="53" xfId="0" applyNumberFormat="1" applyFont="1" applyFill="1" applyBorder="1"/>
    <xf numFmtId="3" fontId="2" fillId="19" borderId="54" xfId="0" applyNumberFormat="1" applyFont="1" applyFill="1" applyBorder="1"/>
    <xf numFmtId="3" fontId="2" fillId="19" borderId="55" xfId="0" applyNumberFormat="1" applyFont="1" applyFill="1" applyBorder="1"/>
    <xf numFmtId="0" fontId="2" fillId="0" borderId="0" xfId="0" applyFont="1"/>
    <xf numFmtId="3" fontId="3" fillId="0" borderId="0" xfId="0" applyNumberFormat="1" applyFont="1" applyAlignment="1">
      <alignment horizontal="centerContinuous"/>
    </xf>
    <xf numFmtId="0" fontId="2" fillId="20" borderId="37" xfId="0" applyFont="1" applyFill="1" applyBorder="1"/>
    <xf numFmtId="0" fontId="2" fillId="20" borderId="38" xfId="0" applyFont="1" applyFill="1" applyBorder="1"/>
    <xf numFmtId="0" fontId="0" fillId="20" borderId="56" xfId="0" applyFill="1" applyBorder="1"/>
    <xf numFmtId="0" fontId="2" fillId="20" borderId="57" xfId="0" applyFont="1" applyFill="1" applyBorder="1" applyAlignment="1">
      <alignment horizontal="right"/>
    </xf>
    <xf numFmtId="0" fontId="2" fillId="20" borderId="38" xfId="0" applyFont="1" applyFill="1" applyBorder="1" applyAlignment="1">
      <alignment horizontal="right"/>
    </xf>
    <xf numFmtId="0" fontId="2" fillId="20" borderId="39" xfId="0" applyFont="1" applyFill="1" applyBorder="1" applyAlignment="1">
      <alignment horizontal="center"/>
    </xf>
    <xf numFmtId="4" fontId="6" fillId="20" borderId="38" xfId="0" applyNumberFormat="1" applyFont="1" applyFill="1" applyBorder="1" applyAlignment="1">
      <alignment horizontal="right"/>
    </xf>
    <xf numFmtId="4" fontId="6" fillId="20" borderId="56" xfId="0" applyNumberFormat="1" applyFont="1" applyFill="1" applyBorder="1" applyAlignment="1">
      <alignment horizontal="right"/>
    </xf>
    <xf numFmtId="0" fontId="0" fillId="0" borderId="42" xfId="0" applyFont="1" applyBorder="1"/>
    <xf numFmtId="0" fontId="0" fillId="0" borderId="35" xfId="0" applyFont="1" applyBorder="1"/>
    <xf numFmtId="0" fontId="0" fillId="0" borderId="58" xfId="0" applyFont="1" applyBorder="1"/>
    <xf numFmtId="3" fontId="0" fillId="0" borderId="41" xfId="0" applyNumberFormat="1" applyFont="1" applyBorder="1" applyAlignment="1">
      <alignment horizontal="right"/>
    </xf>
    <xf numFmtId="164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0" fontId="0" fillId="19" borderId="45" xfId="0" applyFill="1" applyBorder="1"/>
    <xf numFmtId="0" fontId="2" fillId="19" borderId="46" xfId="0" applyFont="1" applyFill="1" applyBorder="1"/>
    <xf numFmtId="0" fontId="0" fillId="19" borderId="46" xfId="0" applyFill="1" applyBorder="1"/>
    <xf numFmtId="4" fontId="0" fillId="19" borderId="61" xfId="0" applyNumberFormat="1" applyFill="1" applyBorder="1"/>
    <xf numFmtId="4" fontId="0" fillId="19" borderId="45" xfId="0" applyNumberFormat="1" applyFill="1" applyBorder="1"/>
    <xf numFmtId="4" fontId="0" fillId="19" borderId="4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69">
      <alignment/>
      <protection/>
    </xf>
    <xf numFmtId="0" fontId="0" fillId="0" borderId="0" xfId="69" applyAlignment="1">
      <alignment horizontal="right"/>
      <protection/>
    </xf>
    <xf numFmtId="0" fontId="0" fillId="0" borderId="0" xfId="69" applyNumberFormat="1">
      <alignment/>
      <protection/>
    </xf>
    <xf numFmtId="49" fontId="9" fillId="0" borderId="15" xfId="0" applyNumberFormat="1" applyFont="1" applyBorder="1"/>
    <xf numFmtId="3" fontId="0" fillId="0" borderId="16" xfId="0" applyNumberFormat="1" applyFont="1" applyBorder="1"/>
    <xf numFmtId="3" fontId="0" fillId="0" borderId="62" xfId="0" applyNumberFormat="1" applyFont="1" applyBorder="1"/>
    <xf numFmtId="3" fontId="0" fillId="0" borderId="63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3" fontId="7" fillId="4" borderId="0" xfId="0" applyNumberFormat="1" applyFont="1" applyFill="1" applyBorder="1"/>
    <xf numFmtId="0" fontId="10" fillId="4" borderId="0" xfId="0" applyFont="1" applyFill="1" applyBorder="1"/>
    <xf numFmtId="0" fontId="0" fillId="0" borderId="49" xfId="69" applyFill="1" applyBorder="1" applyAlignment="1">
      <alignment horizontal="right"/>
      <protection/>
    </xf>
    <xf numFmtId="0" fontId="0" fillId="0" borderId="0" xfId="69" applyFont="1">
      <alignment/>
      <protection/>
    </xf>
    <xf numFmtId="0" fontId="1" fillId="0" borderId="0" xfId="69" applyFont="1">
      <alignment/>
      <protection/>
    </xf>
    <xf numFmtId="0" fontId="34" fillId="0" borderId="0" xfId="69" applyFont="1">
      <alignment/>
      <protection/>
    </xf>
    <xf numFmtId="0" fontId="35" fillId="0" borderId="0" xfId="69" applyFont="1" applyAlignment="1">
      <alignment wrapText="1"/>
      <protection/>
    </xf>
    <xf numFmtId="0" fontId="1" fillId="0" borderId="0" xfId="69" applyFont="1" applyBorder="1">
      <alignment/>
      <protection/>
    </xf>
    <xf numFmtId="3" fontId="1" fillId="0" borderId="0" xfId="69" applyNumberFormat="1" applyFont="1">
      <alignment/>
      <protection/>
    </xf>
    <xf numFmtId="0" fontId="36" fillId="0" borderId="0" xfId="69" applyFont="1" applyAlignment="1">
      <alignment/>
      <protection/>
    </xf>
    <xf numFmtId="0" fontId="37" fillId="0" borderId="0" xfId="69" applyFont="1" applyBorder="1">
      <alignment/>
      <protection/>
    </xf>
    <xf numFmtId="3" fontId="37" fillId="0" borderId="0" xfId="69" applyNumberFormat="1" applyFont="1" applyBorder="1" applyAlignment="1">
      <alignment horizontal="right"/>
      <protection/>
    </xf>
    <xf numFmtId="4" fontId="37" fillId="0" borderId="0" xfId="69" applyNumberFormat="1" applyFont="1" applyBorder="1">
      <alignment/>
      <protection/>
    </xf>
    <xf numFmtId="0" fontId="36" fillId="0" borderId="0" xfId="69" applyFont="1" applyBorder="1" applyAlignment="1">
      <alignment/>
      <protection/>
    </xf>
    <xf numFmtId="0" fontId="1" fillId="0" borderId="0" xfId="69" applyFont="1" applyBorder="1" applyAlignment="1">
      <alignment horizontal="right"/>
      <protection/>
    </xf>
    <xf numFmtId="0" fontId="25" fillId="0" borderId="49" xfId="69" applyFont="1" applyBorder="1">
      <alignment/>
      <protection/>
    </xf>
    <xf numFmtId="0" fontId="1" fillId="0" borderId="49" xfId="69" applyFont="1" applyBorder="1">
      <alignment/>
      <protection/>
    </xf>
    <xf numFmtId="0" fontId="25" fillId="0" borderId="52" xfId="69" applyFont="1" applyBorder="1">
      <alignment/>
      <protection/>
    </xf>
    <xf numFmtId="0" fontId="1" fillId="0" borderId="52" xfId="69" applyFont="1" applyBorder="1">
      <alignment/>
      <protection/>
    </xf>
    <xf numFmtId="0" fontId="23" fillId="0" borderId="0" xfId="69" applyFont="1" applyAlignment="1">
      <alignment horizontal="centerContinuous"/>
      <protection/>
    </xf>
    <xf numFmtId="0" fontId="24" fillId="0" borderId="0" xfId="69" applyFont="1" applyAlignment="1">
      <alignment horizontal="centerContinuous"/>
      <protection/>
    </xf>
    <xf numFmtId="0" fontId="24" fillId="0" borderId="0" xfId="69" applyFont="1" applyAlignment="1">
      <alignment horizontal="right"/>
      <protection/>
    </xf>
    <xf numFmtId="0" fontId="26" fillId="0" borderId="50" xfId="69" applyFont="1" applyBorder="1" applyAlignment="1">
      <alignment horizontal="right"/>
      <protection/>
    </xf>
    <xf numFmtId="0" fontId="1" fillId="0" borderId="49" xfId="69" applyFont="1" applyBorder="1" applyAlignment="1">
      <alignment horizontal="left"/>
      <protection/>
    </xf>
    <xf numFmtId="0" fontId="1" fillId="0" borderId="51" xfId="69" applyFont="1" applyBorder="1">
      <alignment/>
      <protection/>
    </xf>
    <xf numFmtId="0" fontId="26" fillId="0" borderId="0" xfId="69" applyFont="1">
      <alignment/>
      <protection/>
    </xf>
    <xf numFmtId="0" fontId="1" fillId="0" borderId="0" xfId="69" applyFont="1" applyAlignment="1">
      <alignment/>
      <protection/>
    </xf>
    <xf numFmtId="49" fontId="26" fillId="19" borderId="59" xfId="69" applyNumberFormat="1" applyFont="1" applyFill="1" applyBorder="1">
      <alignment/>
      <protection/>
    </xf>
    <xf numFmtId="0" fontId="26" fillId="19" borderId="59" xfId="69" applyFont="1" applyFill="1" applyBorder="1" applyAlignment="1">
      <alignment horizontal="center"/>
      <protection/>
    </xf>
    <xf numFmtId="0" fontId="1" fillId="19" borderId="59" xfId="69" applyFont="1" applyFill="1" applyBorder="1" applyAlignment="1">
      <alignment horizontal="center"/>
      <protection/>
    </xf>
    <xf numFmtId="49" fontId="27" fillId="19" borderId="59" xfId="69" applyNumberFormat="1" applyFont="1" applyFill="1" applyBorder="1" applyAlignment="1">
      <alignment horizontal="left"/>
      <protection/>
    </xf>
    <xf numFmtId="0" fontId="25" fillId="0" borderId="59" xfId="69" applyFont="1" applyBorder="1">
      <alignment/>
      <protection/>
    </xf>
    <xf numFmtId="0" fontId="1" fillId="0" borderId="59" xfId="69" applyFont="1" applyBorder="1" applyAlignment="1">
      <alignment horizontal="center"/>
      <protection/>
    </xf>
    <xf numFmtId="0" fontId="1" fillId="0" borderId="59" xfId="69" applyNumberFormat="1" applyFont="1" applyBorder="1" applyAlignment="1">
      <alignment horizontal="right"/>
      <protection/>
    </xf>
    <xf numFmtId="0" fontId="8" fillId="0" borderId="59" xfId="0" applyFont="1" applyBorder="1" applyAlignment="1" applyProtection="1">
      <alignment horizontal="left" wrapText="1"/>
      <protection locked="0"/>
    </xf>
    <xf numFmtId="0" fontId="26" fillId="19" borderId="59" xfId="69" applyNumberFormat="1" applyFont="1" applyFill="1" applyBorder="1" applyAlignment="1">
      <alignment horizontal="center"/>
      <protection/>
    </xf>
    <xf numFmtId="0" fontId="25" fillId="0" borderId="59" xfId="69" applyFont="1" applyBorder="1" applyAlignment="1">
      <alignment horizontal="center"/>
      <protection/>
    </xf>
    <xf numFmtId="49" fontId="25" fillId="0" borderId="59" xfId="69" applyNumberFormat="1" applyFont="1" applyBorder="1" applyAlignment="1">
      <alignment horizontal="left"/>
      <protection/>
    </xf>
    <xf numFmtId="49" fontId="11" fillId="0" borderId="59" xfId="69" applyNumberFormat="1" applyFont="1" applyBorder="1" applyAlignment="1">
      <alignment horizontal="left" vertical="top"/>
      <protection/>
    </xf>
    <xf numFmtId="4" fontId="11" fillId="0" borderId="59" xfId="69" applyNumberFormat="1" applyFont="1" applyBorder="1" applyAlignment="1">
      <alignment horizontal="right"/>
      <protection/>
    </xf>
    <xf numFmtId="4" fontId="11" fillId="0" borderId="59" xfId="69" applyNumberFormat="1" applyFont="1" applyBorder="1">
      <alignment/>
      <protection/>
    </xf>
    <xf numFmtId="0" fontId="26" fillId="0" borderId="59" xfId="69" applyFont="1" applyBorder="1" applyAlignment="1">
      <alignment horizontal="center"/>
      <protection/>
    </xf>
    <xf numFmtId="49" fontId="26" fillId="0" borderId="59" xfId="69" applyNumberFormat="1" applyFont="1" applyBorder="1" applyAlignment="1">
      <alignment horizontal="right"/>
      <protection/>
    </xf>
    <xf numFmtId="0" fontId="27" fillId="19" borderId="59" xfId="69" applyFont="1" applyFill="1" applyBorder="1">
      <alignment/>
      <protection/>
    </xf>
    <xf numFmtId="0" fontId="1" fillId="0" borderId="59" xfId="69" applyFont="1" applyBorder="1">
      <alignment/>
      <protection/>
    </xf>
    <xf numFmtId="0" fontId="8" fillId="0" borderId="59" xfId="0" applyFont="1" applyBorder="1" applyAlignment="1" applyProtection="1">
      <alignment horizontal="left" wrapText="1"/>
      <protection/>
    </xf>
    <xf numFmtId="0" fontId="11" fillId="0" borderId="59" xfId="69" applyFont="1" applyBorder="1">
      <alignment/>
      <protection/>
    </xf>
    <xf numFmtId="0" fontId="8" fillId="0" borderId="64" xfId="0" applyFont="1" applyBorder="1" applyAlignment="1" applyProtection="1">
      <alignment horizontal="left" wrapText="1"/>
      <protection/>
    </xf>
    <xf numFmtId="0" fontId="11" fillId="0" borderId="59" xfId="69" applyNumberFormat="1" applyFont="1" applyBorder="1">
      <alignment/>
      <protection/>
    </xf>
    <xf numFmtId="4" fontId="41" fillId="19" borderId="59" xfId="69" applyNumberFormat="1" applyFont="1" applyFill="1" applyBorder="1">
      <alignment/>
      <protection/>
    </xf>
    <xf numFmtId="0" fontId="42" fillId="0" borderId="0" xfId="0" applyFont="1" applyAlignment="1" applyProtection="1">
      <alignment horizontal="left" wrapText="1"/>
      <protection locked="0"/>
    </xf>
    <xf numFmtId="167" fontId="42" fillId="0" borderId="0" xfId="0" applyNumberFormat="1" applyFont="1" applyAlignment="1" applyProtection="1">
      <alignment horizontal="right"/>
      <protection locked="0"/>
    </xf>
    <xf numFmtId="174" fontId="4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69" applyFont="1">
      <alignment/>
      <protection/>
    </xf>
    <xf numFmtId="0" fontId="0" fillId="0" borderId="0" xfId="69" applyNumberFormat="1" applyFont="1">
      <alignment/>
      <protection/>
    </xf>
    <xf numFmtId="0" fontId="1" fillId="0" borderId="59" xfId="69" applyFont="1" applyFill="1" applyBorder="1" applyAlignment="1">
      <alignment horizontal="center"/>
      <protection/>
    </xf>
    <xf numFmtId="4" fontId="41" fillId="0" borderId="59" xfId="69" applyNumberFormat="1" applyFont="1" applyFill="1" applyBorder="1">
      <alignment/>
      <protection/>
    </xf>
    <xf numFmtId="0" fontId="0" fillId="0" borderId="0" xfId="0" applyFill="1"/>
    <xf numFmtId="0" fontId="34" fillId="0" borderId="0" xfId="69" applyFont="1" applyFill="1">
      <alignment/>
      <protection/>
    </xf>
    <xf numFmtId="0" fontId="1" fillId="0" borderId="0" xfId="69" applyFont="1" applyFill="1">
      <alignment/>
      <protection/>
    </xf>
    <xf numFmtId="0" fontId="0" fillId="0" borderId="0" xfId="69" applyFill="1">
      <alignment/>
      <protection/>
    </xf>
    <xf numFmtId="0" fontId="0" fillId="0" borderId="0" xfId="0" applyFont="1"/>
    <xf numFmtId="0" fontId="45" fillId="0" borderId="0" xfId="0" applyFont="1"/>
    <xf numFmtId="0" fontId="44" fillId="0" borderId="0" xfId="69" applyFont="1">
      <alignment/>
      <protection/>
    </xf>
    <xf numFmtId="0" fontId="8" fillId="0" borderId="59" xfId="69" applyFont="1" applyFill="1" applyBorder="1" applyAlignment="1">
      <alignment wrapText="1"/>
      <protection/>
    </xf>
    <xf numFmtId="4" fontId="11" fillId="0" borderId="59" xfId="0" applyNumberFormat="1" applyFont="1" applyBorder="1" applyAlignment="1">
      <alignment horizontal="right"/>
    </xf>
    <xf numFmtId="4" fontId="0" fillId="0" borderId="0" xfId="69" applyNumberFormat="1">
      <alignment/>
      <protection/>
    </xf>
    <xf numFmtId="3" fontId="0" fillId="0" borderId="20" xfId="0" applyNumberFormat="1" applyBorder="1"/>
    <xf numFmtId="3" fontId="0" fillId="0" borderId="63" xfId="0" applyNumberFormat="1" applyBorder="1"/>
    <xf numFmtId="0" fontId="0" fillId="0" borderId="65" xfId="0" applyBorder="1"/>
    <xf numFmtId="3" fontId="0" fillId="0" borderId="66" xfId="0" applyNumberFormat="1" applyBorder="1"/>
    <xf numFmtId="0" fontId="0" fillId="0" borderId="67" xfId="0" applyBorder="1"/>
    <xf numFmtId="3" fontId="0" fillId="0" borderId="68" xfId="0" applyNumberFormat="1" applyBorder="1"/>
    <xf numFmtId="0" fontId="25" fillId="0" borderId="69" xfId="69" applyFont="1" applyBorder="1" applyAlignment="1">
      <alignment horizontal="center"/>
      <protection/>
    </xf>
    <xf numFmtId="49" fontId="25" fillId="0" borderId="69" xfId="69" applyNumberFormat="1" applyFont="1" applyBorder="1" applyAlignment="1">
      <alignment horizontal="left"/>
      <protection/>
    </xf>
    <xf numFmtId="0" fontId="25" fillId="0" borderId="69" xfId="69" applyFont="1" applyBorder="1">
      <alignment/>
      <protection/>
    </xf>
    <xf numFmtId="0" fontId="1" fillId="0" borderId="69" xfId="69" applyFont="1" applyBorder="1" applyAlignment="1">
      <alignment horizontal="center"/>
      <protection/>
    </xf>
    <xf numFmtId="4" fontId="11" fillId="0" borderId="69" xfId="69" applyNumberFormat="1" applyFont="1" applyBorder="1">
      <alignment/>
      <protection/>
    </xf>
    <xf numFmtId="0" fontId="1" fillId="0" borderId="70" xfId="69" applyFont="1" applyBorder="1">
      <alignment/>
      <protection/>
    </xf>
    <xf numFmtId="0" fontId="25" fillId="0" borderId="70" xfId="69" applyFont="1" applyBorder="1">
      <alignment/>
      <protection/>
    </xf>
    <xf numFmtId="4" fontId="11" fillId="0" borderId="70" xfId="69" applyNumberFormat="1" applyFont="1" applyBorder="1">
      <alignment/>
      <protection/>
    </xf>
    <xf numFmtId="0" fontId="8" fillId="0" borderId="69" xfId="0" applyFont="1" applyBorder="1" applyAlignment="1" applyProtection="1">
      <alignment horizontal="left" wrapText="1"/>
      <protection locked="0"/>
    </xf>
    <xf numFmtId="0" fontId="8" fillId="0" borderId="59" xfId="0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 applyProtection="1">
      <alignment horizontal="left" vertical="center"/>
      <protection/>
    </xf>
    <xf numFmtId="0" fontId="25" fillId="0" borderId="62" xfId="69" applyFont="1" applyBorder="1" applyAlignment="1">
      <alignment horizontal="center"/>
      <protection/>
    </xf>
    <xf numFmtId="0" fontId="25" fillId="0" borderId="26" xfId="93" applyFont="1" applyBorder="1" applyAlignment="1">
      <alignment vertical="top" wrapText="1"/>
      <protection/>
    </xf>
    <xf numFmtId="0" fontId="46" fillId="0" borderId="25" xfId="93" applyFont="1" applyBorder="1" applyAlignment="1">
      <alignment vertical="top" wrapText="1"/>
      <protection/>
    </xf>
    <xf numFmtId="0" fontId="11" fillId="0" borderId="59" xfId="93" applyFont="1" applyBorder="1" applyAlignment="1">
      <alignment vertical="top" wrapText="1"/>
      <protection/>
    </xf>
    <xf numFmtId="0" fontId="27" fillId="19" borderId="26" xfId="69" applyFont="1" applyFill="1" applyBorder="1">
      <alignment/>
      <protection/>
    </xf>
    <xf numFmtId="0" fontId="1" fillId="19" borderId="25" xfId="69" applyFont="1" applyFill="1" applyBorder="1" applyAlignment="1">
      <alignment horizontal="center"/>
      <protection/>
    </xf>
    <xf numFmtId="4" fontId="41" fillId="19" borderId="59" xfId="69" applyNumberFormat="1" applyFont="1" applyFill="1" applyBorder="1" applyAlignment="1">
      <alignment/>
      <protection/>
    </xf>
    <xf numFmtId="4" fontId="11" fillId="0" borderId="59" xfId="69" applyNumberFormat="1" applyFont="1" applyBorder="1" applyAlignment="1">
      <alignment/>
      <protection/>
    </xf>
    <xf numFmtId="4" fontId="41" fillId="0" borderId="59" xfId="69" applyNumberFormat="1" applyFont="1" applyFill="1" applyBorder="1" applyAlignment="1">
      <alignment/>
      <protection/>
    </xf>
    <xf numFmtId="4" fontId="11" fillId="0" borderId="69" xfId="69" applyNumberFormat="1" applyFont="1" applyBorder="1" applyAlignment="1">
      <alignment/>
      <protection/>
    </xf>
    <xf numFmtId="4" fontId="11" fillId="0" borderId="70" xfId="69" applyNumberFormat="1" applyFont="1" applyBorder="1" applyAlignment="1">
      <alignment/>
      <protection/>
    </xf>
    <xf numFmtId="0" fontId="0" fillId="0" borderId="0" xfId="0" applyFont="1"/>
    <xf numFmtId="0" fontId="1" fillId="0" borderId="70" xfId="69" applyFont="1" applyBorder="1" applyAlignment="1">
      <alignment horizont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1" fillId="21" borderId="59" xfId="69" applyFont="1" applyFill="1" applyBorder="1">
      <alignment/>
      <protection/>
    </xf>
    <xf numFmtId="0" fontId="1" fillId="0" borderId="20" xfId="69" applyFont="1" applyBorder="1">
      <alignment/>
      <protection/>
    </xf>
    <xf numFmtId="0" fontId="42" fillId="0" borderId="20" xfId="0" applyFont="1" applyBorder="1" applyAlignment="1" applyProtection="1">
      <alignment horizontal="left" wrapText="1"/>
      <protection locked="0"/>
    </xf>
    <xf numFmtId="0" fontId="42" fillId="0" borderId="0" xfId="0" applyFont="1" applyBorder="1" applyAlignment="1" applyProtection="1">
      <alignment horizontal="left" wrapText="1"/>
      <protection locked="0"/>
    </xf>
    <xf numFmtId="0" fontId="47" fillId="0" borderId="59" xfId="69" applyFont="1" applyBorder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45" fillId="0" borderId="0" xfId="69" applyFont="1">
      <alignment/>
      <protection/>
    </xf>
    <xf numFmtId="1" fontId="9" fillId="0" borderId="59" xfId="69" applyNumberFormat="1" applyFont="1" applyBorder="1" applyAlignment="1">
      <alignment horizontal="center"/>
      <protection/>
    </xf>
    <xf numFmtId="1" fontId="9" fillId="19" borderId="59" xfId="69" applyNumberFormat="1" applyFont="1" applyFill="1" applyBorder="1" applyAlignment="1">
      <alignment horizontal="center"/>
      <protection/>
    </xf>
    <xf numFmtId="1" fontId="9" fillId="0" borderId="69" xfId="69" applyNumberFormat="1" applyFont="1" applyBorder="1" applyAlignment="1">
      <alignment horizontal="center"/>
      <protection/>
    </xf>
    <xf numFmtId="1" fontId="9" fillId="0" borderId="70" xfId="69" applyNumberFormat="1" applyFont="1" applyBorder="1" applyAlignment="1">
      <alignment horizontal="center"/>
      <protection/>
    </xf>
    <xf numFmtId="0" fontId="8" fillId="0" borderId="59" xfId="69" applyFont="1" applyFill="1" applyBorder="1" applyAlignment="1">
      <alignment wrapText="1"/>
      <protection/>
    </xf>
    <xf numFmtId="2" fontId="8" fillId="0" borderId="59" xfId="0" applyNumberFormat="1" applyFont="1" applyBorder="1" applyAlignment="1" applyProtection="1">
      <alignment horizontal="right"/>
      <protection locked="0"/>
    </xf>
    <xf numFmtId="2" fontId="11" fillId="22" borderId="59" xfId="69" applyNumberFormat="1" applyFont="1" applyFill="1" applyBorder="1" applyAlignment="1">
      <alignment horizontal="right" wrapText="1"/>
      <protection/>
    </xf>
    <xf numFmtId="2" fontId="11" fillId="0" borderId="59" xfId="69" applyNumberFormat="1" applyFont="1" applyBorder="1" applyAlignment="1">
      <alignment horizontal="right"/>
      <protection/>
    </xf>
    <xf numFmtId="2" fontId="8" fillId="0" borderId="59" xfId="0" applyNumberFormat="1" applyFont="1" applyBorder="1" applyAlignment="1" applyProtection="1">
      <alignment horizontal="right"/>
      <protection/>
    </xf>
    <xf numFmtId="2" fontId="44" fillId="19" borderId="59" xfId="69" applyNumberFormat="1" applyFont="1" applyFill="1" applyBorder="1" applyAlignment="1">
      <alignment horizontal="right"/>
      <protection/>
    </xf>
    <xf numFmtId="2" fontId="1" fillId="19" borderId="59" xfId="69" applyNumberFormat="1" applyFont="1" applyFill="1" applyBorder="1" applyAlignment="1">
      <alignment horizontal="right"/>
      <protection/>
    </xf>
    <xf numFmtId="2" fontId="1" fillId="0" borderId="59" xfId="69" applyNumberFormat="1" applyFont="1" applyBorder="1" applyAlignment="1">
      <alignment horizontal="right"/>
      <protection/>
    </xf>
    <xf numFmtId="2" fontId="8" fillId="0" borderId="64" xfId="0" applyNumberFormat="1" applyFont="1" applyBorder="1" applyAlignment="1" applyProtection="1">
      <alignment horizontal="right"/>
      <protection/>
    </xf>
    <xf numFmtId="2" fontId="44" fillId="0" borderId="59" xfId="69" applyNumberFormat="1" applyFont="1" applyFill="1" applyBorder="1" applyAlignment="1">
      <alignment horizontal="right"/>
      <protection/>
    </xf>
    <xf numFmtId="2" fontId="1" fillId="0" borderId="59" xfId="69" applyNumberFormat="1" applyFont="1" applyFill="1" applyBorder="1" applyAlignment="1">
      <alignment horizontal="right"/>
      <protection/>
    </xf>
    <xf numFmtId="2" fontId="11" fillId="0" borderId="59" xfId="69" applyNumberFormat="1" applyFont="1" applyBorder="1">
      <alignment/>
      <protection/>
    </xf>
    <xf numFmtId="2" fontId="44" fillId="0" borderId="69" xfId="69" applyNumberFormat="1" applyFont="1" applyBorder="1" applyAlignment="1">
      <alignment horizontal="right"/>
      <protection/>
    </xf>
    <xf numFmtId="2" fontId="1" fillId="0" borderId="69" xfId="69" applyNumberFormat="1" applyFont="1" applyBorder="1" applyAlignment="1">
      <alignment horizontal="right"/>
      <protection/>
    </xf>
    <xf numFmtId="2" fontId="44" fillId="0" borderId="70" xfId="69" applyNumberFormat="1" applyFont="1" applyBorder="1">
      <alignment/>
      <protection/>
    </xf>
    <xf numFmtId="2" fontId="1" fillId="0" borderId="70" xfId="69" applyNumberFormat="1" applyFont="1" applyBorder="1">
      <alignment/>
      <protection/>
    </xf>
    <xf numFmtId="2" fontId="43" fillId="0" borderId="69" xfId="0" applyNumberFormat="1" applyFont="1" applyBorder="1" applyAlignment="1" applyProtection="1">
      <alignment horizontal="right"/>
      <protection locked="0"/>
    </xf>
    <xf numFmtId="2" fontId="8" fillId="0" borderId="59" xfId="0" applyNumberFormat="1" applyFont="1" applyBorder="1" applyAlignment="1" applyProtection="1">
      <alignment horizontal="right" vertical="center"/>
      <protection/>
    </xf>
    <xf numFmtId="2" fontId="11" fillId="23" borderId="59" xfId="69" applyNumberFormat="1" applyFont="1" applyFill="1" applyBorder="1">
      <alignment/>
      <protection/>
    </xf>
    <xf numFmtId="2" fontId="44" fillId="0" borderId="59" xfId="69" applyNumberFormat="1" applyFont="1" applyBorder="1" applyAlignment="1">
      <alignment horizontal="right"/>
      <protection/>
    </xf>
    <xf numFmtId="2" fontId="44" fillId="0" borderId="59" xfId="69" applyNumberFormat="1" applyFont="1" applyBorder="1">
      <alignment/>
      <protection/>
    </xf>
    <xf numFmtId="2" fontId="1" fillId="0" borderId="59" xfId="69" applyNumberFormat="1" applyFont="1" applyBorder="1">
      <alignment/>
      <protection/>
    </xf>
    <xf numFmtId="2" fontId="8" fillId="0" borderId="69" xfId="0" applyNumberFormat="1" applyFont="1" applyBorder="1" applyAlignment="1" applyProtection="1">
      <alignment horizontal="right"/>
      <protection locked="0"/>
    </xf>
    <xf numFmtId="1" fontId="26" fillId="0" borderId="59" xfId="69" applyNumberFormat="1" applyFont="1" applyBorder="1" applyAlignment="1">
      <alignment horizontal="center"/>
      <protection/>
    </xf>
    <xf numFmtId="1" fontId="1" fillId="19" borderId="59" xfId="69" applyNumberFormat="1" applyFont="1" applyFill="1" applyBorder="1" applyAlignment="1">
      <alignment horizontal="center"/>
      <protection/>
    </xf>
    <xf numFmtId="1" fontId="1" fillId="0" borderId="70" xfId="69" applyNumberFormat="1" applyFont="1" applyBorder="1" applyAlignment="1">
      <alignment horizontal="center"/>
      <protection/>
    </xf>
    <xf numFmtId="1" fontId="1" fillId="0" borderId="59" xfId="69" applyNumberFormat="1" applyFont="1" applyBorder="1" applyAlignment="1">
      <alignment horizontal="center"/>
      <protection/>
    </xf>
    <xf numFmtId="1" fontId="1" fillId="0" borderId="69" xfId="69" applyNumberFormat="1" applyFont="1" applyBorder="1" applyAlignment="1">
      <alignment horizontal="center"/>
      <protection/>
    </xf>
    <xf numFmtId="2" fontId="43" fillId="0" borderId="59" xfId="0" applyNumberFormat="1" applyFont="1" applyBorder="1" applyAlignment="1" applyProtection="1">
      <alignment horizontal="right"/>
      <protection locked="0"/>
    </xf>
    <xf numFmtId="2" fontId="0" fillId="0" borderId="59" xfId="0" applyNumberFormat="1" applyBorder="1" applyAlignment="1" applyProtection="1">
      <alignment horizontal="left" vertical="center"/>
      <protection/>
    </xf>
    <xf numFmtId="2" fontId="11" fillId="0" borderId="59" xfId="0" applyNumberFormat="1" applyFont="1" applyBorder="1" applyAlignment="1" applyProtection="1">
      <alignment horizontal="right"/>
      <protection locked="0"/>
    </xf>
    <xf numFmtId="2" fontId="11" fillId="0" borderId="59" xfId="0" applyNumberFormat="1" applyFont="1" applyBorder="1" applyAlignment="1" applyProtection="1">
      <alignment horizontal="right"/>
      <protection/>
    </xf>
    <xf numFmtId="2" fontId="48" fillId="19" borderId="59" xfId="69" applyNumberFormat="1" applyFont="1" applyFill="1" applyBorder="1" applyAlignment="1">
      <alignment horizontal="right"/>
      <protection/>
    </xf>
    <xf numFmtId="2" fontId="11" fillId="19" borderId="59" xfId="69" applyNumberFormat="1" applyFont="1" applyFill="1" applyBorder="1" applyAlignment="1">
      <alignment horizontal="right"/>
      <protection/>
    </xf>
    <xf numFmtId="2" fontId="48" fillId="0" borderId="59" xfId="69" applyNumberFormat="1" applyFont="1" applyBorder="1" applyAlignment="1">
      <alignment horizontal="right"/>
      <protection/>
    </xf>
    <xf numFmtId="2" fontId="11" fillId="0" borderId="64" xfId="0" applyNumberFormat="1" applyFont="1" applyBorder="1" applyAlignment="1" applyProtection="1">
      <alignment horizontal="right"/>
      <protection/>
    </xf>
    <xf numFmtId="2" fontId="48" fillId="0" borderId="59" xfId="69" applyNumberFormat="1" applyFont="1" applyFill="1" applyBorder="1" applyAlignment="1">
      <alignment horizontal="right"/>
      <protection/>
    </xf>
    <xf numFmtId="2" fontId="11" fillId="0" borderId="59" xfId="69" applyNumberFormat="1" applyFont="1" applyFill="1" applyBorder="1" applyAlignment="1">
      <alignment horizontal="right"/>
      <protection/>
    </xf>
    <xf numFmtId="2" fontId="48" fillId="0" borderId="69" xfId="69" applyNumberFormat="1" applyFont="1" applyBorder="1" applyAlignment="1">
      <alignment horizontal="right"/>
      <protection/>
    </xf>
    <xf numFmtId="2" fontId="11" fillId="0" borderId="69" xfId="69" applyNumberFormat="1" applyFont="1" applyBorder="1" applyAlignment="1">
      <alignment horizontal="right"/>
      <protection/>
    </xf>
    <xf numFmtId="2" fontId="48" fillId="0" borderId="70" xfId="69" applyNumberFormat="1" applyFont="1" applyBorder="1" applyAlignment="1">
      <alignment horizontal="right"/>
      <protection/>
    </xf>
    <xf numFmtId="2" fontId="11" fillId="0" borderId="70" xfId="69" applyNumberFormat="1" applyFont="1" applyBorder="1" applyAlignment="1">
      <alignment horizontal="right"/>
      <protection/>
    </xf>
    <xf numFmtId="2" fontId="48" fillId="0" borderId="69" xfId="0" applyNumberFormat="1" applyFont="1" applyBorder="1" applyAlignment="1" applyProtection="1">
      <alignment horizontal="right"/>
      <protection locked="0"/>
    </xf>
    <xf numFmtId="2" fontId="11" fillId="23" borderId="59" xfId="69" applyNumberFormat="1" applyFont="1" applyFill="1" applyBorder="1" applyAlignment="1">
      <alignment horizontal="right"/>
      <protection/>
    </xf>
    <xf numFmtId="2" fontId="11" fillId="19" borderId="25" xfId="69" applyNumberFormat="1" applyFont="1" applyFill="1" applyBorder="1" applyAlignment="1">
      <alignment horizontal="right"/>
      <protection/>
    </xf>
    <xf numFmtId="2" fontId="11" fillId="19" borderId="40" xfId="69" applyNumberFormat="1" applyFont="1" applyFill="1" applyBorder="1" applyAlignment="1">
      <alignment horizontal="right"/>
      <protection/>
    </xf>
    <xf numFmtId="4" fontId="41" fillId="19" borderId="59" xfId="69" applyNumberFormat="1" applyFont="1" applyFill="1" applyBorder="1" applyAlignment="1">
      <alignment horizontal="right"/>
      <protection/>
    </xf>
    <xf numFmtId="4" fontId="41" fillId="0" borderId="59" xfId="69" applyNumberFormat="1" applyFont="1" applyFill="1" applyBorder="1" applyAlignment="1">
      <alignment horizontal="right"/>
      <protection/>
    </xf>
    <xf numFmtId="4" fontId="11" fillId="0" borderId="69" xfId="69" applyNumberFormat="1" applyFont="1" applyBorder="1" applyAlignment="1">
      <alignment horizontal="right"/>
      <protection/>
    </xf>
    <xf numFmtId="4" fontId="11" fillId="0" borderId="70" xfId="69" applyNumberFormat="1" applyFont="1" applyBorder="1" applyAlignment="1">
      <alignment horizontal="right"/>
      <protection/>
    </xf>
    <xf numFmtId="1" fontId="26" fillId="0" borderId="59" xfId="69" applyNumberFormat="1" applyFont="1" applyBorder="1" applyAlignment="1">
      <alignment horizontal="center" vertical="center"/>
      <protection/>
    </xf>
    <xf numFmtId="0" fontId="26" fillId="0" borderId="59" xfId="69" applyFont="1" applyBorder="1" applyAlignment="1">
      <alignment horizontal="center" vertical="center"/>
      <protection/>
    </xf>
    <xf numFmtId="0" fontId="9" fillId="0" borderId="0" xfId="69" applyFont="1" applyAlignment="1">
      <alignment horizontal="center"/>
      <protection/>
    </xf>
    <xf numFmtId="2" fontId="11" fillId="0" borderId="25" xfId="93" applyNumberFormat="1" applyFont="1" applyBorder="1" applyAlignment="1">
      <alignment horizontal="right" wrapText="1"/>
      <protection/>
    </xf>
    <xf numFmtId="4" fontId="11" fillId="0" borderId="40" xfId="93" applyNumberFormat="1" applyFont="1" applyBorder="1" applyAlignment="1">
      <alignment horizontal="right" wrapText="1"/>
      <protection/>
    </xf>
    <xf numFmtId="2" fontId="11" fillId="0" borderId="59" xfId="93" applyNumberFormat="1" applyFont="1" applyBorder="1" applyAlignment="1">
      <alignment horizontal="right" wrapText="1"/>
      <protection/>
    </xf>
    <xf numFmtId="4" fontId="11" fillId="0" borderId="59" xfId="93" applyNumberFormat="1" applyFont="1" applyBorder="1" applyAlignment="1">
      <alignment horizontal="right" wrapText="1"/>
      <protection/>
    </xf>
    <xf numFmtId="0" fontId="26" fillId="19" borderId="59" xfId="69" applyFont="1" applyFill="1" applyBorder="1" applyAlignment="1">
      <alignment horizontal="center" wrapText="1"/>
      <protection/>
    </xf>
    <xf numFmtId="3" fontId="0" fillId="0" borderId="0" xfId="0" applyNumberFormat="1" applyBorder="1"/>
    <xf numFmtId="49" fontId="49" fillId="19" borderId="59" xfId="69" applyNumberFormat="1" applyFont="1" applyFill="1" applyBorder="1" applyAlignment="1">
      <alignment horizontal="left"/>
      <protection/>
    </xf>
    <xf numFmtId="0" fontId="8" fillId="0" borderId="62" xfId="69" applyFont="1" applyFill="1" applyBorder="1" applyAlignment="1">
      <alignment wrapText="1"/>
      <protection/>
    </xf>
    <xf numFmtId="4" fontId="0" fillId="19" borderId="24" xfId="0" applyNumberFormat="1" applyFill="1" applyBorder="1"/>
    <xf numFmtId="4" fontId="0" fillId="19" borderId="25" xfId="0" applyNumberFormat="1" applyFill="1" applyBorder="1"/>
    <xf numFmtId="0" fontId="0" fillId="21" borderId="25" xfId="0" applyFill="1" applyBorder="1"/>
    <xf numFmtId="3" fontId="2" fillId="21" borderId="40" xfId="0" applyNumberFormat="1" applyFont="1" applyFill="1" applyBorder="1"/>
    <xf numFmtId="4" fontId="44" fillId="0" borderId="0" xfId="69" applyNumberFormat="1" applyFont="1">
      <alignment/>
      <protection/>
    </xf>
    <xf numFmtId="0" fontId="0" fillId="0" borderId="0" xfId="0" applyAlignment="1">
      <alignment horizontal="left" wrapText="1"/>
    </xf>
    <xf numFmtId="0" fontId="5" fillId="19" borderId="7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/>
    </xf>
    <xf numFmtId="0" fontId="6" fillId="0" borderId="2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3" fontId="2" fillId="19" borderId="46" xfId="0" applyNumberFormat="1" applyFont="1" applyFill="1" applyBorder="1" applyAlignment="1">
      <alignment horizontal="right"/>
    </xf>
    <xf numFmtId="3" fontId="2" fillId="19" borderId="61" xfId="0" applyNumberFormat="1" applyFont="1" applyFill="1" applyBorder="1" applyAlignment="1">
      <alignment horizontal="right"/>
    </xf>
    <xf numFmtId="0" fontId="5" fillId="0" borderId="50" xfId="69" applyFont="1" applyBorder="1" applyAlignment="1">
      <alignment/>
      <protection/>
    </xf>
    <xf numFmtId="0" fontId="0" fillId="0" borderId="49" xfId="0" applyBorder="1" applyAlignment="1">
      <alignment/>
    </xf>
    <xf numFmtId="0" fontId="0" fillId="0" borderId="72" xfId="0" applyBorder="1" applyAlignment="1">
      <alignment/>
    </xf>
    <xf numFmtId="0" fontId="5" fillId="0" borderId="73" xfId="69" applyFont="1" applyBorder="1" applyAlignment="1">
      <alignment/>
      <protection/>
    </xf>
    <xf numFmtId="0" fontId="0" fillId="0" borderId="52" xfId="0" applyBorder="1" applyAlignment="1">
      <alignment/>
    </xf>
    <xf numFmtId="0" fontId="0" fillId="0" borderId="7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5" xfId="69" applyFont="1" applyBorder="1" applyAlignment="1">
      <alignment horizontal="center"/>
      <protection/>
    </xf>
    <xf numFmtId="0" fontId="0" fillId="0" borderId="72" xfId="69" applyFont="1" applyBorder="1" applyAlignment="1">
      <alignment horizontal="center"/>
      <protection/>
    </xf>
    <xf numFmtId="0" fontId="0" fillId="0" borderId="76" xfId="69" applyFont="1" applyBorder="1" applyAlignment="1">
      <alignment horizontal="center"/>
      <protection/>
    </xf>
    <xf numFmtId="0" fontId="0" fillId="0" borderId="74" xfId="69" applyFont="1" applyBorder="1" applyAlignment="1">
      <alignment horizontal="center"/>
      <protection/>
    </xf>
    <xf numFmtId="0" fontId="0" fillId="0" borderId="73" xfId="69" applyFont="1" applyBorder="1" applyAlignment="1">
      <alignment horizontal="left"/>
      <protection/>
    </xf>
    <xf numFmtId="0" fontId="0" fillId="0" borderId="52" xfId="69" applyFont="1" applyBorder="1" applyAlignment="1">
      <alignment horizontal="left"/>
      <protection/>
    </xf>
    <xf numFmtId="0" fontId="0" fillId="0" borderId="77" xfId="69" applyFont="1" applyBorder="1" applyAlignment="1">
      <alignment horizontal="left"/>
      <protection/>
    </xf>
    <xf numFmtId="0" fontId="7" fillId="4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2" fillId="0" borderId="0" xfId="69" applyFont="1" applyAlignment="1">
      <alignment horizontal="center"/>
      <protection/>
    </xf>
    <xf numFmtId="0" fontId="1" fillId="0" borderId="75" xfId="69" applyFont="1" applyBorder="1" applyAlignment="1">
      <alignment horizontal="center"/>
      <protection/>
    </xf>
    <xf numFmtId="0" fontId="1" fillId="0" borderId="72" xfId="69" applyFont="1" applyBorder="1" applyAlignment="1">
      <alignment horizontal="center"/>
      <protection/>
    </xf>
    <xf numFmtId="49" fontId="1" fillId="0" borderId="76" xfId="69" applyNumberFormat="1" applyFont="1" applyBorder="1" applyAlignment="1">
      <alignment horizontal="center"/>
      <protection/>
    </xf>
    <xf numFmtId="0" fontId="1" fillId="0" borderId="74" xfId="69" applyFont="1" applyBorder="1" applyAlignment="1">
      <alignment horizontal="center"/>
      <protection/>
    </xf>
    <xf numFmtId="0" fontId="1" fillId="0" borderId="73" xfId="69" applyFont="1" applyBorder="1" applyAlignment="1">
      <alignment horizontal="center" shrinkToFit="1"/>
      <protection/>
    </xf>
    <xf numFmtId="0" fontId="1" fillId="0" borderId="52" xfId="69" applyFont="1" applyBorder="1" applyAlignment="1">
      <alignment horizontal="center" shrinkToFit="1"/>
      <protection/>
    </xf>
    <xf numFmtId="0" fontId="1" fillId="0" borderId="77" xfId="69" applyFont="1" applyBorder="1" applyAlignment="1">
      <alignment horizontal="center" shrinkToFit="1"/>
      <protection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0661-soupis.výkonů" xfId="20"/>
    <cellStyle name="_222_4-5-R-12-B_ZV" xfId="21"/>
    <cellStyle name="_222_4-5-R-12-B_ZV_1" xfId="22"/>
    <cellStyle name="_MESA IIa-SO-03z Slabopr.." xfId="23"/>
    <cellStyle name="_MESA IIa-SO-03z Slabopr.._1" xfId="24"/>
    <cellStyle name="_MESA Vysokov - II. etapa" xfId="25"/>
    <cellStyle name="_MESA-II et-Zpřistavek-ROZPOČET-včSANI uprav1" xfId="26"/>
    <cellStyle name="_MESA-II et-Zpřistavek-ROZPOČET-včSANI uprav1_1" xfId="27"/>
    <cellStyle name="_Tendr,konvence-soupis.výkonů,07.08.05" xfId="28"/>
    <cellStyle name="_Tendr,konvence-soupis.výkonů,07.08.05_1" xfId="29"/>
    <cellStyle name="_Výkaz výměr PSHZ" xfId="30"/>
    <cellStyle name="_Výkaz výměr SHZ" xfId="31"/>
    <cellStyle name="_Vysokov, Mesa - Západní administrativně provozní přístavba, 25.10.2006 ostrý" xfId="32"/>
    <cellStyle name="_Západní křídlo - El. rozpočet" xfId="33"/>
    <cellStyle name="_Západní křídlo - El. rozpočet_1" xfId="34"/>
    <cellStyle name="20 % – Zvýraznění1 2" xfId="35"/>
    <cellStyle name="20 % – Zvýraznění2 2" xfId="36"/>
    <cellStyle name="20 % – Zvýraznění3 2" xfId="37"/>
    <cellStyle name="20 % – Zvýraznění4 2" xfId="38"/>
    <cellStyle name="20 % – Zvýraznění5 2" xfId="39"/>
    <cellStyle name="20 % – Zvýraznění6 2" xfId="40"/>
    <cellStyle name="40 % – Zvýraznění1 2" xfId="41"/>
    <cellStyle name="40 % – Zvýraznění2 2" xfId="42"/>
    <cellStyle name="40 % – Zvýraznění3 2" xfId="43"/>
    <cellStyle name="40 % – Zvýraznění4 2" xfId="44"/>
    <cellStyle name="40 % – Zvýraznění5 2" xfId="45"/>
    <cellStyle name="40 % – Zvýraznění6 2" xfId="46"/>
    <cellStyle name="60 % – Zvýraznění1 2" xfId="47"/>
    <cellStyle name="60 % – Zvýraznění2 2" xfId="48"/>
    <cellStyle name="60 % – Zvýraznění3 2" xfId="49"/>
    <cellStyle name="60 % – Zvýraznění4 2" xfId="50"/>
    <cellStyle name="60 % – Zvýraznění5 2" xfId="51"/>
    <cellStyle name="60 % – Zvýraznění6 2" xfId="52"/>
    <cellStyle name="Celkem 2" xfId="53"/>
    <cellStyle name="čárky [0]_1214 ZT" xfId="54"/>
    <cellStyle name="Dezimal [0]_Tabelle1" xfId="55"/>
    <cellStyle name="Dezimal_Tabelle1" xfId="56"/>
    <cellStyle name="Firma" xfId="57"/>
    <cellStyle name="fnRegressQ" xfId="58"/>
    <cellStyle name="Hlavní nadpis" xfId="59"/>
    <cellStyle name="Chybně 2" xfId="60"/>
    <cellStyle name="Kontrolní buňka 2" xfId="61"/>
    <cellStyle name="Nadpis 1 2" xfId="62"/>
    <cellStyle name="Nadpis 2 2" xfId="63"/>
    <cellStyle name="Nadpis 3 2" xfId="64"/>
    <cellStyle name="Nadpis 4 2" xfId="65"/>
    <cellStyle name="Název 2" xfId="66"/>
    <cellStyle name="Neutrální 2" xfId="67"/>
    <cellStyle name="normal" xfId="68"/>
    <cellStyle name="normální_POL.XLS" xfId="69"/>
    <cellStyle name="Podnadpis" xfId="70"/>
    <cellStyle name="Poznámka 2" xfId="71"/>
    <cellStyle name="Propojená buňka 2" xfId="72"/>
    <cellStyle name="Správně 2" xfId="73"/>
    <cellStyle name="Standard_Tabelle1" xfId="74"/>
    <cellStyle name="Stín+tučně" xfId="75"/>
    <cellStyle name="Stín+tučně+velké písmo" xfId="76"/>
    <cellStyle name="Text upozornění 2" xfId="77"/>
    <cellStyle name="Tučně" xfId="78"/>
    <cellStyle name="TYP ŘÁDKU_4(sloupceJ-L)" xfId="79"/>
    <cellStyle name="Vstup 2" xfId="80"/>
    <cellStyle name="Výpočet 2" xfId="81"/>
    <cellStyle name="Výstup 2" xfId="82"/>
    <cellStyle name="Vysvětlující text 2" xfId="83"/>
    <cellStyle name="Währung [0]_Tabelle1" xfId="84"/>
    <cellStyle name="Währung_Tabelle1" xfId="85"/>
    <cellStyle name="základní" xfId="86"/>
    <cellStyle name="Zvýraznění 1 2" xfId="87"/>
    <cellStyle name="Zvýraznění 2 2" xfId="88"/>
    <cellStyle name="Zvýraznění 3 2" xfId="89"/>
    <cellStyle name="Zvýraznění 4 2" xfId="90"/>
    <cellStyle name="Zvýraznění 5 2" xfId="91"/>
    <cellStyle name="Zvýraznění 6 2" xfId="92"/>
    <cellStyle name="normální_MESA IIa-SO-03z Slabopr..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AppData\Local\Microsoft\Windows\Temporary%20Internet%20Files\Content.IE5\YH58VSTX\SO2%20-%20Dlou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AppData\Local\Microsoft\Windows\Temporary%20Internet%20Files\Content.IE5\YH58VSTX\SO3%20-%20Wolke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AppData\Local\Microsoft\Windows\Temporary%20Internet%20Files\Content.IE5\YH58VSTX\SO4%20-%20Osvoboditel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AppData\Local\Microsoft\Windows\Temporary%20Internet%20Files\Content.IE5\YH58VSTX\SO5%20-%20Sady%20pionyr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AppData\Local\Microsoft\Windows\Temporary%20Internet%20Files\Content.IE5\YH58VSTX\SO6%20-%20Tovarn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AppData\Local\Microsoft\Windows\Temporary%20Internet%20Files\Content.IE5\YH58VSTX\SO7%20-%20Mirov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AppData\Local\Microsoft\Windows\Temporary%20Internet%20Files\Content.IE5\YH58VSTX\SO8%20-%20Zizk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28">
          <cell r="F28">
            <v>374235.16000000003</v>
          </cell>
        </row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3">
          <cell r="C23" t="str">
            <v>Základy</v>
          </cell>
        </row>
        <row r="27">
          <cell r="C27" t="str">
            <v>Komunikace</v>
          </cell>
        </row>
        <row r="35">
          <cell r="C35" t="str">
            <v>Ostatní konstrukce a práce-bourání   </v>
          </cell>
        </row>
        <row r="39">
          <cell r="C39" t="str">
            <v>Práce a dodávky PSV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3">
          <cell r="C23" t="str">
            <v>Základy</v>
          </cell>
        </row>
        <row r="27">
          <cell r="C27" t="str">
            <v>Komunikace</v>
          </cell>
        </row>
        <row r="35">
          <cell r="C35" t="str">
            <v>Ostatní konstrukce a práce-bourání   </v>
          </cell>
        </row>
        <row r="40">
          <cell r="C40" t="str">
            <v>Práce a dodávky PSV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3">
          <cell r="C23" t="str">
            <v>Základy</v>
          </cell>
        </row>
        <row r="27">
          <cell r="C27" t="str">
            <v>Komunikace</v>
          </cell>
        </row>
        <row r="35">
          <cell r="C35" t="str">
            <v>Ostatní konstrukce a práce-bourání   </v>
          </cell>
        </row>
        <row r="39">
          <cell r="C39" t="str">
            <v>Práce a dodávky PSV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3">
          <cell r="C23" t="str">
            <v>Základy</v>
          </cell>
        </row>
        <row r="27">
          <cell r="C27" t="str">
            <v>Komunikace</v>
          </cell>
        </row>
        <row r="35">
          <cell r="C35" t="str">
            <v>Ostatní konstrukce a práce-bourání   </v>
          </cell>
        </row>
        <row r="40">
          <cell r="C40" t="str">
            <v>Práce a dodávky PSV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3">
          <cell r="C23" t="str">
            <v>Základy</v>
          </cell>
        </row>
        <row r="27">
          <cell r="C27" t="str">
            <v>Komunikace</v>
          </cell>
        </row>
        <row r="35">
          <cell r="C35" t="str">
            <v>Ostatní konstrukce a práce-bourání   </v>
          </cell>
        </row>
        <row r="40">
          <cell r="C40" t="str">
            <v>Práce a dodávky PSV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>
        <row r="28">
          <cell r="F28">
            <v>443966.2</v>
          </cell>
        </row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 refreshError="1">
        <row r="7">
          <cell r="C7" t="str">
            <v>Zemní práce</v>
          </cell>
        </row>
        <row r="23">
          <cell r="C23" t="str">
            <v>Základy</v>
          </cell>
        </row>
        <row r="27">
          <cell r="C27" t="str">
            <v>Komunikace</v>
          </cell>
        </row>
        <row r="35">
          <cell r="C35" t="str">
            <v>Ostatní konstrukce a práce-bourání   </v>
          </cell>
        </row>
        <row r="39">
          <cell r="C39" t="str">
            <v>Práce a dodávky PSV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3">
          <cell r="C23" t="str">
            <v>Základy</v>
          </cell>
        </row>
        <row r="27">
          <cell r="C27" t="str">
            <v>Komunikace</v>
          </cell>
        </row>
        <row r="35">
          <cell r="C35" t="str">
            <v>Ostatní konstrukce a práce-bourání   </v>
          </cell>
        </row>
        <row r="41">
          <cell r="C41" t="str">
            <v>Práce a dodávky PSV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5" width="12.625" style="0" customWidth="1"/>
    <col min="6" max="6" width="16.00390625" style="0" customWidth="1"/>
    <col min="7" max="7" width="10.625" style="0" customWidth="1"/>
    <col min="10" max="10" width="13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11" ht="12.95" customHeight="1">
      <c r="A4" s="7"/>
      <c r="B4" s="8"/>
      <c r="C4" s="304" t="s">
        <v>159</v>
      </c>
      <c r="D4" s="305"/>
      <c r="E4" s="305"/>
      <c r="F4" s="11"/>
      <c r="G4" s="12"/>
      <c r="K4" s="307"/>
    </row>
    <row r="5" spans="1:11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  <c r="K5" s="307"/>
    </row>
    <row r="6" spans="1:11" ht="12.95" customHeight="1">
      <c r="A6" s="7"/>
      <c r="B6" s="8"/>
      <c r="C6" s="304" t="s">
        <v>161</v>
      </c>
      <c r="D6" s="305"/>
      <c r="E6" s="306"/>
      <c r="F6" s="18"/>
      <c r="G6" s="12"/>
      <c r="K6" s="307"/>
    </row>
    <row r="7" spans="1:11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  <c r="K7" s="307"/>
    </row>
    <row r="8" spans="1:14" ht="12.75">
      <c r="A8" s="13" t="s">
        <v>10</v>
      </c>
      <c r="B8" s="15"/>
      <c r="C8" s="308"/>
      <c r="D8" s="309"/>
      <c r="E8" s="16" t="s">
        <v>11</v>
      </c>
      <c r="F8" s="15"/>
      <c r="G8" s="23"/>
      <c r="K8" s="307"/>
      <c r="L8" s="307"/>
      <c r="M8" s="307"/>
      <c r="N8" s="307"/>
    </row>
    <row r="9" spans="1:14" ht="12.75">
      <c r="A9" s="24" t="s">
        <v>12</v>
      </c>
      <c r="B9" s="25"/>
      <c r="C9" s="25"/>
      <c r="D9" s="25"/>
      <c r="E9" s="26" t="s">
        <v>13</v>
      </c>
      <c r="F9" s="25"/>
      <c r="G9" s="27"/>
      <c r="K9" s="307"/>
      <c r="L9" s="307"/>
      <c r="M9" s="307"/>
      <c r="N9" s="30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K10" s="307"/>
      <c r="BA10" s="30"/>
      <c r="BB10" s="30"/>
      <c r="BC10" s="30"/>
      <c r="BD10" s="30"/>
      <c r="BE10" s="30"/>
    </row>
    <row r="11" spans="1:11" ht="12.75">
      <c r="A11" s="28"/>
      <c r="B11" s="11"/>
      <c r="C11" s="11"/>
      <c r="D11" s="11"/>
      <c r="E11" s="310"/>
      <c r="F11" s="311"/>
      <c r="G11" s="312"/>
      <c r="K11" s="30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rek_SO1!A56</f>
        <v>Ztížené výrobní podmínky</v>
      </c>
      <c r="E14" s="44"/>
      <c r="F14" s="45"/>
      <c r="G14" s="42">
        <f>REK!I57</f>
        <v>0</v>
      </c>
    </row>
    <row r="15" spans="1:7" ht="15.95" customHeight="1">
      <c r="A15" s="40" t="s">
        <v>20</v>
      </c>
      <c r="B15" s="41" t="s">
        <v>21</v>
      </c>
      <c r="C15" s="42">
        <f>REK!H53</f>
        <v>0</v>
      </c>
      <c r="D15" s="24" t="str">
        <f>rek_SO1!A57</f>
        <v>Oborová přirážka</v>
      </c>
      <c r="E15" s="46"/>
      <c r="F15" s="47"/>
      <c r="G15" s="42">
        <f>REK!I58</f>
        <v>0</v>
      </c>
    </row>
    <row r="16" spans="1:7" ht="15.95" customHeight="1">
      <c r="A16" s="40" t="s">
        <v>22</v>
      </c>
      <c r="B16" s="41" t="s">
        <v>23</v>
      </c>
      <c r="C16" s="42">
        <f>REK!E51</f>
        <v>0</v>
      </c>
      <c r="D16" s="24" t="str">
        <f>rek_SO1!A58</f>
        <v>Přesun stavebních kapacit</v>
      </c>
      <c r="E16" s="46"/>
      <c r="F16" s="47"/>
      <c r="G16" s="42">
        <f>REK!I59</f>
        <v>0</v>
      </c>
    </row>
    <row r="17" spans="1:7" ht="15.95" customHeight="1">
      <c r="A17" s="48" t="s">
        <v>24</v>
      </c>
      <c r="B17" s="41" t="s">
        <v>25</v>
      </c>
      <c r="C17" s="42">
        <f>REK!F52</f>
        <v>0</v>
      </c>
      <c r="D17" s="24" t="str">
        <f>rek_SO1!A59</f>
        <v>Mimostaveništní doprava</v>
      </c>
      <c r="E17" s="46"/>
      <c r="F17" s="47"/>
      <c r="G17" s="42">
        <f>REK!I60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rek_SO1!A60</f>
        <v>Zařízení staveniště</v>
      </c>
      <c r="E18" s="46"/>
      <c r="F18" s="47"/>
      <c r="G18" s="42">
        <f>REK!I61</f>
        <v>0</v>
      </c>
    </row>
    <row r="19" spans="1:7" ht="15.95" customHeight="1">
      <c r="A19" s="49"/>
      <c r="B19" s="41"/>
      <c r="C19" s="42"/>
      <c r="D19" s="24" t="str">
        <f>rek_SO1!A61</f>
        <v>Provoz investora</v>
      </c>
      <c r="E19" s="46"/>
      <c r="F19" s="47"/>
      <c r="G19" s="42">
        <f>REK!I62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rek_SO1!A62</f>
        <v>Vytyčení stavby</v>
      </c>
      <c r="E20" s="46"/>
      <c r="F20" s="47"/>
      <c r="G20" s="42">
        <f>REK!I63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REK!I64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10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  <c r="J29" s="114"/>
    </row>
    <row r="30" spans="1:10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  <c r="J30" s="30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9">
    <mergeCell ref="B53:G53"/>
    <mergeCell ref="B54:G54"/>
    <mergeCell ref="B47:G47"/>
    <mergeCell ref="B48:G48"/>
    <mergeCell ref="B49:G49"/>
    <mergeCell ref="B50:G50"/>
    <mergeCell ref="B51:G51"/>
    <mergeCell ref="B52:G52"/>
    <mergeCell ref="B46:G46"/>
    <mergeCell ref="C6:E6"/>
    <mergeCell ref="C4:E4"/>
    <mergeCell ref="L8:N8"/>
    <mergeCell ref="L9:N9"/>
    <mergeCell ref="K4:K11"/>
    <mergeCell ref="C7:D7"/>
    <mergeCell ref="C8:D8"/>
    <mergeCell ref="E11:G11"/>
    <mergeCell ref="B36:G44"/>
    <mergeCell ref="B45:G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F56" sqref="F56:F6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5" width="13.375" style="0" customWidth="1"/>
    <col min="6" max="9" width="9.00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7.125" style="0" customWidth="1"/>
    <col min="262" max="265" width="9.37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7.125" style="0" customWidth="1"/>
    <col min="518" max="521" width="9.37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7.125" style="0" customWidth="1"/>
    <col min="774" max="777" width="9.37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7.125" style="0" customWidth="1"/>
    <col min="1030" max="1033" width="9.37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7.125" style="0" customWidth="1"/>
    <col min="1286" max="1289" width="9.37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7.125" style="0" customWidth="1"/>
    <col min="1542" max="1545" width="9.37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7.125" style="0" customWidth="1"/>
    <col min="1798" max="1801" width="9.37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7.125" style="0" customWidth="1"/>
    <col min="2054" max="2057" width="9.37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7.125" style="0" customWidth="1"/>
    <col min="2310" max="2313" width="9.37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7.125" style="0" customWidth="1"/>
    <col min="2566" max="2569" width="9.37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7.125" style="0" customWidth="1"/>
    <col min="2822" max="2825" width="9.37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7.125" style="0" customWidth="1"/>
    <col min="3078" max="3081" width="9.37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7.125" style="0" customWidth="1"/>
    <col min="3334" max="3337" width="9.37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7.125" style="0" customWidth="1"/>
    <col min="3590" max="3593" width="9.37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7.125" style="0" customWidth="1"/>
    <col min="3846" max="3849" width="9.37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7.125" style="0" customWidth="1"/>
    <col min="4102" max="4105" width="9.37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7.125" style="0" customWidth="1"/>
    <col min="4358" max="4361" width="9.37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7.125" style="0" customWidth="1"/>
    <col min="4614" max="4617" width="9.37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7.125" style="0" customWidth="1"/>
    <col min="4870" max="4873" width="9.37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7.125" style="0" customWidth="1"/>
    <col min="5126" max="5129" width="9.37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7.125" style="0" customWidth="1"/>
    <col min="5382" max="5385" width="9.37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7.125" style="0" customWidth="1"/>
    <col min="5638" max="5641" width="9.37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7.125" style="0" customWidth="1"/>
    <col min="5894" max="5897" width="9.37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7.125" style="0" customWidth="1"/>
    <col min="6150" max="6153" width="9.37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7.125" style="0" customWidth="1"/>
    <col min="6406" max="6409" width="9.37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7.125" style="0" customWidth="1"/>
    <col min="6662" max="6665" width="9.37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7.125" style="0" customWidth="1"/>
    <col min="6918" max="6921" width="9.37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7.125" style="0" customWidth="1"/>
    <col min="7174" max="7177" width="9.37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7.125" style="0" customWidth="1"/>
    <col min="7430" max="7433" width="9.37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7.125" style="0" customWidth="1"/>
    <col min="7686" max="7689" width="9.37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7.125" style="0" customWidth="1"/>
    <col min="7942" max="7945" width="9.37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7.125" style="0" customWidth="1"/>
    <col min="8198" max="8201" width="9.37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7.125" style="0" customWidth="1"/>
    <col min="8454" max="8457" width="9.37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7.125" style="0" customWidth="1"/>
    <col min="8710" max="8713" width="9.37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7.125" style="0" customWidth="1"/>
    <col min="8966" max="8969" width="9.37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7.125" style="0" customWidth="1"/>
    <col min="9222" max="9225" width="9.37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7.125" style="0" customWidth="1"/>
    <col min="9478" max="9481" width="9.37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7.125" style="0" customWidth="1"/>
    <col min="9734" max="9737" width="9.37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7.125" style="0" customWidth="1"/>
    <col min="9990" max="9993" width="9.37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7.125" style="0" customWidth="1"/>
    <col min="10246" max="10249" width="9.37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7.125" style="0" customWidth="1"/>
    <col min="10502" max="10505" width="9.37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7.125" style="0" customWidth="1"/>
    <col min="10758" max="10761" width="9.37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7.125" style="0" customWidth="1"/>
    <col min="11014" max="11017" width="9.37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7.125" style="0" customWidth="1"/>
    <col min="11270" max="11273" width="9.37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7.125" style="0" customWidth="1"/>
    <col min="11526" max="11529" width="9.37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7.125" style="0" customWidth="1"/>
    <col min="11782" max="11785" width="9.37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7.125" style="0" customWidth="1"/>
    <col min="12038" max="12041" width="9.37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7.125" style="0" customWidth="1"/>
    <col min="12294" max="12297" width="9.37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7.125" style="0" customWidth="1"/>
    <col min="12550" max="12553" width="9.37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7.125" style="0" customWidth="1"/>
    <col min="12806" max="12809" width="9.37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7.125" style="0" customWidth="1"/>
    <col min="13062" max="13065" width="9.37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7.125" style="0" customWidth="1"/>
    <col min="13318" max="13321" width="9.37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7.125" style="0" customWidth="1"/>
    <col min="13574" max="13577" width="9.37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7.125" style="0" customWidth="1"/>
    <col min="13830" max="13833" width="9.37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7.125" style="0" customWidth="1"/>
    <col min="14086" max="14089" width="9.37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7.125" style="0" customWidth="1"/>
    <col min="14342" max="14345" width="9.37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7.125" style="0" customWidth="1"/>
    <col min="14598" max="14601" width="9.37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7.125" style="0" customWidth="1"/>
    <col min="14854" max="14857" width="9.37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7.125" style="0" customWidth="1"/>
    <col min="15110" max="15113" width="9.37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7.125" style="0" customWidth="1"/>
    <col min="15366" max="15369" width="9.37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7.125" style="0" customWidth="1"/>
    <col min="15622" max="15625" width="9.37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7.125" style="0" customWidth="1"/>
    <col min="15878" max="15881" width="9.37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7.125" style="0" customWidth="1"/>
    <col min="16134" max="16137" width="9.375" style="0" customWidth="1"/>
  </cols>
  <sheetData>
    <row r="1" spans="1:9" ht="13.5" thickTop="1">
      <c r="A1" s="324" t="s">
        <v>5</v>
      </c>
      <c r="B1" s="325"/>
      <c r="C1" s="316" t="s">
        <v>147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'[2]Položky'!C7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pol_SO3!G22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'[2]Položky'!C23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pol_SO3!G26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'[2]Položky'!C27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pol_SO3!G34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'[2]Položky'!C35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pol_SO3!G39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'[2]Položky'!C40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pol_SO3!G48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/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SUM(H32:H32)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9" ht="15.75">
      <c r="A51" s="331" t="s">
        <v>83</v>
      </c>
      <c r="B51" s="331"/>
      <c r="C51" s="331"/>
      <c r="D51" s="331"/>
      <c r="E51" s="127">
        <f>SUM(E7:E50)</f>
        <v>0</v>
      </c>
      <c r="F51" s="128"/>
      <c r="G51" s="128"/>
      <c r="H51" s="128"/>
      <c r="I51" s="128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/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/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/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110"/>
      <c r="F64" s="111"/>
      <c r="G64" s="111"/>
      <c r="H64" s="314">
        <f>SUM(I56:I63)</f>
        <v>0</v>
      </c>
      <c r="I64" s="315"/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6">
    <mergeCell ref="A51:D51"/>
    <mergeCell ref="H64:I64"/>
    <mergeCell ref="A1:B1"/>
    <mergeCell ref="C1:D1"/>
    <mergeCell ref="A2:B2"/>
    <mergeCell ref="G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workbookViewId="0" topLeftCell="A1">
      <selection activeCell="I52" sqref="I52"/>
    </sheetView>
  </sheetViews>
  <sheetFormatPr defaultColWidth="9.00390625" defaultRowHeight="12.75"/>
  <cols>
    <col min="1" max="1" width="4.375" style="115" customWidth="1"/>
    <col min="2" max="2" width="9.125" style="115" customWidth="1"/>
    <col min="3" max="3" width="39.375" style="115" customWidth="1"/>
    <col min="4" max="4" width="5.125" style="115" customWidth="1"/>
    <col min="5" max="5" width="8.625" style="116" customWidth="1"/>
    <col min="6" max="6" width="9.875" style="115" customWidth="1"/>
    <col min="7" max="7" width="10.0039062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256" width="9.125" style="115" customWidth="1"/>
    <col min="257" max="257" width="4.375" style="115" customWidth="1"/>
    <col min="258" max="258" width="11.625" style="115" customWidth="1"/>
    <col min="259" max="259" width="40.375" style="115" customWidth="1"/>
    <col min="260" max="260" width="5.625" style="115" customWidth="1"/>
    <col min="261" max="261" width="8.625" style="115" customWidth="1"/>
    <col min="262" max="262" width="9.875" style="115" customWidth="1"/>
    <col min="263" max="263" width="13.875" style="115" customWidth="1"/>
    <col min="264" max="267" width="9.125" style="115" customWidth="1"/>
    <col min="268" max="268" width="13.875" style="115" customWidth="1"/>
    <col min="269" max="512" width="9.125" style="115" customWidth="1"/>
    <col min="513" max="513" width="4.375" style="115" customWidth="1"/>
    <col min="514" max="514" width="11.625" style="115" customWidth="1"/>
    <col min="515" max="515" width="40.375" style="115" customWidth="1"/>
    <col min="516" max="516" width="5.625" style="115" customWidth="1"/>
    <col min="517" max="517" width="8.625" style="115" customWidth="1"/>
    <col min="518" max="518" width="9.875" style="115" customWidth="1"/>
    <col min="519" max="519" width="13.875" style="115" customWidth="1"/>
    <col min="520" max="523" width="9.125" style="115" customWidth="1"/>
    <col min="524" max="524" width="13.875" style="115" customWidth="1"/>
    <col min="525" max="768" width="9.125" style="115" customWidth="1"/>
    <col min="769" max="769" width="4.375" style="115" customWidth="1"/>
    <col min="770" max="770" width="11.625" style="115" customWidth="1"/>
    <col min="771" max="771" width="40.375" style="115" customWidth="1"/>
    <col min="772" max="772" width="5.625" style="115" customWidth="1"/>
    <col min="773" max="773" width="8.625" style="115" customWidth="1"/>
    <col min="774" max="774" width="9.875" style="115" customWidth="1"/>
    <col min="775" max="775" width="13.875" style="115" customWidth="1"/>
    <col min="776" max="779" width="9.125" style="115" customWidth="1"/>
    <col min="780" max="780" width="13.875" style="115" customWidth="1"/>
    <col min="781" max="1024" width="9.125" style="115" customWidth="1"/>
    <col min="1025" max="1025" width="4.375" style="115" customWidth="1"/>
    <col min="1026" max="1026" width="11.625" style="115" customWidth="1"/>
    <col min="1027" max="1027" width="40.375" style="115" customWidth="1"/>
    <col min="1028" max="1028" width="5.625" style="115" customWidth="1"/>
    <col min="1029" max="1029" width="8.625" style="115" customWidth="1"/>
    <col min="1030" max="1030" width="9.875" style="115" customWidth="1"/>
    <col min="1031" max="1031" width="13.875" style="115" customWidth="1"/>
    <col min="1032" max="1035" width="9.125" style="115" customWidth="1"/>
    <col min="1036" max="1036" width="13.875" style="115" customWidth="1"/>
    <col min="1037" max="1280" width="9.125" style="115" customWidth="1"/>
    <col min="1281" max="1281" width="4.375" style="115" customWidth="1"/>
    <col min="1282" max="1282" width="11.625" style="115" customWidth="1"/>
    <col min="1283" max="1283" width="40.375" style="115" customWidth="1"/>
    <col min="1284" max="1284" width="5.625" style="115" customWidth="1"/>
    <col min="1285" max="1285" width="8.625" style="115" customWidth="1"/>
    <col min="1286" max="1286" width="9.875" style="115" customWidth="1"/>
    <col min="1287" max="1287" width="13.875" style="115" customWidth="1"/>
    <col min="1288" max="1291" width="9.125" style="115" customWidth="1"/>
    <col min="1292" max="1292" width="13.875" style="115" customWidth="1"/>
    <col min="1293" max="1536" width="9.125" style="115" customWidth="1"/>
    <col min="1537" max="1537" width="4.375" style="115" customWidth="1"/>
    <col min="1538" max="1538" width="11.625" style="115" customWidth="1"/>
    <col min="1539" max="1539" width="40.375" style="115" customWidth="1"/>
    <col min="1540" max="1540" width="5.625" style="115" customWidth="1"/>
    <col min="1541" max="1541" width="8.625" style="115" customWidth="1"/>
    <col min="1542" max="1542" width="9.875" style="115" customWidth="1"/>
    <col min="1543" max="1543" width="13.875" style="115" customWidth="1"/>
    <col min="1544" max="1547" width="9.125" style="115" customWidth="1"/>
    <col min="1548" max="1548" width="13.875" style="115" customWidth="1"/>
    <col min="1549" max="1792" width="9.125" style="115" customWidth="1"/>
    <col min="1793" max="1793" width="4.375" style="115" customWidth="1"/>
    <col min="1794" max="1794" width="11.625" style="115" customWidth="1"/>
    <col min="1795" max="1795" width="40.375" style="115" customWidth="1"/>
    <col min="1796" max="1796" width="5.625" style="115" customWidth="1"/>
    <col min="1797" max="1797" width="8.625" style="115" customWidth="1"/>
    <col min="1798" max="1798" width="9.875" style="115" customWidth="1"/>
    <col min="1799" max="1799" width="13.875" style="115" customWidth="1"/>
    <col min="1800" max="1803" width="9.125" style="115" customWidth="1"/>
    <col min="1804" max="1804" width="13.875" style="115" customWidth="1"/>
    <col min="1805" max="2048" width="9.125" style="115" customWidth="1"/>
    <col min="2049" max="2049" width="4.375" style="115" customWidth="1"/>
    <col min="2050" max="2050" width="11.625" style="115" customWidth="1"/>
    <col min="2051" max="2051" width="40.375" style="115" customWidth="1"/>
    <col min="2052" max="2052" width="5.625" style="115" customWidth="1"/>
    <col min="2053" max="2053" width="8.625" style="115" customWidth="1"/>
    <col min="2054" max="2054" width="9.875" style="115" customWidth="1"/>
    <col min="2055" max="2055" width="13.875" style="115" customWidth="1"/>
    <col min="2056" max="2059" width="9.125" style="115" customWidth="1"/>
    <col min="2060" max="2060" width="13.875" style="115" customWidth="1"/>
    <col min="2061" max="2304" width="9.125" style="115" customWidth="1"/>
    <col min="2305" max="2305" width="4.375" style="115" customWidth="1"/>
    <col min="2306" max="2306" width="11.625" style="115" customWidth="1"/>
    <col min="2307" max="2307" width="40.375" style="115" customWidth="1"/>
    <col min="2308" max="2308" width="5.625" style="115" customWidth="1"/>
    <col min="2309" max="2309" width="8.625" style="115" customWidth="1"/>
    <col min="2310" max="2310" width="9.875" style="115" customWidth="1"/>
    <col min="2311" max="2311" width="13.875" style="115" customWidth="1"/>
    <col min="2312" max="2315" width="9.125" style="115" customWidth="1"/>
    <col min="2316" max="2316" width="13.875" style="115" customWidth="1"/>
    <col min="2317" max="2560" width="9.125" style="115" customWidth="1"/>
    <col min="2561" max="2561" width="4.375" style="115" customWidth="1"/>
    <col min="2562" max="2562" width="11.625" style="115" customWidth="1"/>
    <col min="2563" max="2563" width="40.375" style="115" customWidth="1"/>
    <col min="2564" max="2564" width="5.625" style="115" customWidth="1"/>
    <col min="2565" max="2565" width="8.625" style="115" customWidth="1"/>
    <col min="2566" max="2566" width="9.875" style="115" customWidth="1"/>
    <col min="2567" max="2567" width="13.875" style="115" customWidth="1"/>
    <col min="2568" max="2571" width="9.125" style="115" customWidth="1"/>
    <col min="2572" max="2572" width="13.875" style="115" customWidth="1"/>
    <col min="2573" max="2816" width="9.125" style="115" customWidth="1"/>
    <col min="2817" max="2817" width="4.375" style="115" customWidth="1"/>
    <col min="2818" max="2818" width="11.625" style="115" customWidth="1"/>
    <col min="2819" max="2819" width="40.375" style="115" customWidth="1"/>
    <col min="2820" max="2820" width="5.625" style="115" customWidth="1"/>
    <col min="2821" max="2821" width="8.625" style="115" customWidth="1"/>
    <col min="2822" max="2822" width="9.875" style="115" customWidth="1"/>
    <col min="2823" max="2823" width="13.875" style="115" customWidth="1"/>
    <col min="2824" max="2827" width="9.125" style="115" customWidth="1"/>
    <col min="2828" max="2828" width="13.875" style="115" customWidth="1"/>
    <col min="2829" max="3072" width="9.125" style="115" customWidth="1"/>
    <col min="3073" max="3073" width="4.375" style="115" customWidth="1"/>
    <col min="3074" max="3074" width="11.625" style="115" customWidth="1"/>
    <col min="3075" max="3075" width="40.375" style="115" customWidth="1"/>
    <col min="3076" max="3076" width="5.625" style="115" customWidth="1"/>
    <col min="3077" max="3077" width="8.625" style="115" customWidth="1"/>
    <col min="3078" max="3078" width="9.875" style="115" customWidth="1"/>
    <col min="3079" max="3079" width="13.875" style="115" customWidth="1"/>
    <col min="3080" max="3083" width="9.125" style="115" customWidth="1"/>
    <col min="3084" max="3084" width="13.875" style="115" customWidth="1"/>
    <col min="3085" max="3328" width="9.125" style="115" customWidth="1"/>
    <col min="3329" max="3329" width="4.375" style="115" customWidth="1"/>
    <col min="3330" max="3330" width="11.625" style="115" customWidth="1"/>
    <col min="3331" max="3331" width="40.375" style="115" customWidth="1"/>
    <col min="3332" max="3332" width="5.625" style="115" customWidth="1"/>
    <col min="3333" max="3333" width="8.625" style="115" customWidth="1"/>
    <col min="3334" max="3334" width="9.875" style="115" customWidth="1"/>
    <col min="3335" max="3335" width="13.875" style="115" customWidth="1"/>
    <col min="3336" max="3339" width="9.125" style="115" customWidth="1"/>
    <col min="3340" max="3340" width="13.875" style="115" customWidth="1"/>
    <col min="3341" max="3584" width="9.125" style="115" customWidth="1"/>
    <col min="3585" max="3585" width="4.375" style="115" customWidth="1"/>
    <col min="3586" max="3586" width="11.625" style="115" customWidth="1"/>
    <col min="3587" max="3587" width="40.375" style="115" customWidth="1"/>
    <col min="3588" max="3588" width="5.625" style="115" customWidth="1"/>
    <col min="3589" max="3589" width="8.625" style="115" customWidth="1"/>
    <col min="3590" max="3590" width="9.875" style="115" customWidth="1"/>
    <col min="3591" max="3591" width="13.875" style="115" customWidth="1"/>
    <col min="3592" max="3595" width="9.125" style="115" customWidth="1"/>
    <col min="3596" max="3596" width="13.875" style="115" customWidth="1"/>
    <col min="3597" max="3840" width="9.125" style="115" customWidth="1"/>
    <col min="3841" max="3841" width="4.375" style="115" customWidth="1"/>
    <col min="3842" max="3842" width="11.625" style="115" customWidth="1"/>
    <col min="3843" max="3843" width="40.375" style="115" customWidth="1"/>
    <col min="3844" max="3844" width="5.625" style="115" customWidth="1"/>
    <col min="3845" max="3845" width="8.625" style="115" customWidth="1"/>
    <col min="3846" max="3846" width="9.875" style="115" customWidth="1"/>
    <col min="3847" max="3847" width="13.875" style="115" customWidth="1"/>
    <col min="3848" max="3851" width="9.125" style="115" customWidth="1"/>
    <col min="3852" max="3852" width="13.875" style="115" customWidth="1"/>
    <col min="3853" max="4096" width="9.125" style="115" customWidth="1"/>
    <col min="4097" max="4097" width="4.375" style="115" customWidth="1"/>
    <col min="4098" max="4098" width="11.625" style="115" customWidth="1"/>
    <col min="4099" max="4099" width="40.375" style="115" customWidth="1"/>
    <col min="4100" max="4100" width="5.625" style="115" customWidth="1"/>
    <col min="4101" max="4101" width="8.625" style="115" customWidth="1"/>
    <col min="4102" max="4102" width="9.875" style="115" customWidth="1"/>
    <col min="4103" max="4103" width="13.875" style="115" customWidth="1"/>
    <col min="4104" max="4107" width="9.125" style="115" customWidth="1"/>
    <col min="4108" max="4108" width="13.875" style="115" customWidth="1"/>
    <col min="4109" max="4352" width="9.125" style="115" customWidth="1"/>
    <col min="4353" max="4353" width="4.375" style="115" customWidth="1"/>
    <col min="4354" max="4354" width="11.625" style="115" customWidth="1"/>
    <col min="4355" max="4355" width="40.375" style="115" customWidth="1"/>
    <col min="4356" max="4356" width="5.625" style="115" customWidth="1"/>
    <col min="4357" max="4357" width="8.625" style="115" customWidth="1"/>
    <col min="4358" max="4358" width="9.875" style="115" customWidth="1"/>
    <col min="4359" max="4359" width="13.875" style="115" customWidth="1"/>
    <col min="4360" max="4363" width="9.125" style="115" customWidth="1"/>
    <col min="4364" max="4364" width="13.875" style="115" customWidth="1"/>
    <col min="4365" max="4608" width="9.125" style="115" customWidth="1"/>
    <col min="4609" max="4609" width="4.375" style="115" customWidth="1"/>
    <col min="4610" max="4610" width="11.625" style="115" customWidth="1"/>
    <col min="4611" max="4611" width="40.375" style="115" customWidth="1"/>
    <col min="4612" max="4612" width="5.625" style="115" customWidth="1"/>
    <col min="4613" max="4613" width="8.625" style="115" customWidth="1"/>
    <col min="4614" max="4614" width="9.875" style="115" customWidth="1"/>
    <col min="4615" max="4615" width="13.875" style="115" customWidth="1"/>
    <col min="4616" max="4619" width="9.125" style="115" customWidth="1"/>
    <col min="4620" max="4620" width="13.875" style="115" customWidth="1"/>
    <col min="4621" max="4864" width="9.125" style="115" customWidth="1"/>
    <col min="4865" max="4865" width="4.375" style="115" customWidth="1"/>
    <col min="4866" max="4866" width="11.625" style="115" customWidth="1"/>
    <col min="4867" max="4867" width="40.375" style="115" customWidth="1"/>
    <col min="4868" max="4868" width="5.625" style="115" customWidth="1"/>
    <col min="4869" max="4869" width="8.625" style="115" customWidth="1"/>
    <col min="4870" max="4870" width="9.875" style="115" customWidth="1"/>
    <col min="4871" max="4871" width="13.875" style="115" customWidth="1"/>
    <col min="4872" max="4875" width="9.125" style="115" customWidth="1"/>
    <col min="4876" max="4876" width="13.875" style="115" customWidth="1"/>
    <col min="4877" max="5120" width="9.125" style="115" customWidth="1"/>
    <col min="5121" max="5121" width="4.375" style="115" customWidth="1"/>
    <col min="5122" max="5122" width="11.625" style="115" customWidth="1"/>
    <col min="5123" max="5123" width="40.375" style="115" customWidth="1"/>
    <col min="5124" max="5124" width="5.625" style="115" customWidth="1"/>
    <col min="5125" max="5125" width="8.625" style="115" customWidth="1"/>
    <col min="5126" max="5126" width="9.875" style="115" customWidth="1"/>
    <col min="5127" max="5127" width="13.875" style="115" customWidth="1"/>
    <col min="5128" max="5131" width="9.125" style="115" customWidth="1"/>
    <col min="5132" max="5132" width="13.875" style="115" customWidth="1"/>
    <col min="5133" max="5376" width="9.125" style="115" customWidth="1"/>
    <col min="5377" max="5377" width="4.375" style="115" customWidth="1"/>
    <col min="5378" max="5378" width="11.625" style="115" customWidth="1"/>
    <col min="5379" max="5379" width="40.375" style="115" customWidth="1"/>
    <col min="5380" max="5380" width="5.625" style="115" customWidth="1"/>
    <col min="5381" max="5381" width="8.625" style="115" customWidth="1"/>
    <col min="5382" max="5382" width="9.875" style="115" customWidth="1"/>
    <col min="5383" max="5383" width="13.875" style="115" customWidth="1"/>
    <col min="5384" max="5387" width="9.125" style="115" customWidth="1"/>
    <col min="5388" max="5388" width="13.875" style="115" customWidth="1"/>
    <col min="5389" max="5632" width="9.125" style="115" customWidth="1"/>
    <col min="5633" max="5633" width="4.375" style="115" customWidth="1"/>
    <col min="5634" max="5634" width="11.625" style="115" customWidth="1"/>
    <col min="5635" max="5635" width="40.375" style="115" customWidth="1"/>
    <col min="5636" max="5636" width="5.625" style="115" customWidth="1"/>
    <col min="5637" max="5637" width="8.625" style="115" customWidth="1"/>
    <col min="5638" max="5638" width="9.875" style="115" customWidth="1"/>
    <col min="5639" max="5639" width="13.875" style="115" customWidth="1"/>
    <col min="5640" max="5643" width="9.125" style="115" customWidth="1"/>
    <col min="5644" max="5644" width="13.875" style="115" customWidth="1"/>
    <col min="5645" max="5888" width="9.125" style="115" customWidth="1"/>
    <col min="5889" max="5889" width="4.375" style="115" customWidth="1"/>
    <col min="5890" max="5890" width="11.625" style="115" customWidth="1"/>
    <col min="5891" max="5891" width="40.375" style="115" customWidth="1"/>
    <col min="5892" max="5892" width="5.625" style="115" customWidth="1"/>
    <col min="5893" max="5893" width="8.625" style="115" customWidth="1"/>
    <col min="5894" max="5894" width="9.875" style="115" customWidth="1"/>
    <col min="5895" max="5895" width="13.875" style="115" customWidth="1"/>
    <col min="5896" max="5899" width="9.125" style="115" customWidth="1"/>
    <col min="5900" max="5900" width="13.875" style="115" customWidth="1"/>
    <col min="5901" max="6144" width="9.125" style="115" customWidth="1"/>
    <col min="6145" max="6145" width="4.375" style="115" customWidth="1"/>
    <col min="6146" max="6146" width="11.625" style="115" customWidth="1"/>
    <col min="6147" max="6147" width="40.375" style="115" customWidth="1"/>
    <col min="6148" max="6148" width="5.625" style="115" customWidth="1"/>
    <col min="6149" max="6149" width="8.625" style="115" customWidth="1"/>
    <col min="6150" max="6150" width="9.875" style="115" customWidth="1"/>
    <col min="6151" max="6151" width="13.875" style="115" customWidth="1"/>
    <col min="6152" max="6155" width="9.125" style="115" customWidth="1"/>
    <col min="6156" max="6156" width="13.875" style="115" customWidth="1"/>
    <col min="6157" max="6400" width="9.125" style="115" customWidth="1"/>
    <col min="6401" max="6401" width="4.375" style="115" customWidth="1"/>
    <col min="6402" max="6402" width="11.625" style="115" customWidth="1"/>
    <col min="6403" max="6403" width="40.375" style="115" customWidth="1"/>
    <col min="6404" max="6404" width="5.625" style="115" customWidth="1"/>
    <col min="6405" max="6405" width="8.625" style="115" customWidth="1"/>
    <col min="6406" max="6406" width="9.875" style="115" customWidth="1"/>
    <col min="6407" max="6407" width="13.875" style="115" customWidth="1"/>
    <col min="6408" max="6411" width="9.125" style="115" customWidth="1"/>
    <col min="6412" max="6412" width="13.875" style="115" customWidth="1"/>
    <col min="6413" max="6656" width="9.125" style="115" customWidth="1"/>
    <col min="6657" max="6657" width="4.375" style="115" customWidth="1"/>
    <col min="6658" max="6658" width="11.625" style="115" customWidth="1"/>
    <col min="6659" max="6659" width="40.375" style="115" customWidth="1"/>
    <col min="6660" max="6660" width="5.625" style="115" customWidth="1"/>
    <col min="6661" max="6661" width="8.625" style="115" customWidth="1"/>
    <col min="6662" max="6662" width="9.875" style="115" customWidth="1"/>
    <col min="6663" max="6663" width="13.875" style="115" customWidth="1"/>
    <col min="6664" max="6667" width="9.125" style="115" customWidth="1"/>
    <col min="6668" max="6668" width="13.875" style="115" customWidth="1"/>
    <col min="6669" max="6912" width="9.125" style="115" customWidth="1"/>
    <col min="6913" max="6913" width="4.375" style="115" customWidth="1"/>
    <col min="6914" max="6914" width="11.625" style="115" customWidth="1"/>
    <col min="6915" max="6915" width="40.375" style="115" customWidth="1"/>
    <col min="6916" max="6916" width="5.625" style="115" customWidth="1"/>
    <col min="6917" max="6917" width="8.625" style="115" customWidth="1"/>
    <col min="6918" max="6918" width="9.875" style="115" customWidth="1"/>
    <col min="6919" max="6919" width="13.875" style="115" customWidth="1"/>
    <col min="6920" max="6923" width="9.125" style="115" customWidth="1"/>
    <col min="6924" max="6924" width="13.875" style="115" customWidth="1"/>
    <col min="6925" max="7168" width="9.125" style="115" customWidth="1"/>
    <col min="7169" max="7169" width="4.375" style="115" customWidth="1"/>
    <col min="7170" max="7170" width="11.625" style="115" customWidth="1"/>
    <col min="7171" max="7171" width="40.375" style="115" customWidth="1"/>
    <col min="7172" max="7172" width="5.625" style="115" customWidth="1"/>
    <col min="7173" max="7173" width="8.625" style="115" customWidth="1"/>
    <col min="7174" max="7174" width="9.875" style="115" customWidth="1"/>
    <col min="7175" max="7175" width="13.875" style="115" customWidth="1"/>
    <col min="7176" max="7179" width="9.125" style="115" customWidth="1"/>
    <col min="7180" max="7180" width="13.875" style="115" customWidth="1"/>
    <col min="7181" max="7424" width="9.125" style="115" customWidth="1"/>
    <col min="7425" max="7425" width="4.375" style="115" customWidth="1"/>
    <col min="7426" max="7426" width="11.625" style="115" customWidth="1"/>
    <col min="7427" max="7427" width="40.375" style="115" customWidth="1"/>
    <col min="7428" max="7428" width="5.625" style="115" customWidth="1"/>
    <col min="7429" max="7429" width="8.625" style="115" customWidth="1"/>
    <col min="7430" max="7430" width="9.875" style="115" customWidth="1"/>
    <col min="7431" max="7431" width="13.875" style="115" customWidth="1"/>
    <col min="7432" max="7435" width="9.125" style="115" customWidth="1"/>
    <col min="7436" max="7436" width="13.875" style="115" customWidth="1"/>
    <col min="7437" max="7680" width="9.125" style="115" customWidth="1"/>
    <col min="7681" max="7681" width="4.375" style="115" customWidth="1"/>
    <col min="7682" max="7682" width="11.625" style="115" customWidth="1"/>
    <col min="7683" max="7683" width="40.375" style="115" customWidth="1"/>
    <col min="7684" max="7684" width="5.625" style="115" customWidth="1"/>
    <col min="7685" max="7685" width="8.625" style="115" customWidth="1"/>
    <col min="7686" max="7686" width="9.875" style="115" customWidth="1"/>
    <col min="7687" max="7687" width="13.875" style="115" customWidth="1"/>
    <col min="7688" max="7691" width="9.125" style="115" customWidth="1"/>
    <col min="7692" max="7692" width="13.875" style="115" customWidth="1"/>
    <col min="7693" max="7936" width="9.125" style="115" customWidth="1"/>
    <col min="7937" max="7937" width="4.375" style="115" customWidth="1"/>
    <col min="7938" max="7938" width="11.625" style="115" customWidth="1"/>
    <col min="7939" max="7939" width="40.375" style="115" customWidth="1"/>
    <col min="7940" max="7940" width="5.625" style="115" customWidth="1"/>
    <col min="7941" max="7941" width="8.625" style="115" customWidth="1"/>
    <col min="7942" max="7942" width="9.875" style="115" customWidth="1"/>
    <col min="7943" max="7943" width="13.875" style="115" customWidth="1"/>
    <col min="7944" max="7947" width="9.125" style="115" customWidth="1"/>
    <col min="7948" max="7948" width="13.875" style="115" customWidth="1"/>
    <col min="7949" max="8192" width="9.125" style="115" customWidth="1"/>
    <col min="8193" max="8193" width="4.375" style="115" customWidth="1"/>
    <col min="8194" max="8194" width="11.625" style="115" customWidth="1"/>
    <col min="8195" max="8195" width="40.375" style="115" customWidth="1"/>
    <col min="8196" max="8196" width="5.625" style="115" customWidth="1"/>
    <col min="8197" max="8197" width="8.625" style="115" customWidth="1"/>
    <col min="8198" max="8198" width="9.875" style="115" customWidth="1"/>
    <col min="8199" max="8199" width="13.875" style="115" customWidth="1"/>
    <col min="8200" max="8203" width="9.125" style="115" customWidth="1"/>
    <col min="8204" max="8204" width="13.875" style="115" customWidth="1"/>
    <col min="8205" max="8448" width="9.125" style="115" customWidth="1"/>
    <col min="8449" max="8449" width="4.375" style="115" customWidth="1"/>
    <col min="8450" max="8450" width="11.625" style="115" customWidth="1"/>
    <col min="8451" max="8451" width="40.375" style="115" customWidth="1"/>
    <col min="8452" max="8452" width="5.625" style="115" customWidth="1"/>
    <col min="8453" max="8453" width="8.625" style="115" customWidth="1"/>
    <col min="8454" max="8454" width="9.875" style="115" customWidth="1"/>
    <col min="8455" max="8455" width="13.875" style="115" customWidth="1"/>
    <col min="8456" max="8459" width="9.125" style="115" customWidth="1"/>
    <col min="8460" max="8460" width="13.875" style="115" customWidth="1"/>
    <col min="8461" max="8704" width="9.125" style="115" customWidth="1"/>
    <col min="8705" max="8705" width="4.375" style="115" customWidth="1"/>
    <col min="8706" max="8706" width="11.625" style="115" customWidth="1"/>
    <col min="8707" max="8707" width="40.375" style="115" customWidth="1"/>
    <col min="8708" max="8708" width="5.625" style="115" customWidth="1"/>
    <col min="8709" max="8709" width="8.625" style="115" customWidth="1"/>
    <col min="8710" max="8710" width="9.875" style="115" customWidth="1"/>
    <col min="8711" max="8711" width="13.875" style="115" customWidth="1"/>
    <col min="8712" max="8715" width="9.125" style="115" customWidth="1"/>
    <col min="8716" max="8716" width="13.875" style="115" customWidth="1"/>
    <col min="8717" max="8960" width="9.125" style="115" customWidth="1"/>
    <col min="8961" max="8961" width="4.375" style="115" customWidth="1"/>
    <col min="8962" max="8962" width="11.625" style="115" customWidth="1"/>
    <col min="8963" max="8963" width="40.375" style="115" customWidth="1"/>
    <col min="8964" max="8964" width="5.625" style="115" customWidth="1"/>
    <col min="8965" max="8965" width="8.625" style="115" customWidth="1"/>
    <col min="8966" max="8966" width="9.875" style="115" customWidth="1"/>
    <col min="8967" max="8967" width="13.875" style="115" customWidth="1"/>
    <col min="8968" max="8971" width="9.125" style="115" customWidth="1"/>
    <col min="8972" max="8972" width="13.875" style="115" customWidth="1"/>
    <col min="8973" max="9216" width="9.125" style="115" customWidth="1"/>
    <col min="9217" max="9217" width="4.375" style="115" customWidth="1"/>
    <col min="9218" max="9218" width="11.625" style="115" customWidth="1"/>
    <col min="9219" max="9219" width="40.375" style="115" customWidth="1"/>
    <col min="9220" max="9220" width="5.625" style="115" customWidth="1"/>
    <col min="9221" max="9221" width="8.625" style="115" customWidth="1"/>
    <col min="9222" max="9222" width="9.875" style="115" customWidth="1"/>
    <col min="9223" max="9223" width="13.875" style="115" customWidth="1"/>
    <col min="9224" max="9227" width="9.125" style="115" customWidth="1"/>
    <col min="9228" max="9228" width="13.875" style="115" customWidth="1"/>
    <col min="9229" max="9472" width="9.125" style="115" customWidth="1"/>
    <col min="9473" max="9473" width="4.375" style="115" customWidth="1"/>
    <col min="9474" max="9474" width="11.625" style="115" customWidth="1"/>
    <col min="9475" max="9475" width="40.375" style="115" customWidth="1"/>
    <col min="9476" max="9476" width="5.625" style="115" customWidth="1"/>
    <col min="9477" max="9477" width="8.625" style="115" customWidth="1"/>
    <col min="9478" max="9478" width="9.875" style="115" customWidth="1"/>
    <col min="9479" max="9479" width="13.875" style="115" customWidth="1"/>
    <col min="9480" max="9483" width="9.125" style="115" customWidth="1"/>
    <col min="9484" max="9484" width="13.875" style="115" customWidth="1"/>
    <col min="9485" max="9728" width="9.125" style="115" customWidth="1"/>
    <col min="9729" max="9729" width="4.375" style="115" customWidth="1"/>
    <col min="9730" max="9730" width="11.625" style="115" customWidth="1"/>
    <col min="9731" max="9731" width="40.375" style="115" customWidth="1"/>
    <col min="9732" max="9732" width="5.625" style="115" customWidth="1"/>
    <col min="9733" max="9733" width="8.625" style="115" customWidth="1"/>
    <col min="9734" max="9734" width="9.875" style="115" customWidth="1"/>
    <col min="9735" max="9735" width="13.875" style="115" customWidth="1"/>
    <col min="9736" max="9739" width="9.125" style="115" customWidth="1"/>
    <col min="9740" max="9740" width="13.875" style="115" customWidth="1"/>
    <col min="9741" max="9984" width="9.125" style="115" customWidth="1"/>
    <col min="9985" max="9985" width="4.375" style="115" customWidth="1"/>
    <col min="9986" max="9986" width="11.625" style="115" customWidth="1"/>
    <col min="9987" max="9987" width="40.375" style="115" customWidth="1"/>
    <col min="9988" max="9988" width="5.625" style="115" customWidth="1"/>
    <col min="9989" max="9989" width="8.625" style="115" customWidth="1"/>
    <col min="9990" max="9990" width="9.875" style="115" customWidth="1"/>
    <col min="9991" max="9991" width="13.875" style="115" customWidth="1"/>
    <col min="9992" max="9995" width="9.125" style="115" customWidth="1"/>
    <col min="9996" max="9996" width="13.875" style="115" customWidth="1"/>
    <col min="9997" max="10240" width="9.125" style="115" customWidth="1"/>
    <col min="10241" max="10241" width="4.375" style="115" customWidth="1"/>
    <col min="10242" max="10242" width="11.625" style="115" customWidth="1"/>
    <col min="10243" max="10243" width="40.375" style="115" customWidth="1"/>
    <col min="10244" max="10244" width="5.625" style="115" customWidth="1"/>
    <col min="10245" max="10245" width="8.625" style="115" customWidth="1"/>
    <col min="10246" max="10246" width="9.875" style="115" customWidth="1"/>
    <col min="10247" max="10247" width="13.875" style="115" customWidth="1"/>
    <col min="10248" max="10251" width="9.125" style="115" customWidth="1"/>
    <col min="10252" max="10252" width="13.875" style="115" customWidth="1"/>
    <col min="10253" max="10496" width="9.125" style="115" customWidth="1"/>
    <col min="10497" max="10497" width="4.375" style="115" customWidth="1"/>
    <col min="10498" max="10498" width="11.625" style="115" customWidth="1"/>
    <col min="10499" max="10499" width="40.375" style="115" customWidth="1"/>
    <col min="10500" max="10500" width="5.625" style="115" customWidth="1"/>
    <col min="10501" max="10501" width="8.625" style="115" customWidth="1"/>
    <col min="10502" max="10502" width="9.875" style="115" customWidth="1"/>
    <col min="10503" max="10503" width="13.875" style="115" customWidth="1"/>
    <col min="10504" max="10507" width="9.125" style="115" customWidth="1"/>
    <col min="10508" max="10508" width="13.875" style="115" customWidth="1"/>
    <col min="10509" max="10752" width="9.125" style="115" customWidth="1"/>
    <col min="10753" max="10753" width="4.375" style="115" customWidth="1"/>
    <col min="10754" max="10754" width="11.625" style="115" customWidth="1"/>
    <col min="10755" max="10755" width="40.375" style="115" customWidth="1"/>
    <col min="10756" max="10756" width="5.625" style="115" customWidth="1"/>
    <col min="10757" max="10757" width="8.625" style="115" customWidth="1"/>
    <col min="10758" max="10758" width="9.875" style="115" customWidth="1"/>
    <col min="10759" max="10759" width="13.875" style="115" customWidth="1"/>
    <col min="10760" max="10763" width="9.125" style="115" customWidth="1"/>
    <col min="10764" max="10764" width="13.875" style="115" customWidth="1"/>
    <col min="10765" max="11008" width="9.125" style="115" customWidth="1"/>
    <col min="11009" max="11009" width="4.375" style="115" customWidth="1"/>
    <col min="11010" max="11010" width="11.625" style="115" customWidth="1"/>
    <col min="11011" max="11011" width="40.375" style="115" customWidth="1"/>
    <col min="11012" max="11012" width="5.625" style="115" customWidth="1"/>
    <col min="11013" max="11013" width="8.625" style="115" customWidth="1"/>
    <col min="11014" max="11014" width="9.875" style="115" customWidth="1"/>
    <col min="11015" max="11015" width="13.875" style="115" customWidth="1"/>
    <col min="11016" max="11019" width="9.125" style="115" customWidth="1"/>
    <col min="11020" max="11020" width="13.875" style="115" customWidth="1"/>
    <col min="11021" max="11264" width="9.125" style="115" customWidth="1"/>
    <col min="11265" max="11265" width="4.375" style="115" customWidth="1"/>
    <col min="11266" max="11266" width="11.625" style="115" customWidth="1"/>
    <col min="11267" max="11267" width="40.375" style="115" customWidth="1"/>
    <col min="11268" max="11268" width="5.625" style="115" customWidth="1"/>
    <col min="11269" max="11269" width="8.625" style="115" customWidth="1"/>
    <col min="11270" max="11270" width="9.875" style="115" customWidth="1"/>
    <col min="11271" max="11271" width="13.875" style="115" customWidth="1"/>
    <col min="11272" max="11275" width="9.125" style="115" customWidth="1"/>
    <col min="11276" max="11276" width="13.875" style="115" customWidth="1"/>
    <col min="11277" max="11520" width="9.125" style="115" customWidth="1"/>
    <col min="11521" max="11521" width="4.375" style="115" customWidth="1"/>
    <col min="11522" max="11522" width="11.625" style="115" customWidth="1"/>
    <col min="11523" max="11523" width="40.375" style="115" customWidth="1"/>
    <col min="11524" max="11524" width="5.625" style="115" customWidth="1"/>
    <col min="11525" max="11525" width="8.625" style="115" customWidth="1"/>
    <col min="11526" max="11526" width="9.875" style="115" customWidth="1"/>
    <col min="11527" max="11527" width="13.875" style="115" customWidth="1"/>
    <col min="11528" max="11531" width="9.125" style="115" customWidth="1"/>
    <col min="11532" max="11532" width="13.875" style="115" customWidth="1"/>
    <col min="11533" max="11776" width="9.125" style="115" customWidth="1"/>
    <col min="11777" max="11777" width="4.375" style="115" customWidth="1"/>
    <col min="11778" max="11778" width="11.625" style="115" customWidth="1"/>
    <col min="11779" max="11779" width="40.375" style="115" customWidth="1"/>
    <col min="11780" max="11780" width="5.625" style="115" customWidth="1"/>
    <col min="11781" max="11781" width="8.625" style="115" customWidth="1"/>
    <col min="11782" max="11782" width="9.875" style="115" customWidth="1"/>
    <col min="11783" max="11783" width="13.875" style="115" customWidth="1"/>
    <col min="11784" max="11787" width="9.125" style="115" customWidth="1"/>
    <col min="11788" max="11788" width="13.875" style="115" customWidth="1"/>
    <col min="11789" max="12032" width="9.125" style="115" customWidth="1"/>
    <col min="12033" max="12033" width="4.375" style="115" customWidth="1"/>
    <col min="12034" max="12034" width="11.625" style="115" customWidth="1"/>
    <col min="12035" max="12035" width="40.375" style="115" customWidth="1"/>
    <col min="12036" max="12036" width="5.625" style="115" customWidth="1"/>
    <col min="12037" max="12037" width="8.625" style="115" customWidth="1"/>
    <col min="12038" max="12038" width="9.875" style="115" customWidth="1"/>
    <col min="12039" max="12039" width="13.875" style="115" customWidth="1"/>
    <col min="12040" max="12043" width="9.125" style="115" customWidth="1"/>
    <col min="12044" max="12044" width="13.875" style="115" customWidth="1"/>
    <col min="12045" max="12288" width="9.125" style="115" customWidth="1"/>
    <col min="12289" max="12289" width="4.375" style="115" customWidth="1"/>
    <col min="12290" max="12290" width="11.625" style="115" customWidth="1"/>
    <col min="12291" max="12291" width="40.375" style="115" customWidth="1"/>
    <col min="12292" max="12292" width="5.625" style="115" customWidth="1"/>
    <col min="12293" max="12293" width="8.625" style="115" customWidth="1"/>
    <col min="12294" max="12294" width="9.875" style="115" customWidth="1"/>
    <col min="12295" max="12295" width="13.875" style="115" customWidth="1"/>
    <col min="12296" max="12299" width="9.125" style="115" customWidth="1"/>
    <col min="12300" max="12300" width="13.875" style="115" customWidth="1"/>
    <col min="12301" max="12544" width="9.125" style="115" customWidth="1"/>
    <col min="12545" max="12545" width="4.375" style="115" customWidth="1"/>
    <col min="12546" max="12546" width="11.625" style="115" customWidth="1"/>
    <col min="12547" max="12547" width="40.375" style="115" customWidth="1"/>
    <col min="12548" max="12548" width="5.625" style="115" customWidth="1"/>
    <col min="12549" max="12549" width="8.625" style="115" customWidth="1"/>
    <col min="12550" max="12550" width="9.875" style="115" customWidth="1"/>
    <col min="12551" max="12551" width="13.875" style="115" customWidth="1"/>
    <col min="12552" max="12555" width="9.125" style="115" customWidth="1"/>
    <col min="12556" max="12556" width="13.875" style="115" customWidth="1"/>
    <col min="12557" max="12800" width="9.125" style="115" customWidth="1"/>
    <col min="12801" max="12801" width="4.375" style="115" customWidth="1"/>
    <col min="12802" max="12802" width="11.625" style="115" customWidth="1"/>
    <col min="12803" max="12803" width="40.375" style="115" customWidth="1"/>
    <col min="12804" max="12804" width="5.625" style="115" customWidth="1"/>
    <col min="12805" max="12805" width="8.625" style="115" customWidth="1"/>
    <col min="12806" max="12806" width="9.875" style="115" customWidth="1"/>
    <col min="12807" max="12807" width="13.875" style="115" customWidth="1"/>
    <col min="12808" max="12811" width="9.125" style="115" customWidth="1"/>
    <col min="12812" max="12812" width="13.875" style="115" customWidth="1"/>
    <col min="12813" max="13056" width="9.125" style="115" customWidth="1"/>
    <col min="13057" max="13057" width="4.375" style="115" customWidth="1"/>
    <col min="13058" max="13058" width="11.625" style="115" customWidth="1"/>
    <col min="13059" max="13059" width="40.375" style="115" customWidth="1"/>
    <col min="13060" max="13060" width="5.625" style="115" customWidth="1"/>
    <col min="13061" max="13061" width="8.625" style="115" customWidth="1"/>
    <col min="13062" max="13062" width="9.875" style="115" customWidth="1"/>
    <col min="13063" max="13063" width="13.875" style="115" customWidth="1"/>
    <col min="13064" max="13067" width="9.125" style="115" customWidth="1"/>
    <col min="13068" max="13068" width="13.875" style="115" customWidth="1"/>
    <col min="13069" max="13312" width="9.125" style="115" customWidth="1"/>
    <col min="13313" max="13313" width="4.375" style="115" customWidth="1"/>
    <col min="13314" max="13314" width="11.625" style="115" customWidth="1"/>
    <col min="13315" max="13315" width="40.375" style="115" customWidth="1"/>
    <col min="13316" max="13316" width="5.625" style="115" customWidth="1"/>
    <col min="13317" max="13317" width="8.625" style="115" customWidth="1"/>
    <col min="13318" max="13318" width="9.875" style="115" customWidth="1"/>
    <col min="13319" max="13319" width="13.875" style="115" customWidth="1"/>
    <col min="13320" max="13323" width="9.125" style="115" customWidth="1"/>
    <col min="13324" max="13324" width="13.875" style="115" customWidth="1"/>
    <col min="13325" max="13568" width="9.125" style="115" customWidth="1"/>
    <col min="13569" max="13569" width="4.375" style="115" customWidth="1"/>
    <col min="13570" max="13570" width="11.625" style="115" customWidth="1"/>
    <col min="13571" max="13571" width="40.375" style="115" customWidth="1"/>
    <col min="13572" max="13572" width="5.625" style="115" customWidth="1"/>
    <col min="13573" max="13573" width="8.625" style="115" customWidth="1"/>
    <col min="13574" max="13574" width="9.875" style="115" customWidth="1"/>
    <col min="13575" max="13575" width="13.875" style="115" customWidth="1"/>
    <col min="13576" max="13579" width="9.125" style="115" customWidth="1"/>
    <col min="13580" max="13580" width="13.875" style="115" customWidth="1"/>
    <col min="13581" max="13824" width="9.125" style="115" customWidth="1"/>
    <col min="13825" max="13825" width="4.375" style="115" customWidth="1"/>
    <col min="13826" max="13826" width="11.625" style="115" customWidth="1"/>
    <col min="13827" max="13827" width="40.375" style="115" customWidth="1"/>
    <col min="13828" max="13828" width="5.625" style="115" customWidth="1"/>
    <col min="13829" max="13829" width="8.625" style="115" customWidth="1"/>
    <col min="13830" max="13830" width="9.875" style="115" customWidth="1"/>
    <col min="13831" max="13831" width="13.875" style="115" customWidth="1"/>
    <col min="13832" max="13835" width="9.125" style="115" customWidth="1"/>
    <col min="13836" max="13836" width="13.875" style="115" customWidth="1"/>
    <col min="13837" max="14080" width="9.125" style="115" customWidth="1"/>
    <col min="14081" max="14081" width="4.375" style="115" customWidth="1"/>
    <col min="14082" max="14082" width="11.625" style="115" customWidth="1"/>
    <col min="14083" max="14083" width="40.375" style="115" customWidth="1"/>
    <col min="14084" max="14084" width="5.625" style="115" customWidth="1"/>
    <col min="14085" max="14085" width="8.625" style="115" customWidth="1"/>
    <col min="14086" max="14086" width="9.875" style="115" customWidth="1"/>
    <col min="14087" max="14087" width="13.875" style="115" customWidth="1"/>
    <col min="14088" max="14091" width="9.125" style="115" customWidth="1"/>
    <col min="14092" max="14092" width="13.875" style="115" customWidth="1"/>
    <col min="14093" max="14336" width="9.125" style="115" customWidth="1"/>
    <col min="14337" max="14337" width="4.375" style="115" customWidth="1"/>
    <col min="14338" max="14338" width="11.625" style="115" customWidth="1"/>
    <col min="14339" max="14339" width="40.375" style="115" customWidth="1"/>
    <col min="14340" max="14340" width="5.625" style="115" customWidth="1"/>
    <col min="14341" max="14341" width="8.625" style="115" customWidth="1"/>
    <col min="14342" max="14342" width="9.875" style="115" customWidth="1"/>
    <col min="14343" max="14343" width="13.875" style="115" customWidth="1"/>
    <col min="14344" max="14347" width="9.125" style="115" customWidth="1"/>
    <col min="14348" max="14348" width="13.875" style="115" customWidth="1"/>
    <col min="14349" max="14592" width="9.125" style="115" customWidth="1"/>
    <col min="14593" max="14593" width="4.375" style="115" customWidth="1"/>
    <col min="14594" max="14594" width="11.625" style="115" customWidth="1"/>
    <col min="14595" max="14595" width="40.375" style="115" customWidth="1"/>
    <col min="14596" max="14596" width="5.625" style="115" customWidth="1"/>
    <col min="14597" max="14597" width="8.625" style="115" customWidth="1"/>
    <col min="14598" max="14598" width="9.875" style="115" customWidth="1"/>
    <col min="14599" max="14599" width="13.875" style="115" customWidth="1"/>
    <col min="14600" max="14603" width="9.125" style="115" customWidth="1"/>
    <col min="14604" max="14604" width="13.875" style="115" customWidth="1"/>
    <col min="14605" max="14848" width="9.125" style="115" customWidth="1"/>
    <col min="14849" max="14849" width="4.375" style="115" customWidth="1"/>
    <col min="14850" max="14850" width="11.625" style="115" customWidth="1"/>
    <col min="14851" max="14851" width="40.375" style="115" customWidth="1"/>
    <col min="14852" max="14852" width="5.625" style="115" customWidth="1"/>
    <col min="14853" max="14853" width="8.625" style="115" customWidth="1"/>
    <col min="14854" max="14854" width="9.875" style="115" customWidth="1"/>
    <col min="14855" max="14855" width="13.875" style="115" customWidth="1"/>
    <col min="14856" max="14859" width="9.125" style="115" customWidth="1"/>
    <col min="14860" max="14860" width="13.875" style="115" customWidth="1"/>
    <col min="14861" max="15104" width="9.125" style="115" customWidth="1"/>
    <col min="15105" max="15105" width="4.375" style="115" customWidth="1"/>
    <col min="15106" max="15106" width="11.625" style="115" customWidth="1"/>
    <col min="15107" max="15107" width="40.375" style="115" customWidth="1"/>
    <col min="15108" max="15108" width="5.625" style="115" customWidth="1"/>
    <col min="15109" max="15109" width="8.625" style="115" customWidth="1"/>
    <col min="15110" max="15110" width="9.875" style="115" customWidth="1"/>
    <col min="15111" max="15111" width="13.875" style="115" customWidth="1"/>
    <col min="15112" max="15115" width="9.125" style="115" customWidth="1"/>
    <col min="15116" max="15116" width="13.875" style="115" customWidth="1"/>
    <col min="15117" max="15360" width="9.125" style="115" customWidth="1"/>
    <col min="15361" max="15361" width="4.375" style="115" customWidth="1"/>
    <col min="15362" max="15362" width="11.625" style="115" customWidth="1"/>
    <col min="15363" max="15363" width="40.375" style="115" customWidth="1"/>
    <col min="15364" max="15364" width="5.625" style="115" customWidth="1"/>
    <col min="15365" max="15365" width="8.625" style="115" customWidth="1"/>
    <col min="15366" max="15366" width="9.875" style="115" customWidth="1"/>
    <col min="15367" max="15367" width="13.875" style="115" customWidth="1"/>
    <col min="15368" max="15371" width="9.125" style="115" customWidth="1"/>
    <col min="15372" max="15372" width="13.875" style="115" customWidth="1"/>
    <col min="15373" max="15616" width="9.125" style="115" customWidth="1"/>
    <col min="15617" max="15617" width="4.375" style="115" customWidth="1"/>
    <col min="15618" max="15618" width="11.625" style="115" customWidth="1"/>
    <col min="15619" max="15619" width="40.375" style="115" customWidth="1"/>
    <col min="15620" max="15620" width="5.625" style="115" customWidth="1"/>
    <col min="15621" max="15621" width="8.625" style="115" customWidth="1"/>
    <col min="15622" max="15622" width="9.875" style="115" customWidth="1"/>
    <col min="15623" max="15623" width="13.875" style="115" customWidth="1"/>
    <col min="15624" max="15627" width="9.125" style="115" customWidth="1"/>
    <col min="15628" max="15628" width="13.875" style="115" customWidth="1"/>
    <col min="15629" max="15872" width="9.125" style="115" customWidth="1"/>
    <col min="15873" max="15873" width="4.375" style="115" customWidth="1"/>
    <col min="15874" max="15874" width="11.625" style="115" customWidth="1"/>
    <col min="15875" max="15875" width="40.375" style="115" customWidth="1"/>
    <col min="15876" max="15876" width="5.625" style="115" customWidth="1"/>
    <col min="15877" max="15877" width="8.625" style="115" customWidth="1"/>
    <col min="15878" max="15878" width="9.875" style="115" customWidth="1"/>
    <col min="15879" max="15879" width="13.875" style="115" customWidth="1"/>
    <col min="15880" max="15883" width="9.125" style="115" customWidth="1"/>
    <col min="15884" max="15884" width="13.875" style="115" customWidth="1"/>
    <col min="15885" max="16128" width="9.125" style="115" customWidth="1"/>
    <col min="16129" max="16129" width="4.375" style="115" customWidth="1"/>
    <col min="16130" max="16130" width="11.625" style="115" customWidth="1"/>
    <col min="16131" max="16131" width="40.375" style="115" customWidth="1"/>
    <col min="16132" max="16132" width="5.625" style="115" customWidth="1"/>
    <col min="16133" max="16133" width="8.625" style="115" customWidth="1"/>
    <col min="16134" max="16134" width="9.875" style="115" customWidth="1"/>
    <col min="16135" max="16135" width="13.875" style="115" customWidth="1"/>
    <col min="16136" max="16139" width="9.125" style="115" customWidth="1"/>
    <col min="16140" max="16140" width="13.875" style="115" customWidth="1"/>
    <col min="16141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147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27" customHeight="1">
      <c r="A6" s="154" t="s">
        <v>59</v>
      </c>
      <c r="B6" s="294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68">
        <v>1</v>
      </c>
      <c r="B8" s="169"/>
      <c r="C8" s="161" t="s">
        <v>87</v>
      </c>
      <c r="D8" s="161" t="s">
        <v>86</v>
      </c>
      <c r="E8" s="238">
        <v>1</v>
      </c>
      <c r="F8" s="239"/>
      <c r="G8" s="193">
        <f>E8*F8</f>
        <v>0</v>
      </c>
      <c r="H8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68">
        <v>2</v>
      </c>
      <c r="B9" s="165"/>
      <c r="C9" s="161" t="s">
        <v>88</v>
      </c>
      <c r="D9" s="161" t="s">
        <v>86</v>
      </c>
      <c r="E9" s="238">
        <v>1</v>
      </c>
      <c r="F9" s="240"/>
      <c r="G9" s="193">
        <f aca="true" t="shared" si="0" ref="G9:G21">E9*F9</f>
        <v>0</v>
      </c>
      <c r="H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168">
        <v>3</v>
      </c>
      <c r="B10" s="165"/>
      <c r="C10" s="161" t="s">
        <v>118</v>
      </c>
      <c r="D10" s="161" t="s">
        <v>72</v>
      </c>
      <c r="E10" s="238">
        <v>11.2</v>
      </c>
      <c r="F10" s="240"/>
      <c r="G10" s="193">
        <f t="shared" si="0"/>
        <v>0</v>
      </c>
      <c r="H10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168">
        <v>4</v>
      </c>
      <c r="B11" s="165"/>
      <c r="C11" s="161" t="s">
        <v>89</v>
      </c>
      <c r="D11" s="161" t="s">
        <v>72</v>
      </c>
      <c r="E11" s="238">
        <v>63.25</v>
      </c>
      <c r="F11" s="240"/>
      <c r="G11" s="193">
        <f t="shared" si="0"/>
        <v>0</v>
      </c>
      <c r="H11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168">
        <v>5</v>
      </c>
      <c r="B12" s="165"/>
      <c r="C12" s="161" t="s">
        <v>90</v>
      </c>
      <c r="D12" s="161" t="s">
        <v>72</v>
      </c>
      <c r="E12" s="238">
        <v>63.25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22.5">
      <c r="A13" s="168">
        <v>6</v>
      </c>
      <c r="B13" s="165"/>
      <c r="C13" s="161" t="s">
        <v>91</v>
      </c>
      <c r="D13" s="161" t="s">
        <v>74</v>
      </c>
      <c r="E13" s="238">
        <v>16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168">
        <v>7</v>
      </c>
      <c r="B14" s="165"/>
      <c r="C14" s="161" t="s">
        <v>92</v>
      </c>
      <c r="D14" s="161" t="s">
        <v>74</v>
      </c>
      <c r="E14" s="238">
        <v>16</v>
      </c>
      <c r="F14" s="240"/>
      <c r="G14" s="193">
        <f t="shared" si="0"/>
        <v>0</v>
      </c>
      <c r="H14" s="189"/>
      <c r="I14"/>
      <c r="J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168">
        <v>8</v>
      </c>
      <c r="B15" s="165"/>
      <c r="C15" s="161" t="s">
        <v>93</v>
      </c>
      <c r="D15" s="161" t="s">
        <v>72</v>
      </c>
      <c r="E15" s="238">
        <v>63.2</v>
      </c>
      <c r="F15" s="240"/>
      <c r="G15" s="193">
        <f t="shared" si="0"/>
        <v>0</v>
      </c>
      <c r="H15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168">
        <v>9</v>
      </c>
      <c r="B16" s="165"/>
      <c r="C16" s="161" t="s">
        <v>94</v>
      </c>
      <c r="D16" s="161" t="s">
        <v>72</v>
      </c>
      <c r="E16" s="238">
        <v>73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168">
        <v>10</v>
      </c>
      <c r="B17" s="165"/>
      <c r="C17" s="161" t="s">
        <v>95</v>
      </c>
      <c r="D17" s="161" t="s">
        <v>72</v>
      </c>
      <c r="E17" s="238">
        <v>73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168">
        <v>11</v>
      </c>
      <c r="B18" s="165"/>
      <c r="C18" s="161" t="s">
        <v>96</v>
      </c>
      <c r="D18" s="161" t="s">
        <v>73</v>
      </c>
      <c r="E18" s="238">
        <v>84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168">
        <v>12</v>
      </c>
      <c r="B19" s="165"/>
      <c r="C19" s="172" t="s">
        <v>110</v>
      </c>
      <c r="D19" s="172" t="s">
        <v>74</v>
      </c>
      <c r="E19" s="241">
        <v>55</v>
      </c>
      <c r="F19" s="241"/>
      <c r="G19" s="193">
        <f t="shared" si="0"/>
        <v>0</v>
      </c>
      <c r="H19" s="189"/>
      <c r="I19" s="189"/>
      <c r="J19"/>
      <c r="K19" s="1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168">
        <v>13</v>
      </c>
      <c r="B20" s="165"/>
      <c r="C20" s="161" t="s">
        <v>97</v>
      </c>
      <c r="D20" s="161" t="s">
        <v>72</v>
      </c>
      <c r="E20" s="238">
        <v>18.718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168">
        <v>14</v>
      </c>
      <c r="B21" s="165"/>
      <c r="C21" s="161" t="s">
        <v>98</v>
      </c>
      <c r="D21" s="161" t="s">
        <v>72</v>
      </c>
      <c r="E21" s="238">
        <v>6.506</v>
      </c>
      <c r="F21" s="240"/>
      <c r="G21" s="193">
        <f t="shared" si="0"/>
        <v>0</v>
      </c>
      <c r="H21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156"/>
      <c r="B22" s="296" t="s">
        <v>69</v>
      </c>
      <c r="C22" s="170" t="s">
        <v>99</v>
      </c>
      <c r="D22" s="156"/>
      <c r="E22" s="242"/>
      <c r="F22" s="243"/>
      <c r="G22" s="218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163" t="s">
        <v>66</v>
      </c>
      <c r="B23" s="164" t="s">
        <v>70</v>
      </c>
      <c r="C23" s="158" t="s">
        <v>100</v>
      </c>
      <c r="D23" s="159"/>
      <c r="E23" s="256"/>
      <c r="F23" s="244"/>
      <c r="G23" s="219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68">
        <v>15</v>
      </c>
      <c r="B24" s="165"/>
      <c r="C24" s="161" t="s">
        <v>120</v>
      </c>
      <c r="D24" s="161" t="s">
        <v>74</v>
      </c>
      <c r="E24" s="238">
        <v>29.46</v>
      </c>
      <c r="F24" s="240"/>
      <c r="G24" s="219">
        <f>E24*F24</f>
        <v>0</v>
      </c>
      <c r="H24"/>
      <c r="I24"/>
      <c r="J24"/>
      <c r="K24" s="132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168">
        <v>16</v>
      </c>
      <c r="B25" s="165"/>
      <c r="C25" s="174" t="s">
        <v>121</v>
      </c>
      <c r="D25" s="174" t="s">
        <v>72</v>
      </c>
      <c r="E25" s="245">
        <v>1.49</v>
      </c>
      <c r="F25" s="240"/>
      <c r="G25" s="219">
        <f>E25*F25</f>
        <v>0</v>
      </c>
      <c r="H25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156"/>
      <c r="B26" s="296" t="s">
        <v>69</v>
      </c>
      <c r="C26" s="170" t="s">
        <v>101</v>
      </c>
      <c r="D26" s="156"/>
      <c r="E26" s="242"/>
      <c r="F26" s="243"/>
      <c r="G26" s="218">
        <f>SUM(G24:G25)</f>
        <v>0</v>
      </c>
      <c r="H26"/>
      <c r="I26"/>
      <c r="J26"/>
      <c r="K26" s="132"/>
      <c r="L26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163" t="s">
        <v>66</v>
      </c>
      <c r="B27" s="164" t="s">
        <v>116</v>
      </c>
      <c r="C27" s="158" t="s">
        <v>117</v>
      </c>
      <c r="D27" s="183"/>
      <c r="E27" s="246"/>
      <c r="F27" s="247"/>
      <c r="G27" s="220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8" ht="22.5">
      <c r="A28" s="168">
        <v>17</v>
      </c>
      <c r="B28" s="171"/>
      <c r="C28" s="161" t="s">
        <v>123</v>
      </c>
      <c r="D28" s="161" t="s">
        <v>74</v>
      </c>
      <c r="E28" s="238">
        <v>35.25</v>
      </c>
      <c r="F28" s="248"/>
      <c r="G28" s="219">
        <f aca="true" t="shared" si="1" ref="G28:G33">E28*F28</f>
        <v>0</v>
      </c>
      <c r="H28" s="181"/>
    </row>
    <row r="29" spans="1:8" ht="12.75">
      <c r="A29" s="168">
        <v>18</v>
      </c>
      <c r="B29" s="171"/>
      <c r="C29" s="161" t="s">
        <v>122</v>
      </c>
      <c r="D29" s="161" t="s">
        <v>74</v>
      </c>
      <c r="E29" s="238">
        <v>35.25</v>
      </c>
      <c r="F29" s="248"/>
      <c r="G29" s="219">
        <f t="shared" si="1"/>
        <v>0</v>
      </c>
      <c r="H29" s="181"/>
    </row>
    <row r="30" spans="1:8" ht="12.75">
      <c r="A30" s="168">
        <v>19</v>
      </c>
      <c r="B30" s="171"/>
      <c r="C30" s="192" t="s">
        <v>124</v>
      </c>
      <c r="D30" s="161" t="s">
        <v>74</v>
      </c>
      <c r="E30" s="238">
        <v>36.8</v>
      </c>
      <c r="F30" s="248"/>
      <c r="G30" s="219">
        <f t="shared" si="1"/>
        <v>0</v>
      </c>
      <c r="H30" s="181"/>
    </row>
    <row r="31" spans="1:8" ht="12.75">
      <c r="A31" s="168">
        <v>20</v>
      </c>
      <c r="B31" s="171"/>
      <c r="C31" s="161" t="s">
        <v>133</v>
      </c>
      <c r="D31" s="161" t="s">
        <v>74</v>
      </c>
      <c r="E31" s="238">
        <v>35.25</v>
      </c>
      <c r="F31" s="248"/>
      <c r="G31" s="219">
        <f t="shared" si="1"/>
        <v>0</v>
      </c>
      <c r="H31" s="181"/>
    </row>
    <row r="32" spans="1:9" ht="22.5">
      <c r="A32" s="168">
        <v>21</v>
      </c>
      <c r="B32" s="171"/>
      <c r="C32" s="161" t="s">
        <v>125</v>
      </c>
      <c r="D32" s="161" t="s">
        <v>74</v>
      </c>
      <c r="E32" s="238">
        <v>36.55</v>
      </c>
      <c r="F32" s="248"/>
      <c r="G32" s="219">
        <f t="shared" si="1"/>
        <v>0</v>
      </c>
      <c r="H32" s="181"/>
      <c r="I32" s="181"/>
    </row>
    <row r="33" spans="1:8" ht="12.75">
      <c r="A33" s="168">
        <v>22</v>
      </c>
      <c r="B33" s="171"/>
      <c r="C33" s="161" t="s">
        <v>114</v>
      </c>
      <c r="D33" s="161" t="s">
        <v>74</v>
      </c>
      <c r="E33" s="238">
        <v>36.55</v>
      </c>
      <c r="F33" s="248"/>
      <c r="G33" s="219">
        <f t="shared" si="1"/>
        <v>0</v>
      </c>
      <c r="H33" s="181"/>
    </row>
    <row r="34" spans="1:8" ht="12.75">
      <c r="A34" s="156"/>
      <c r="B34" s="296" t="s">
        <v>69</v>
      </c>
      <c r="C34" s="170" t="s">
        <v>102</v>
      </c>
      <c r="D34" s="156"/>
      <c r="E34" s="242"/>
      <c r="F34" s="243"/>
      <c r="G34" s="218">
        <f>SUM(G28:G33)</f>
        <v>0</v>
      </c>
      <c r="H34" s="181"/>
    </row>
    <row r="35" spans="1:8" ht="12.75">
      <c r="A35" s="201" t="s">
        <v>66</v>
      </c>
      <c r="B35" s="202" t="s">
        <v>103</v>
      </c>
      <c r="C35" s="203" t="s">
        <v>104</v>
      </c>
      <c r="D35" s="204"/>
      <c r="E35" s="249"/>
      <c r="F35" s="250"/>
      <c r="G35" s="221"/>
      <c r="H35" s="182"/>
    </row>
    <row r="36" spans="1:8" ht="12.75">
      <c r="A36" s="206"/>
      <c r="B36" s="206"/>
      <c r="C36" s="207" t="s">
        <v>105</v>
      </c>
      <c r="D36" s="206"/>
      <c r="E36" s="251"/>
      <c r="F36" s="252"/>
      <c r="G36" s="222"/>
      <c r="H36" s="130"/>
    </row>
    <row r="37" spans="1:8" ht="22.5">
      <c r="A37" s="168">
        <v>23</v>
      </c>
      <c r="B37" s="171"/>
      <c r="C37" s="161" t="s">
        <v>127</v>
      </c>
      <c r="D37" s="161" t="s">
        <v>113</v>
      </c>
      <c r="E37" s="238">
        <v>17</v>
      </c>
      <c r="F37" s="248"/>
      <c r="G37" s="219">
        <f>E37*F37</f>
        <v>0</v>
      </c>
      <c r="H37" s="181"/>
    </row>
    <row r="38" spans="1:8" ht="22.5">
      <c r="A38" s="168">
        <v>24</v>
      </c>
      <c r="B38" s="171"/>
      <c r="C38" s="161" t="s">
        <v>126</v>
      </c>
      <c r="D38" s="161" t="s">
        <v>113</v>
      </c>
      <c r="E38" s="238">
        <v>18</v>
      </c>
      <c r="F38" s="248"/>
      <c r="G38" s="219">
        <f>E38*F38</f>
        <v>0</v>
      </c>
      <c r="H38" s="182"/>
    </row>
    <row r="39" spans="1:8" ht="12.75">
      <c r="A39" s="156"/>
      <c r="B39" s="296" t="s">
        <v>69</v>
      </c>
      <c r="C39" s="170" t="str">
        <f>C35</f>
        <v xml:space="preserve">Ostatní konstrukce a práce-bourání   </v>
      </c>
      <c r="D39" s="156"/>
      <c r="E39" s="242"/>
      <c r="F39" s="243"/>
      <c r="G39" s="218">
        <f>SUM(G37:G38)</f>
        <v>0</v>
      </c>
      <c r="H39" s="181"/>
    </row>
    <row r="40" spans="1:8" ht="12.75">
      <c r="A40" s="163" t="s">
        <v>66</v>
      </c>
      <c r="B40" s="164" t="s">
        <v>106</v>
      </c>
      <c r="C40" s="158" t="s">
        <v>115</v>
      </c>
      <c r="D40" s="161"/>
      <c r="E40" s="265"/>
      <c r="F40" s="244"/>
      <c r="G40" s="219"/>
      <c r="H40" s="117"/>
    </row>
    <row r="41" spans="1:8" ht="22.5">
      <c r="A41" s="168">
        <v>25</v>
      </c>
      <c r="B41" s="171"/>
      <c r="C41" s="161" t="s">
        <v>128</v>
      </c>
      <c r="D41" s="161" t="s">
        <v>73</v>
      </c>
      <c r="E41" s="238">
        <v>5.6</v>
      </c>
      <c r="F41" s="255"/>
      <c r="G41" s="219">
        <f aca="true" t="shared" si="2" ref="G41:G47">E41*F41</f>
        <v>0</v>
      </c>
      <c r="H41" s="181"/>
    </row>
    <row r="42" spans="1:8" ht="33.75">
      <c r="A42" s="289">
        <v>26</v>
      </c>
      <c r="B42" s="171"/>
      <c r="C42" s="161" t="s">
        <v>129</v>
      </c>
      <c r="D42" s="161" t="s">
        <v>113</v>
      </c>
      <c r="E42" s="238">
        <v>1</v>
      </c>
      <c r="F42" s="255"/>
      <c r="G42" s="219">
        <f t="shared" si="2"/>
        <v>0</v>
      </c>
      <c r="H42" s="181"/>
    </row>
    <row r="43" spans="1:8" ht="33.75">
      <c r="A43" s="168">
        <v>27</v>
      </c>
      <c r="B43" s="171"/>
      <c r="C43" s="161" t="s">
        <v>131</v>
      </c>
      <c r="D43" s="161" t="s">
        <v>113</v>
      </c>
      <c r="E43" s="238">
        <v>2</v>
      </c>
      <c r="F43" s="241"/>
      <c r="G43" s="219">
        <f t="shared" si="2"/>
        <v>0</v>
      </c>
      <c r="H43" s="181"/>
    </row>
    <row r="44" spans="1:8" ht="22.5">
      <c r="A44" s="289">
        <v>28</v>
      </c>
      <c r="B44" s="171"/>
      <c r="C44" s="161" t="s">
        <v>130</v>
      </c>
      <c r="D44" s="161" t="s">
        <v>113</v>
      </c>
      <c r="E44" s="238">
        <v>2</v>
      </c>
      <c r="F44" s="241"/>
      <c r="G44" s="219">
        <f>E44*F44</f>
        <v>0</v>
      </c>
      <c r="H44" s="181"/>
    </row>
    <row r="45" spans="1:8" ht="22.5">
      <c r="A45" s="168">
        <v>29</v>
      </c>
      <c r="B45" s="171"/>
      <c r="C45" s="172" t="s">
        <v>107</v>
      </c>
      <c r="D45" s="172" t="s">
        <v>74</v>
      </c>
      <c r="E45" s="241">
        <v>20</v>
      </c>
      <c r="F45" s="241"/>
      <c r="G45" s="219">
        <f t="shared" si="2"/>
        <v>0</v>
      </c>
      <c r="H45" s="182"/>
    </row>
    <row r="46" spans="1:8" ht="12.75">
      <c r="A46" s="289">
        <v>30</v>
      </c>
      <c r="B46" s="171"/>
      <c r="C46" s="172" t="s">
        <v>108</v>
      </c>
      <c r="D46" s="172" t="s">
        <v>109</v>
      </c>
      <c r="E46" s="241">
        <v>0.31</v>
      </c>
      <c r="F46" s="241"/>
      <c r="G46" s="219">
        <f t="shared" si="2"/>
        <v>0</v>
      </c>
      <c r="H46" s="181"/>
    </row>
    <row r="47" spans="1:8" ht="12.75">
      <c r="A47" s="168">
        <v>31</v>
      </c>
      <c r="B47" s="171"/>
      <c r="C47" s="172" t="s">
        <v>111</v>
      </c>
      <c r="D47" s="172" t="s">
        <v>85</v>
      </c>
      <c r="E47" s="241">
        <v>60</v>
      </c>
      <c r="F47" s="241"/>
      <c r="G47" s="219">
        <f t="shared" si="2"/>
        <v>0</v>
      </c>
      <c r="H47" s="181"/>
    </row>
    <row r="48" spans="1:9" ht="12.75">
      <c r="A48" s="156"/>
      <c r="B48" s="296" t="s">
        <v>69</v>
      </c>
      <c r="C48" s="170" t="s">
        <v>112</v>
      </c>
      <c r="D48" s="156"/>
      <c r="E48" s="243"/>
      <c r="F48" s="243"/>
      <c r="G48" s="218">
        <f>SUM(G41:G47)</f>
        <v>0</v>
      </c>
      <c r="H48" s="182"/>
      <c r="I48" s="194"/>
    </row>
    <row r="49" spans="1:7" ht="12.75">
      <c r="A49" s="177"/>
      <c r="B49" s="177"/>
      <c r="C49" s="178"/>
      <c r="D49" s="179"/>
      <c r="E49" s="179"/>
      <c r="F49" s="180"/>
      <c r="G49" s="180"/>
    </row>
    <row r="50" spans="1:8" ht="12.75">
      <c r="A50"/>
      <c r="B50"/>
      <c r="C50"/>
      <c r="D50"/>
      <c r="E50"/>
      <c r="F50"/>
      <c r="G50"/>
      <c r="H50" s="180"/>
    </row>
    <row r="51" spans="1:7" ht="12.75">
      <c r="A51"/>
      <c r="B51"/>
      <c r="C51"/>
      <c r="D51" s="137"/>
      <c r="E51" s="138"/>
      <c r="F51" s="137"/>
      <c r="G51" s="139"/>
    </row>
    <row r="52" spans="1:7" ht="12.75">
      <c r="A52"/>
      <c r="B52"/>
      <c r="C52"/>
      <c r="D52" s="134"/>
      <c r="E52" s="141"/>
      <c r="F52" s="134"/>
      <c r="G52" s="134"/>
    </row>
    <row r="53" spans="1:7" ht="12.75">
      <c r="A53"/>
      <c r="B53"/>
      <c r="C53"/>
      <c r="D53" s="134"/>
      <c r="E53" s="141"/>
      <c r="F53" s="134"/>
      <c r="G53" s="134"/>
    </row>
    <row r="54" spans="1:7" ht="12.75">
      <c r="A54"/>
      <c r="B54"/>
      <c r="C54"/>
      <c r="D54" s="134"/>
      <c r="E54" s="141"/>
      <c r="F54" s="134"/>
      <c r="G54" s="134"/>
    </row>
    <row r="55" spans="1:7" ht="12.75">
      <c r="A55"/>
      <c r="B55"/>
      <c r="C55"/>
      <c r="D55" s="134"/>
      <c r="E55" s="141"/>
      <c r="F55" s="134"/>
      <c r="G55" s="134"/>
    </row>
    <row r="56" spans="1:7" ht="12.75">
      <c r="A56"/>
      <c r="B56"/>
      <c r="C56"/>
      <c r="D56" s="134"/>
      <c r="E56" s="141"/>
      <c r="F56" s="134"/>
      <c r="G56" s="134"/>
    </row>
    <row r="57" spans="1:7" ht="12.75">
      <c r="A57"/>
      <c r="B57"/>
      <c r="C57"/>
      <c r="D57" s="134"/>
      <c r="E57" s="141"/>
      <c r="F57" s="134"/>
      <c r="G57" s="134"/>
    </row>
    <row r="58" spans="1:7" ht="12.75">
      <c r="A58" s="136"/>
      <c r="B58" s="136"/>
      <c r="C58"/>
      <c r="D58" s="134"/>
      <c r="E58" s="141"/>
      <c r="F58" s="134"/>
      <c r="G58" s="134"/>
    </row>
    <row r="59" spans="1:7" ht="12.75">
      <c r="A59" s="134"/>
      <c r="B59" s="134"/>
      <c r="C59" s="137"/>
      <c r="D59" s="134"/>
      <c r="E59" s="141"/>
      <c r="F59" s="134"/>
      <c r="G59" s="134"/>
    </row>
    <row r="60" spans="1:7" ht="12.75">
      <c r="A60" s="140"/>
      <c r="B60" s="140"/>
      <c r="C60" s="134"/>
      <c r="D60" s="134"/>
      <c r="E60" s="141"/>
      <c r="F60" s="134"/>
      <c r="G60" s="134"/>
    </row>
    <row r="61" spans="1:7" ht="12.75">
      <c r="A61" s="134"/>
      <c r="B61" s="134"/>
      <c r="C61" s="134"/>
      <c r="D61" s="134"/>
      <c r="E61" s="141"/>
      <c r="F61" s="134"/>
      <c r="G61" s="134"/>
    </row>
    <row r="62" spans="1:7" ht="12.75">
      <c r="A62" s="134"/>
      <c r="B62" s="134"/>
      <c r="C62" s="134"/>
      <c r="D62" s="134"/>
      <c r="E62" s="141"/>
      <c r="F62" s="134"/>
      <c r="G62" s="134"/>
    </row>
    <row r="63" spans="1:7" ht="12.75">
      <c r="A63" s="134"/>
      <c r="B63" s="134"/>
      <c r="C63" s="134"/>
      <c r="D63" s="134"/>
      <c r="E63" s="141"/>
      <c r="F63" s="134"/>
      <c r="G63" s="134"/>
    </row>
    <row r="64" spans="1:3" ht="12.75">
      <c r="A64" s="134"/>
      <c r="B64" s="134"/>
      <c r="C64" s="134"/>
    </row>
    <row r="65" spans="1:3" ht="12.75">
      <c r="A65" s="134"/>
      <c r="B65" s="134"/>
      <c r="C65" s="134"/>
    </row>
    <row r="66" spans="1:3" ht="12.75">
      <c r="A66" s="134"/>
      <c r="B66" s="134"/>
      <c r="C66" s="134"/>
    </row>
    <row r="67" spans="1:3" ht="12.75">
      <c r="A67" s="134"/>
      <c r="B67" s="134"/>
      <c r="C67" s="134"/>
    </row>
    <row r="68" spans="1:3" ht="12.75">
      <c r="A68" s="134"/>
      <c r="B68" s="134"/>
      <c r="C68" s="134"/>
    </row>
    <row r="69" spans="1:3" ht="12.75">
      <c r="A69" s="134"/>
      <c r="B69" s="134"/>
      <c r="C69" s="134"/>
    </row>
    <row r="70" spans="1:3" ht="12.75">
      <c r="A70" s="134"/>
      <c r="B70" s="134"/>
      <c r="C70" s="134"/>
    </row>
    <row r="71" spans="1:3" ht="12.75">
      <c r="A71" s="134"/>
      <c r="B71" s="134"/>
      <c r="C71" s="134"/>
    </row>
    <row r="72" spans="1:3" ht="12.75">
      <c r="A72" s="134"/>
      <c r="B72" s="134"/>
      <c r="C72" s="134"/>
    </row>
  </sheetData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I3" sqref="I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5.125" style="0" customWidth="1"/>
    <col min="7" max="7" width="11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148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'[3]Rekapitulace'!A56</f>
        <v>Ztížené výrobní podmínky</v>
      </c>
      <c r="E14" s="44"/>
      <c r="F14" s="45"/>
      <c r="G14" s="42">
        <f>rek_SO4!I56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'[3]Rekapitulace'!A57</f>
        <v>Oborová přirážka</v>
      </c>
      <c r="E15" s="46"/>
      <c r="F15" s="47"/>
      <c r="G15" s="42">
        <f>rek_SO4!I57</f>
        <v>0</v>
      </c>
    </row>
    <row r="16" spans="1:7" ht="15.95" customHeight="1">
      <c r="A16" s="40" t="s">
        <v>22</v>
      </c>
      <c r="B16" s="41" t="s">
        <v>23</v>
      </c>
      <c r="C16" s="42">
        <f>rek_SO4!E51</f>
        <v>0</v>
      </c>
      <c r="D16" s="24" t="str">
        <f>'[3]Rekapitulace'!A58</f>
        <v>Přesun stavebních kapacit</v>
      </c>
      <c r="E16" s="46"/>
      <c r="F16" s="47"/>
      <c r="G16" s="42">
        <f>rek_SO4!I58</f>
        <v>0</v>
      </c>
    </row>
    <row r="17" spans="1:7" ht="15.95" customHeight="1">
      <c r="A17" s="48" t="s">
        <v>24</v>
      </c>
      <c r="B17" s="41" t="s">
        <v>25</v>
      </c>
      <c r="C17" s="42">
        <f>rek_SO4!F28</f>
        <v>0</v>
      </c>
      <c r="D17" s="24" t="str">
        <f>'[3]Rekapitulace'!A59</f>
        <v>Mimostaveništní doprava</v>
      </c>
      <c r="E17" s="46"/>
      <c r="F17" s="47"/>
      <c r="G17" s="42">
        <f>rek_SO4!I59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'[3]Rekapitulace'!A60</f>
        <v>Zařízení staveniště</v>
      </c>
      <c r="E18" s="46"/>
      <c r="F18" s="47"/>
      <c r="G18" s="42">
        <f>rek_SO4!I60</f>
        <v>0</v>
      </c>
    </row>
    <row r="19" spans="1:7" ht="15.95" customHeight="1">
      <c r="A19" s="49"/>
      <c r="B19" s="41"/>
      <c r="C19" s="42"/>
      <c r="D19" s="24" t="str">
        <f>'[3]Rekapitulace'!A61</f>
        <v>Provoz investora</v>
      </c>
      <c r="E19" s="46"/>
      <c r="F19" s="47"/>
      <c r="G19" s="42">
        <f>rek_SO4!I61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'[3]Rekapitulace'!A62</f>
        <v>Vytyčení stavby</v>
      </c>
      <c r="E20" s="46"/>
      <c r="F20" s="47"/>
      <c r="G20" s="42">
        <f>rek_SO4!I62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rek_SO4!I63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L64" sqref="L6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2.875" style="0" customWidth="1"/>
    <col min="5" max="5" width="13.00390625" style="0" customWidth="1"/>
    <col min="6" max="9" width="9.37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7.125" style="0" customWidth="1"/>
    <col min="262" max="265" width="9.37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7.125" style="0" customWidth="1"/>
    <col min="518" max="521" width="9.37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7.125" style="0" customWidth="1"/>
    <col min="774" max="777" width="9.37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7.125" style="0" customWidth="1"/>
    <col min="1030" max="1033" width="9.37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7.125" style="0" customWidth="1"/>
    <col min="1286" max="1289" width="9.37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7.125" style="0" customWidth="1"/>
    <col min="1542" max="1545" width="9.37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7.125" style="0" customWidth="1"/>
    <col min="1798" max="1801" width="9.37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7.125" style="0" customWidth="1"/>
    <col min="2054" max="2057" width="9.37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7.125" style="0" customWidth="1"/>
    <col min="2310" max="2313" width="9.37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7.125" style="0" customWidth="1"/>
    <col min="2566" max="2569" width="9.37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7.125" style="0" customWidth="1"/>
    <col min="2822" max="2825" width="9.37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7.125" style="0" customWidth="1"/>
    <col min="3078" max="3081" width="9.37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7.125" style="0" customWidth="1"/>
    <col min="3334" max="3337" width="9.37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7.125" style="0" customWidth="1"/>
    <col min="3590" max="3593" width="9.37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7.125" style="0" customWidth="1"/>
    <col min="3846" max="3849" width="9.37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7.125" style="0" customWidth="1"/>
    <col min="4102" max="4105" width="9.37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7.125" style="0" customWidth="1"/>
    <col min="4358" max="4361" width="9.37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7.125" style="0" customWidth="1"/>
    <col min="4614" max="4617" width="9.37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7.125" style="0" customWidth="1"/>
    <col min="4870" max="4873" width="9.37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7.125" style="0" customWidth="1"/>
    <col min="5126" max="5129" width="9.37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7.125" style="0" customWidth="1"/>
    <col min="5382" max="5385" width="9.37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7.125" style="0" customWidth="1"/>
    <col min="5638" max="5641" width="9.37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7.125" style="0" customWidth="1"/>
    <col min="5894" max="5897" width="9.37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7.125" style="0" customWidth="1"/>
    <col min="6150" max="6153" width="9.37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7.125" style="0" customWidth="1"/>
    <col min="6406" max="6409" width="9.37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7.125" style="0" customWidth="1"/>
    <col min="6662" max="6665" width="9.37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7.125" style="0" customWidth="1"/>
    <col min="6918" max="6921" width="9.37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7.125" style="0" customWidth="1"/>
    <col min="7174" max="7177" width="9.37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7.125" style="0" customWidth="1"/>
    <col min="7430" max="7433" width="9.37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7.125" style="0" customWidth="1"/>
    <col min="7686" max="7689" width="9.37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7.125" style="0" customWidth="1"/>
    <col min="7942" max="7945" width="9.37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7.125" style="0" customWidth="1"/>
    <col min="8198" max="8201" width="9.37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7.125" style="0" customWidth="1"/>
    <col min="8454" max="8457" width="9.37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7.125" style="0" customWidth="1"/>
    <col min="8710" max="8713" width="9.37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7.125" style="0" customWidth="1"/>
    <col min="8966" max="8969" width="9.37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7.125" style="0" customWidth="1"/>
    <col min="9222" max="9225" width="9.37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7.125" style="0" customWidth="1"/>
    <col min="9478" max="9481" width="9.37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7.125" style="0" customWidth="1"/>
    <col min="9734" max="9737" width="9.37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7.125" style="0" customWidth="1"/>
    <col min="9990" max="9993" width="9.37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7.125" style="0" customWidth="1"/>
    <col min="10246" max="10249" width="9.37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7.125" style="0" customWidth="1"/>
    <col min="10502" max="10505" width="9.37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7.125" style="0" customWidth="1"/>
    <col min="10758" max="10761" width="9.37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7.125" style="0" customWidth="1"/>
    <col min="11014" max="11017" width="9.37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7.125" style="0" customWidth="1"/>
    <col min="11270" max="11273" width="9.37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7.125" style="0" customWidth="1"/>
    <col min="11526" max="11529" width="9.37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7.125" style="0" customWidth="1"/>
    <col min="11782" max="11785" width="9.37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7.125" style="0" customWidth="1"/>
    <col min="12038" max="12041" width="9.37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7.125" style="0" customWidth="1"/>
    <col min="12294" max="12297" width="9.37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7.125" style="0" customWidth="1"/>
    <col min="12550" max="12553" width="9.37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7.125" style="0" customWidth="1"/>
    <col min="12806" max="12809" width="9.37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7.125" style="0" customWidth="1"/>
    <col min="13062" max="13065" width="9.37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7.125" style="0" customWidth="1"/>
    <col min="13318" max="13321" width="9.37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7.125" style="0" customWidth="1"/>
    <col min="13574" max="13577" width="9.37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7.125" style="0" customWidth="1"/>
    <col min="13830" max="13833" width="9.37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7.125" style="0" customWidth="1"/>
    <col min="14086" max="14089" width="9.37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7.125" style="0" customWidth="1"/>
    <col min="14342" max="14345" width="9.37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7.125" style="0" customWidth="1"/>
    <col min="14598" max="14601" width="9.37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7.125" style="0" customWidth="1"/>
    <col min="14854" max="14857" width="9.37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7.125" style="0" customWidth="1"/>
    <col min="15110" max="15113" width="9.37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7.125" style="0" customWidth="1"/>
    <col min="15366" max="15369" width="9.37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7.125" style="0" customWidth="1"/>
    <col min="15622" max="15625" width="9.37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7.125" style="0" customWidth="1"/>
    <col min="15878" max="15881" width="9.37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7.125" style="0" customWidth="1"/>
    <col min="16134" max="16137" width="9.375" style="0" customWidth="1"/>
  </cols>
  <sheetData>
    <row r="1" spans="1:9" ht="13.5" thickTop="1">
      <c r="A1" s="324" t="s">
        <v>5</v>
      </c>
      <c r="B1" s="325"/>
      <c r="C1" s="316" t="s">
        <v>148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'[3]Položky'!C7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pol_SO4!G22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'[3]Položky'!C23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pol_SO4!G26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'[3]Položky'!C27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pol_SO4!G34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'[3]Položky'!C35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pol_SO4!G38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'[3]Položky'!C39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pol_SO4!G54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/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SUM(H32:H32)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9" ht="15.75">
      <c r="A51" s="331" t="s">
        <v>83</v>
      </c>
      <c r="B51" s="331"/>
      <c r="C51" s="331"/>
      <c r="D51" s="331"/>
      <c r="E51" s="127">
        <f>SUM(E7:E48)</f>
        <v>0</v>
      </c>
      <c r="F51" s="128"/>
      <c r="G51" s="128"/>
      <c r="H51" s="128"/>
      <c r="I51" s="128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/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/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/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110"/>
      <c r="F64" s="111"/>
      <c r="G64" s="111"/>
      <c r="H64" s="314">
        <f>SUM(I56:I63)</f>
        <v>0</v>
      </c>
      <c r="I64" s="315"/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6">
    <mergeCell ref="H64:I64"/>
    <mergeCell ref="A1:B1"/>
    <mergeCell ref="C1:D1"/>
    <mergeCell ref="A2:B2"/>
    <mergeCell ref="G2:I2"/>
    <mergeCell ref="A51:D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workbookViewId="0" topLeftCell="A16">
      <selection activeCell="K51" sqref="K51"/>
    </sheetView>
  </sheetViews>
  <sheetFormatPr defaultColWidth="9.00390625" defaultRowHeight="12.75"/>
  <cols>
    <col min="1" max="1" width="4.375" style="115" customWidth="1"/>
    <col min="2" max="2" width="10.875" style="115" customWidth="1"/>
    <col min="3" max="3" width="39.375" style="115" customWidth="1"/>
    <col min="4" max="4" width="5.625" style="115" customWidth="1"/>
    <col min="5" max="5" width="8.375" style="116" customWidth="1"/>
    <col min="6" max="6" width="8.375" style="115" customWidth="1"/>
    <col min="7" max="7" width="10.0039062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256" width="9.125" style="115" customWidth="1"/>
    <col min="257" max="257" width="4.375" style="115" customWidth="1"/>
    <col min="258" max="258" width="11.625" style="115" customWidth="1"/>
    <col min="259" max="259" width="40.375" style="115" customWidth="1"/>
    <col min="260" max="260" width="5.625" style="115" customWidth="1"/>
    <col min="261" max="261" width="8.625" style="115" customWidth="1"/>
    <col min="262" max="262" width="9.875" style="115" customWidth="1"/>
    <col min="263" max="263" width="13.875" style="115" customWidth="1"/>
    <col min="264" max="267" width="9.125" style="115" customWidth="1"/>
    <col min="268" max="268" width="13.875" style="115" customWidth="1"/>
    <col min="269" max="512" width="9.125" style="115" customWidth="1"/>
    <col min="513" max="513" width="4.375" style="115" customWidth="1"/>
    <col min="514" max="514" width="11.625" style="115" customWidth="1"/>
    <col min="515" max="515" width="40.375" style="115" customWidth="1"/>
    <col min="516" max="516" width="5.625" style="115" customWidth="1"/>
    <col min="517" max="517" width="8.625" style="115" customWidth="1"/>
    <col min="518" max="518" width="9.875" style="115" customWidth="1"/>
    <col min="519" max="519" width="13.875" style="115" customWidth="1"/>
    <col min="520" max="523" width="9.125" style="115" customWidth="1"/>
    <col min="524" max="524" width="13.875" style="115" customWidth="1"/>
    <col min="525" max="768" width="9.125" style="115" customWidth="1"/>
    <col min="769" max="769" width="4.375" style="115" customWidth="1"/>
    <col min="770" max="770" width="11.625" style="115" customWidth="1"/>
    <col min="771" max="771" width="40.375" style="115" customWidth="1"/>
    <col min="772" max="772" width="5.625" style="115" customWidth="1"/>
    <col min="773" max="773" width="8.625" style="115" customWidth="1"/>
    <col min="774" max="774" width="9.875" style="115" customWidth="1"/>
    <col min="775" max="775" width="13.875" style="115" customWidth="1"/>
    <col min="776" max="779" width="9.125" style="115" customWidth="1"/>
    <col min="780" max="780" width="13.875" style="115" customWidth="1"/>
    <col min="781" max="1024" width="9.125" style="115" customWidth="1"/>
    <col min="1025" max="1025" width="4.375" style="115" customWidth="1"/>
    <col min="1026" max="1026" width="11.625" style="115" customWidth="1"/>
    <col min="1027" max="1027" width="40.375" style="115" customWidth="1"/>
    <col min="1028" max="1028" width="5.625" style="115" customWidth="1"/>
    <col min="1029" max="1029" width="8.625" style="115" customWidth="1"/>
    <col min="1030" max="1030" width="9.875" style="115" customWidth="1"/>
    <col min="1031" max="1031" width="13.875" style="115" customWidth="1"/>
    <col min="1032" max="1035" width="9.125" style="115" customWidth="1"/>
    <col min="1036" max="1036" width="13.875" style="115" customWidth="1"/>
    <col min="1037" max="1280" width="9.125" style="115" customWidth="1"/>
    <col min="1281" max="1281" width="4.375" style="115" customWidth="1"/>
    <col min="1282" max="1282" width="11.625" style="115" customWidth="1"/>
    <col min="1283" max="1283" width="40.375" style="115" customWidth="1"/>
    <col min="1284" max="1284" width="5.625" style="115" customWidth="1"/>
    <col min="1285" max="1285" width="8.625" style="115" customWidth="1"/>
    <col min="1286" max="1286" width="9.875" style="115" customWidth="1"/>
    <col min="1287" max="1287" width="13.875" style="115" customWidth="1"/>
    <col min="1288" max="1291" width="9.125" style="115" customWidth="1"/>
    <col min="1292" max="1292" width="13.875" style="115" customWidth="1"/>
    <col min="1293" max="1536" width="9.125" style="115" customWidth="1"/>
    <col min="1537" max="1537" width="4.375" style="115" customWidth="1"/>
    <col min="1538" max="1538" width="11.625" style="115" customWidth="1"/>
    <col min="1539" max="1539" width="40.375" style="115" customWidth="1"/>
    <col min="1540" max="1540" width="5.625" style="115" customWidth="1"/>
    <col min="1541" max="1541" width="8.625" style="115" customWidth="1"/>
    <col min="1542" max="1542" width="9.875" style="115" customWidth="1"/>
    <col min="1543" max="1543" width="13.875" style="115" customWidth="1"/>
    <col min="1544" max="1547" width="9.125" style="115" customWidth="1"/>
    <col min="1548" max="1548" width="13.875" style="115" customWidth="1"/>
    <col min="1549" max="1792" width="9.125" style="115" customWidth="1"/>
    <col min="1793" max="1793" width="4.375" style="115" customWidth="1"/>
    <col min="1794" max="1794" width="11.625" style="115" customWidth="1"/>
    <col min="1795" max="1795" width="40.375" style="115" customWidth="1"/>
    <col min="1796" max="1796" width="5.625" style="115" customWidth="1"/>
    <col min="1797" max="1797" width="8.625" style="115" customWidth="1"/>
    <col min="1798" max="1798" width="9.875" style="115" customWidth="1"/>
    <col min="1799" max="1799" width="13.875" style="115" customWidth="1"/>
    <col min="1800" max="1803" width="9.125" style="115" customWidth="1"/>
    <col min="1804" max="1804" width="13.875" style="115" customWidth="1"/>
    <col min="1805" max="2048" width="9.125" style="115" customWidth="1"/>
    <col min="2049" max="2049" width="4.375" style="115" customWidth="1"/>
    <col min="2050" max="2050" width="11.625" style="115" customWidth="1"/>
    <col min="2051" max="2051" width="40.375" style="115" customWidth="1"/>
    <col min="2052" max="2052" width="5.625" style="115" customWidth="1"/>
    <col min="2053" max="2053" width="8.625" style="115" customWidth="1"/>
    <col min="2054" max="2054" width="9.875" style="115" customWidth="1"/>
    <col min="2055" max="2055" width="13.875" style="115" customWidth="1"/>
    <col min="2056" max="2059" width="9.125" style="115" customWidth="1"/>
    <col min="2060" max="2060" width="13.875" style="115" customWidth="1"/>
    <col min="2061" max="2304" width="9.125" style="115" customWidth="1"/>
    <col min="2305" max="2305" width="4.375" style="115" customWidth="1"/>
    <col min="2306" max="2306" width="11.625" style="115" customWidth="1"/>
    <col min="2307" max="2307" width="40.375" style="115" customWidth="1"/>
    <col min="2308" max="2308" width="5.625" style="115" customWidth="1"/>
    <col min="2309" max="2309" width="8.625" style="115" customWidth="1"/>
    <col min="2310" max="2310" width="9.875" style="115" customWidth="1"/>
    <col min="2311" max="2311" width="13.875" style="115" customWidth="1"/>
    <col min="2312" max="2315" width="9.125" style="115" customWidth="1"/>
    <col min="2316" max="2316" width="13.875" style="115" customWidth="1"/>
    <col min="2317" max="2560" width="9.125" style="115" customWidth="1"/>
    <col min="2561" max="2561" width="4.375" style="115" customWidth="1"/>
    <col min="2562" max="2562" width="11.625" style="115" customWidth="1"/>
    <col min="2563" max="2563" width="40.375" style="115" customWidth="1"/>
    <col min="2564" max="2564" width="5.625" style="115" customWidth="1"/>
    <col min="2565" max="2565" width="8.625" style="115" customWidth="1"/>
    <col min="2566" max="2566" width="9.875" style="115" customWidth="1"/>
    <col min="2567" max="2567" width="13.875" style="115" customWidth="1"/>
    <col min="2568" max="2571" width="9.125" style="115" customWidth="1"/>
    <col min="2572" max="2572" width="13.875" style="115" customWidth="1"/>
    <col min="2573" max="2816" width="9.125" style="115" customWidth="1"/>
    <col min="2817" max="2817" width="4.375" style="115" customWidth="1"/>
    <col min="2818" max="2818" width="11.625" style="115" customWidth="1"/>
    <col min="2819" max="2819" width="40.375" style="115" customWidth="1"/>
    <col min="2820" max="2820" width="5.625" style="115" customWidth="1"/>
    <col min="2821" max="2821" width="8.625" style="115" customWidth="1"/>
    <col min="2822" max="2822" width="9.875" style="115" customWidth="1"/>
    <col min="2823" max="2823" width="13.875" style="115" customWidth="1"/>
    <col min="2824" max="2827" width="9.125" style="115" customWidth="1"/>
    <col min="2828" max="2828" width="13.875" style="115" customWidth="1"/>
    <col min="2829" max="3072" width="9.125" style="115" customWidth="1"/>
    <col min="3073" max="3073" width="4.375" style="115" customWidth="1"/>
    <col min="3074" max="3074" width="11.625" style="115" customWidth="1"/>
    <col min="3075" max="3075" width="40.375" style="115" customWidth="1"/>
    <col min="3076" max="3076" width="5.625" style="115" customWidth="1"/>
    <col min="3077" max="3077" width="8.625" style="115" customWidth="1"/>
    <col min="3078" max="3078" width="9.875" style="115" customWidth="1"/>
    <col min="3079" max="3079" width="13.875" style="115" customWidth="1"/>
    <col min="3080" max="3083" width="9.125" style="115" customWidth="1"/>
    <col min="3084" max="3084" width="13.875" style="115" customWidth="1"/>
    <col min="3085" max="3328" width="9.125" style="115" customWidth="1"/>
    <col min="3329" max="3329" width="4.375" style="115" customWidth="1"/>
    <col min="3330" max="3330" width="11.625" style="115" customWidth="1"/>
    <col min="3331" max="3331" width="40.375" style="115" customWidth="1"/>
    <col min="3332" max="3332" width="5.625" style="115" customWidth="1"/>
    <col min="3333" max="3333" width="8.625" style="115" customWidth="1"/>
    <col min="3334" max="3334" width="9.875" style="115" customWidth="1"/>
    <col min="3335" max="3335" width="13.875" style="115" customWidth="1"/>
    <col min="3336" max="3339" width="9.125" style="115" customWidth="1"/>
    <col min="3340" max="3340" width="13.875" style="115" customWidth="1"/>
    <col min="3341" max="3584" width="9.125" style="115" customWidth="1"/>
    <col min="3585" max="3585" width="4.375" style="115" customWidth="1"/>
    <col min="3586" max="3586" width="11.625" style="115" customWidth="1"/>
    <col min="3587" max="3587" width="40.375" style="115" customWidth="1"/>
    <col min="3588" max="3588" width="5.625" style="115" customWidth="1"/>
    <col min="3589" max="3589" width="8.625" style="115" customWidth="1"/>
    <col min="3590" max="3590" width="9.875" style="115" customWidth="1"/>
    <col min="3591" max="3591" width="13.875" style="115" customWidth="1"/>
    <col min="3592" max="3595" width="9.125" style="115" customWidth="1"/>
    <col min="3596" max="3596" width="13.875" style="115" customWidth="1"/>
    <col min="3597" max="3840" width="9.125" style="115" customWidth="1"/>
    <col min="3841" max="3841" width="4.375" style="115" customWidth="1"/>
    <col min="3842" max="3842" width="11.625" style="115" customWidth="1"/>
    <col min="3843" max="3843" width="40.375" style="115" customWidth="1"/>
    <col min="3844" max="3844" width="5.625" style="115" customWidth="1"/>
    <col min="3845" max="3845" width="8.625" style="115" customWidth="1"/>
    <col min="3846" max="3846" width="9.875" style="115" customWidth="1"/>
    <col min="3847" max="3847" width="13.875" style="115" customWidth="1"/>
    <col min="3848" max="3851" width="9.125" style="115" customWidth="1"/>
    <col min="3852" max="3852" width="13.875" style="115" customWidth="1"/>
    <col min="3853" max="4096" width="9.125" style="115" customWidth="1"/>
    <col min="4097" max="4097" width="4.375" style="115" customWidth="1"/>
    <col min="4098" max="4098" width="11.625" style="115" customWidth="1"/>
    <col min="4099" max="4099" width="40.375" style="115" customWidth="1"/>
    <col min="4100" max="4100" width="5.625" style="115" customWidth="1"/>
    <col min="4101" max="4101" width="8.625" style="115" customWidth="1"/>
    <col min="4102" max="4102" width="9.875" style="115" customWidth="1"/>
    <col min="4103" max="4103" width="13.875" style="115" customWidth="1"/>
    <col min="4104" max="4107" width="9.125" style="115" customWidth="1"/>
    <col min="4108" max="4108" width="13.875" style="115" customWidth="1"/>
    <col min="4109" max="4352" width="9.125" style="115" customWidth="1"/>
    <col min="4353" max="4353" width="4.375" style="115" customWidth="1"/>
    <col min="4354" max="4354" width="11.625" style="115" customWidth="1"/>
    <col min="4355" max="4355" width="40.375" style="115" customWidth="1"/>
    <col min="4356" max="4356" width="5.625" style="115" customWidth="1"/>
    <col min="4357" max="4357" width="8.625" style="115" customWidth="1"/>
    <col min="4358" max="4358" width="9.875" style="115" customWidth="1"/>
    <col min="4359" max="4359" width="13.875" style="115" customWidth="1"/>
    <col min="4360" max="4363" width="9.125" style="115" customWidth="1"/>
    <col min="4364" max="4364" width="13.875" style="115" customWidth="1"/>
    <col min="4365" max="4608" width="9.125" style="115" customWidth="1"/>
    <col min="4609" max="4609" width="4.375" style="115" customWidth="1"/>
    <col min="4610" max="4610" width="11.625" style="115" customWidth="1"/>
    <col min="4611" max="4611" width="40.375" style="115" customWidth="1"/>
    <col min="4612" max="4612" width="5.625" style="115" customWidth="1"/>
    <col min="4613" max="4613" width="8.625" style="115" customWidth="1"/>
    <col min="4614" max="4614" width="9.875" style="115" customWidth="1"/>
    <col min="4615" max="4615" width="13.875" style="115" customWidth="1"/>
    <col min="4616" max="4619" width="9.125" style="115" customWidth="1"/>
    <col min="4620" max="4620" width="13.875" style="115" customWidth="1"/>
    <col min="4621" max="4864" width="9.125" style="115" customWidth="1"/>
    <col min="4865" max="4865" width="4.375" style="115" customWidth="1"/>
    <col min="4866" max="4866" width="11.625" style="115" customWidth="1"/>
    <col min="4867" max="4867" width="40.375" style="115" customWidth="1"/>
    <col min="4868" max="4868" width="5.625" style="115" customWidth="1"/>
    <col min="4869" max="4869" width="8.625" style="115" customWidth="1"/>
    <col min="4870" max="4870" width="9.875" style="115" customWidth="1"/>
    <col min="4871" max="4871" width="13.875" style="115" customWidth="1"/>
    <col min="4872" max="4875" width="9.125" style="115" customWidth="1"/>
    <col min="4876" max="4876" width="13.875" style="115" customWidth="1"/>
    <col min="4877" max="5120" width="9.125" style="115" customWidth="1"/>
    <col min="5121" max="5121" width="4.375" style="115" customWidth="1"/>
    <col min="5122" max="5122" width="11.625" style="115" customWidth="1"/>
    <col min="5123" max="5123" width="40.375" style="115" customWidth="1"/>
    <col min="5124" max="5124" width="5.625" style="115" customWidth="1"/>
    <col min="5125" max="5125" width="8.625" style="115" customWidth="1"/>
    <col min="5126" max="5126" width="9.875" style="115" customWidth="1"/>
    <col min="5127" max="5127" width="13.875" style="115" customWidth="1"/>
    <col min="5128" max="5131" width="9.125" style="115" customWidth="1"/>
    <col min="5132" max="5132" width="13.875" style="115" customWidth="1"/>
    <col min="5133" max="5376" width="9.125" style="115" customWidth="1"/>
    <col min="5377" max="5377" width="4.375" style="115" customWidth="1"/>
    <col min="5378" max="5378" width="11.625" style="115" customWidth="1"/>
    <col min="5379" max="5379" width="40.375" style="115" customWidth="1"/>
    <col min="5380" max="5380" width="5.625" style="115" customWidth="1"/>
    <col min="5381" max="5381" width="8.625" style="115" customWidth="1"/>
    <col min="5382" max="5382" width="9.875" style="115" customWidth="1"/>
    <col min="5383" max="5383" width="13.875" style="115" customWidth="1"/>
    <col min="5384" max="5387" width="9.125" style="115" customWidth="1"/>
    <col min="5388" max="5388" width="13.875" style="115" customWidth="1"/>
    <col min="5389" max="5632" width="9.125" style="115" customWidth="1"/>
    <col min="5633" max="5633" width="4.375" style="115" customWidth="1"/>
    <col min="5634" max="5634" width="11.625" style="115" customWidth="1"/>
    <col min="5635" max="5635" width="40.375" style="115" customWidth="1"/>
    <col min="5636" max="5636" width="5.625" style="115" customWidth="1"/>
    <col min="5637" max="5637" width="8.625" style="115" customWidth="1"/>
    <col min="5638" max="5638" width="9.875" style="115" customWidth="1"/>
    <col min="5639" max="5639" width="13.875" style="115" customWidth="1"/>
    <col min="5640" max="5643" width="9.125" style="115" customWidth="1"/>
    <col min="5644" max="5644" width="13.875" style="115" customWidth="1"/>
    <col min="5645" max="5888" width="9.125" style="115" customWidth="1"/>
    <col min="5889" max="5889" width="4.375" style="115" customWidth="1"/>
    <col min="5890" max="5890" width="11.625" style="115" customWidth="1"/>
    <col min="5891" max="5891" width="40.375" style="115" customWidth="1"/>
    <col min="5892" max="5892" width="5.625" style="115" customWidth="1"/>
    <col min="5893" max="5893" width="8.625" style="115" customWidth="1"/>
    <col min="5894" max="5894" width="9.875" style="115" customWidth="1"/>
    <col min="5895" max="5895" width="13.875" style="115" customWidth="1"/>
    <col min="5896" max="5899" width="9.125" style="115" customWidth="1"/>
    <col min="5900" max="5900" width="13.875" style="115" customWidth="1"/>
    <col min="5901" max="6144" width="9.125" style="115" customWidth="1"/>
    <col min="6145" max="6145" width="4.375" style="115" customWidth="1"/>
    <col min="6146" max="6146" width="11.625" style="115" customWidth="1"/>
    <col min="6147" max="6147" width="40.375" style="115" customWidth="1"/>
    <col min="6148" max="6148" width="5.625" style="115" customWidth="1"/>
    <col min="6149" max="6149" width="8.625" style="115" customWidth="1"/>
    <col min="6150" max="6150" width="9.875" style="115" customWidth="1"/>
    <col min="6151" max="6151" width="13.875" style="115" customWidth="1"/>
    <col min="6152" max="6155" width="9.125" style="115" customWidth="1"/>
    <col min="6156" max="6156" width="13.875" style="115" customWidth="1"/>
    <col min="6157" max="6400" width="9.125" style="115" customWidth="1"/>
    <col min="6401" max="6401" width="4.375" style="115" customWidth="1"/>
    <col min="6402" max="6402" width="11.625" style="115" customWidth="1"/>
    <col min="6403" max="6403" width="40.375" style="115" customWidth="1"/>
    <col min="6404" max="6404" width="5.625" style="115" customWidth="1"/>
    <col min="6405" max="6405" width="8.625" style="115" customWidth="1"/>
    <col min="6406" max="6406" width="9.875" style="115" customWidth="1"/>
    <col min="6407" max="6407" width="13.875" style="115" customWidth="1"/>
    <col min="6408" max="6411" width="9.125" style="115" customWidth="1"/>
    <col min="6412" max="6412" width="13.875" style="115" customWidth="1"/>
    <col min="6413" max="6656" width="9.125" style="115" customWidth="1"/>
    <col min="6657" max="6657" width="4.375" style="115" customWidth="1"/>
    <col min="6658" max="6658" width="11.625" style="115" customWidth="1"/>
    <col min="6659" max="6659" width="40.375" style="115" customWidth="1"/>
    <col min="6660" max="6660" width="5.625" style="115" customWidth="1"/>
    <col min="6661" max="6661" width="8.625" style="115" customWidth="1"/>
    <col min="6662" max="6662" width="9.875" style="115" customWidth="1"/>
    <col min="6663" max="6663" width="13.875" style="115" customWidth="1"/>
    <col min="6664" max="6667" width="9.125" style="115" customWidth="1"/>
    <col min="6668" max="6668" width="13.875" style="115" customWidth="1"/>
    <col min="6669" max="6912" width="9.125" style="115" customWidth="1"/>
    <col min="6913" max="6913" width="4.375" style="115" customWidth="1"/>
    <col min="6914" max="6914" width="11.625" style="115" customWidth="1"/>
    <col min="6915" max="6915" width="40.375" style="115" customWidth="1"/>
    <col min="6916" max="6916" width="5.625" style="115" customWidth="1"/>
    <col min="6917" max="6917" width="8.625" style="115" customWidth="1"/>
    <col min="6918" max="6918" width="9.875" style="115" customWidth="1"/>
    <col min="6919" max="6919" width="13.875" style="115" customWidth="1"/>
    <col min="6920" max="6923" width="9.125" style="115" customWidth="1"/>
    <col min="6924" max="6924" width="13.875" style="115" customWidth="1"/>
    <col min="6925" max="7168" width="9.125" style="115" customWidth="1"/>
    <col min="7169" max="7169" width="4.375" style="115" customWidth="1"/>
    <col min="7170" max="7170" width="11.625" style="115" customWidth="1"/>
    <col min="7171" max="7171" width="40.375" style="115" customWidth="1"/>
    <col min="7172" max="7172" width="5.625" style="115" customWidth="1"/>
    <col min="7173" max="7173" width="8.625" style="115" customWidth="1"/>
    <col min="7174" max="7174" width="9.875" style="115" customWidth="1"/>
    <col min="7175" max="7175" width="13.875" style="115" customWidth="1"/>
    <col min="7176" max="7179" width="9.125" style="115" customWidth="1"/>
    <col min="7180" max="7180" width="13.875" style="115" customWidth="1"/>
    <col min="7181" max="7424" width="9.125" style="115" customWidth="1"/>
    <col min="7425" max="7425" width="4.375" style="115" customWidth="1"/>
    <col min="7426" max="7426" width="11.625" style="115" customWidth="1"/>
    <col min="7427" max="7427" width="40.375" style="115" customWidth="1"/>
    <col min="7428" max="7428" width="5.625" style="115" customWidth="1"/>
    <col min="7429" max="7429" width="8.625" style="115" customWidth="1"/>
    <col min="7430" max="7430" width="9.875" style="115" customWidth="1"/>
    <col min="7431" max="7431" width="13.875" style="115" customWidth="1"/>
    <col min="7432" max="7435" width="9.125" style="115" customWidth="1"/>
    <col min="7436" max="7436" width="13.875" style="115" customWidth="1"/>
    <col min="7437" max="7680" width="9.125" style="115" customWidth="1"/>
    <col min="7681" max="7681" width="4.375" style="115" customWidth="1"/>
    <col min="7682" max="7682" width="11.625" style="115" customWidth="1"/>
    <col min="7683" max="7683" width="40.375" style="115" customWidth="1"/>
    <col min="7684" max="7684" width="5.625" style="115" customWidth="1"/>
    <col min="7685" max="7685" width="8.625" style="115" customWidth="1"/>
    <col min="7686" max="7686" width="9.875" style="115" customWidth="1"/>
    <col min="7687" max="7687" width="13.875" style="115" customWidth="1"/>
    <col min="7688" max="7691" width="9.125" style="115" customWidth="1"/>
    <col min="7692" max="7692" width="13.875" style="115" customWidth="1"/>
    <col min="7693" max="7936" width="9.125" style="115" customWidth="1"/>
    <col min="7937" max="7937" width="4.375" style="115" customWidth="1"/>
    <col min="7938" max="7938" width="11.625" style="115" customWidth="1"/>
    <col min="7939" max="7939" width="40.375" style="115" customWidth="1"/>
    <col min="7940" max="7940" width="5.625" style="115" customWidth="1"/>
    <col min="7941" max="7941" width="8.625" style="115" customWidth="1"/>
    <col min="7942" max="7942" width="9.875" style="115" customWidth="1"/>
    <col min="7943" max="7943" width="13.875" style="115" customWidth="1"/>
    <col min="7944" max="7947" width="9.125" style="115" customWidth="1"/>
    <col min="7948" max="7948" width="13.875" style="115" customWidth="1"/>
    <col min="7949" max="8192" width="9.125" style="115" customWidth="1"/>
    <col min="8193" max="8193" width="4.375" style="115" customWidth="1"/>
    <col min="8194" max="8194" width="11.625" style="115" customWidth="1"/>
    <col min="8195" max="8195" width="40.375" style="115" customWidth="1"/>
    <col min="8196" max="8196" width="5.625" style="115" customWidth="1"/>
    <col min="8197" max="8197" width="8.625" style="115" customWidth="1"/>
    <col min="8198" max="8198" width="9.875" style="115" customWidth="1"/>
    <col min="8199" max="8199" width="13.875" style="115" customWidth="1"/>
    <col min="8200" max="8203" width="9.125" style="115" customWidth="1"/>
    <col min="8204" max="8204" width="13.875" style="115" customWidth="1"/>
    <col min="8205" max="8448" width="9.125" style="115" customWidth="1"/>
    <col min="8449" max="8449" width="4.375" style="115" customWidth="1"/>
    <col min="8450" max="8450" width="11.625" style="115" customWidth="1"/>
    <col min="8451" max="8451" width="40.375" style="115" customWidth="1"/>
    <col min="8452" max="8452" width="5.625" style="115" customWidth="1"/>
    <col min="8453" max="8453" width="8.625" style="115" customWidth="1"/>
    <col min="8454" max="8454" width="9.875" style="115" customWidth="1"/>
    <col min="8455" max="8455" width="13.875" style="115" customWidth="1"/>
    <col min="8456" max="8459" width="9.125" style="115" customWidth="1"/>
    <col min="8460" max="8460" width="13.875" style="115" customWidth="1"/>
    <col min="8461" max="8704" width="9.125" style="115" customWidth="1"/>
    <col min="8705" max="8705" width="4.375" style="115" customWidth="1"/>
    <col min="8706" max="8706" width="11.625" style="115" customWidth="1"/>
    <col min="8707" max="8707" width="40.375" style="115" customWidth="1"/>
    <col min="8708" max="8708" width="5.625" style="115" customWidth="1"/>
    <col min="8709" max="8709" width="8.625" style="115" customWidth="1"/>
    <col min="8710" max="8710" width="9.875" style="115" customWidth="1"/>
    <col min="8711" max="8711" width="13.875" style="115" customWidth="1"/>
    <col min="8712" max="8715" width="9.125" style="115" customWidth="1"/>
    <col min="8716" max="8716" width="13.875" style="115" customWidth="1"/>
    <col min="8717" max="8960" width="9.125" style="115" customWidth="1"/>
    <col min="8961" max="8961" width="4.375" style="115" customWidth="1"/>
    <col min="8962" max="8962" width="11.625" style="115" customWidth="1"/>
    <col min="8963" max="8963" width="40.375" style="115" customWidth="1"/>
    <col min="8964" max="8964" width="5.625" style="115" customWidth="1"/>
    <col min="8965" max="8965" width="8.625" style="115" customWidth="1"/>
    <col min="8966" max="8966" width="9.875" style="115" customWidth="1"/>
    <col min="8967" max="8967" width="13.875" style="115" customWidth="1"/>
    <col min="8968" max="8971" width="9.125" style="115" customWidth="1"/>
    <col min="8972" max="8972" width="13.875" style="115" customWidth="1"/>
    <col min="8973" max="9216" width="9.125" style="115" customWidth="1"/>
    <col min="9217" max="9217" width="4.375" style="115" customWidth="1"/>
    <col min="9218" max="9218" width="11.625" style="115" customWidth="1"/>
    <col min="9219" max="9219" width="40.375" style="115" customWidth="1"/>
    <col min="9220" max="9220" width="5.625" style="115" customWidth="1"/>
    <col min="9221" max="9221" width="8.625" style="115" customWidth="1"/>
    <col min="9222" max="9222" width="9.875" style="115" customWidth="1"/>
    <col min="9223" max="9223" width="13.875" style="115" customWidth="1"/>
    <col min="9224" max="9227" width="9.125" style="115" customWidth="1"/>
    <col min="9228" max="9228" width="13.875" style="115" customWidth="1"/>
    <col min="9229" max="9472" width="9.125" style="115" customWidth="1"/>
    <col min="9473" max="9473" width="4.375" style="115" customWidth="1"/>
    <col min="9474" max="9474" width="11.625" style="115" customWidth="1"/>
    <col min="9475" max="9475" width="40.375" style="115" customWidth="1"/>
    <col min="9476" max="9476" width="5.625" style="115" customWidth="1"/>
    <col min="9477" max="9477" width="8.625" style="115" customWidth="1"/>
    <col min="9478" max="9478" width="9.875" style="115" customWidth="1"/>
    <col min="9479" max="9479" width="13.875" style="115" customWidth="1"/>
    <col min="9480" max="9483" width="9.125" style="115" customWidth="1"/>
    <col min="9484" max="9484" width="13.875" style="115" customWidth="1"/>
    <col min="9485" max="9728" width="9.125" style="115" customWidth="1"/>
    <col min="9729" max="9729" width="4.375" style="115" customWidth="1"/>
    <col min="9730" max="9730" width="11.625" style="115" customWidth="1"/>
    <col min="9731" max="9731" width="40.375" style="115" customWidth="1"/>
    <col min="9732" max="9732" width="5.625" style="115" customWidth="1"/>
    <col min="9733" max="9733" width="8.625" style="115" customWidth="1"/>
    <col min="9734" max="9734" width="9.875" style="115" customWidth="1"/>
    <col min="9735" max="9735" width="13.875" style="115" customWidth="1"/>
    <col min="9736" max="9739" width="9.125" style="115" customWidth="1"/>
    <col min="9740" max="9740" width="13.875" style="115" customWidth="1"/>
    <col min="9741" max="9984" width="9.125" style="115" customWidth="1"/>
    <col min="9985" max="9985" width="4.375" style="115" customWidth="1"/>
    <col min="9986" max="9986" width="11.625" style="115" customWidth="1"/>
    <col min="9987" max="9987" width="40.375" style="115" customWidth="1"/>
    <col min="9988" max="9988" width="5.625" style="115" customWidth="1"/>
    <col min="9989" max="9989" width="8.625" style="115" customWidth="1"/>
    <col min="9990" max="9990" width="9.875" style="115" customWidth="1"/>
    <col min="9991" max="9991" width="13.875" style="115" customWidth="1"/>
    <col min="9992" max="9995" width="9.125" style="115" customWidth="1"/>
    <col min="9996" max="9996" width="13.875" style="115" customWidth="1"/>
    <col min="9997" max="10240" width="9.125" style="115" customWidth="1"/>
    <col min="10241" max="10241" width="4.375" style="115" customWidth="1"/>
    <col min="10242" max="10242" width="11.625" style="115" customWidth="1"/>
    <col min="10243" max="10243" width="40.375" style="115" customWidth="1"/>
    <col min="10244" max="10244" width="5.625" style="115" customWidth="1"/>
    <col min="10245" max="10245" width="8.625" style="115" customWidth="1"/>
    <col min="10246" max="10246" width="9.875" style="115" customWidth="1"/>
    <col min="10247" max="10247" width="13.875" style="115" customWidth="1"/>
    <col min="10248" max="10251" width="9.125" style="115" customWidth="1"/>
    <col min="10252" max="10252" width="13.875" style="115" customWidth="1"/>
    <col min="10253" max="10496" width="9.125" style="115" customWidth="1"/>
    <col min="10497" max="10497" width="4.375" style="115" customWidth="1"/>
    <col min="10498" max="10498" width="11.625" style="115" customWidth="1"/>
    <col min="10499" max="10499" width="40.375" style="115" customWidth="1"/>
    <col min="10500" max="10500" width="5.625" style="115" customWidth="1"/>
    <col min="10501" max="10501" width="8.625" style="115" customWidth="1"/>
    <col min="10502" max="10502" width="9.875" style="115" customWidth="1"/>
    <col min="10503" max="10503" width="13.875" style="115" customWidth="1"/>
    <col min="10504" max="10507" width="9.125" style="115" customWidth="1"/>
    <col min="10508" max="10508" width="13.875" style="115" customWidth="1"/>
    <col min="10509" max="10752" width="9.125" style="115" customWidth="1"/>
    <col min="10753" max="10753" width="4.375" style="115" customWidth="1"/>
    <col min="10754" max="10754" width="11.625" style="115" customWidth="1"/>
    <col min="10755" max="10755" width="40.375" style="115" customWidth="1"/>
    <col min="10756" max="10756" width="5.625" style="115" customWidth="1"/>
    <col min="10757" max="10757" width="8.625" style="115" customWidth="1"/>
    <col min="10758" max="10758" width="9.875" style="115" customWidth="1"/>
    <col min="10759" max="10759" width="13.875" style="115" customWidth="1"/>
    <col min="10760" max="10763" width="9.125" style="115" customWidth="1"/>
    <col min="10764" max="10764" width="13.875" style="115" customWidth="1"/>
    <col min="10765" max="11008" width="9.125" style="115" customWidth="1"/>
    <col min="11009" max="11009" width="4.375" style="115" customWidth="1"/>
    <col min="11010" max="11010" width="11.625" style="115" customWidth="1"/>
    <col min="11011" max="11011" width="40.375" style="115" customWidth="1"/>
    <col min="11012" max="11012" width="5.625" style="115" customWidth="1"/>
    <col min="11013" max="11013" width="8.625" style="115" customWidth="1"/>
    <col min="11014" max="11014" width="9.875" style="115" customWidth="1"/>
    <col min="11015" max="11015" width="13.875" style="115" customWidth="1"/>
    <col min="11016" max="11019" width="9.125" style="115" customWidth="1"/>
    <col min="11020" max="11020" width="13.875" style="115" customWidth="1"/>
    <col min="11021" max="11264" width="9.125" style="115" customWidth="1"/>
    <col min="11265" max="11265" width="4.375" style="115" customWidth="1"/>
    <col min="11266" max="11266" width="11.625" style="115" customWidth="1"/>
    <col min="11267" max="11267" width="40.375" style="115" customWidth="1"/>
    <col min="11268" max="11268" width="5.625" style="115" customWidth="1"/>
    <col min="11269" max="11269" width="8.625" style="115" customWidth="1"/>
    <col min="11270" max="11270" width="9.875" style="115" customWidth="1"/>
    <col min="11271" max="11271" width="13.875" style="115" customWidth="1"/>
    <col min="11272" max="11275" width="9.125" style="115" customWidth="1"/>
    <col min="11276" max="11276" width="13.875" style="115" customWidth="1"/>
    <col min="11277" max="11520" width="9.125" style="115" customWidth="1"/>
    <col min="11521" max="11521" width="4.375" style="115" customWidth="1"/>
    <col min="11522" max="11522" width="11.625" style="115" customWidth="1"/>
    <col min="11523" max="11523" width="40.375" style="115" customWidth="1"/>
    <col min="11524" max="11524" width="5.625" style="115" customWidth="1"/>
    <col min="11525" max="11525" width="8.625" style="115" customWidth="1"/>
    <col min="11526" max="11526" width="9.875" style="115" customWidth="1"/>
    <col min="11527" max="11527" width="13.875" style="115" customWidth="1"/>
    <col min="11528" max="11531" width="9.125" style="115" customWidth="1"/>
    <col min="11532" max="11532" width="13.875" style="115" customWidth="1"/>
    <col min="11533" max="11776" width="9.125" style="115" customWidth="1"/>
    <col min="11777" max="11777" width="4.375" style="115" customWidth="1"/>
    <col min="11778" max="11778" width="11.625" style="115" customWidth="1"/>
    <col min="11779" max="11779" width="40.375" style="115" customWidth="1"/>
    <col min="11780" max="11780" width="5.625" style="115" customWidth="1"/>
    <col min="11781" max="11781" width="8.625" style="115" customWidth="1"/>
    <col min="11782" max="11782" width="9.875" style="115" customWidth="1"/>
    <col min="11783" max="11783" width="13.875" style="115" customWidth="1"/>
    <col min="11784" max="11787" width="9.125" style="115" customWidth="1"/>
    <col min="11788" max="11788" width="13.875" style="115" customWidth="1"/>
    <col min="11789" max="12032" width="9.125" style="115" customWidth="1"/>
    <col min="12033" max="12033" width="4.375" style="115" customWidth="1"/>
    <col min="12034" max="12034" width="11.625" style="115" customWidth="1"/>
    <col min="12035" max="12035" width="40.375" style="115" customWidth="1"/>
    <col min="12036" max="12036" width="5.625" style="115" customWidth="1"/>
    <col min="12037" max="12037" width="8.625" style="115" customWidth="1"/>
    <col min="12038" max="12038" width="9.875" style="115" customWidth="1"/>
    <col min="12039" max="12039" width="13.875" style="115" customWidth="1"/>
    <col min="12040" max="12043" width="9.125" style="115" customWidth="1"/>
    <col min="12044" max="12044" width="13.875" style="115" customWidth="1"/>
    <col min="12045" max="12288" width="9.125" style="115" customWidth="1"/>
    <col min="12289" max="12289" width="4.375" style="115" customWidth="1"/>
    <col min="12290" max="12290" width="11.625" style="115" customWidth="1"/>
    <col min="12291" max="12291" width="40.375" style="115" customWidth="1"/>
    <col min="12292" max="12292" width="5.625" style="115" customWidth="1"/>
    <col min="12293" max="12293" width="8.625" style="115" customWidth="1"/>
    <col min="12294" max="12294" width="9.875" style="115" customWidth="1"/>
    <col min="12295" max="12295" width="13.875" style="115" customWidth="1"/>
    <col min="12296" max="12299" width="9.125" style="115" customWidth="1"/>
    <col min="12300" max="12300" width="13.875" style="115" customWidth="1"/>
    <col min="12301" max="12544" width="9.125" style="115" customWidth="1"/>
    <col min="12545" max="12545" width="4.375" style="115" customWidth="1"/>
    <col min="12546" max="12546" width="11.625" style="115" customWidth="1"/>
    <col min="12547" max="12547" width="40.375" style="115" customWidth="1"/>
    <col min="12548" max="12548" width="5.625" style="115" customWidth="1"/>
    <col min="12549" max="12549" width="8.625" style="115" customWidth="1"/>
    <col min="12550" max="12550" width="9.875" style="115" customWidth="1"/>
    <col min="12551" max="12551" width="13.875" style="115" customWidth="1"/>
    <col min="12552" max="12555" width="9.125" style="115" customWidth="1"/>
    <col min="12556" max="12556" width="13.875" style="115" customWidth="1"/>
    <col min="12557" max="12800" width="9.125" style="115" customWidth="1"/>
    <col min="12801" max="12801" width="4.375" style="115" customWidth="1"/>
    <col min="12802" max="12802" width="11.625" style="115" customWidth="1"/>
    <col min="12803" max="12803" width="40.375" style="115" customWidth="1"/>
    <col min="12804" max="12804" width="5.625" style="115" customWidth="1"/>
    <col min="12805" max="12805" width="8.625" style="115" customWidth="1"/>
    <col min="12806" max="12806" width="9.875" style="115" customWidth="1"/>
    <col min="12807" max="12807" width="13.875" style="115" customWidth="1"/>
    <col min="12808" max="12811" width="9.125" style="115" customWidth="1"/>
    <col min="12812" max="12812" width="13.875" style="115" customWidth="1"/>
    <col min="12813" max="13056" width="9.125" style="115" customWidth="1"/>
    <col min="13057" max="13057" width="4.375" style="115" customWidth="1"/>
    <col min="13058" max="13058" width="11.625" style="115" customWidth="1"/>
    <col min="13059" max="13059" width="40.375" style="115" customWidth="1"/>
    <col min="13060" max="13060" width="5.625" style="115" customWidth="1"/>
    <col min="13061" max="13061" width="8.625" style="115" customWidth="1"/>
    <col min="13062" max="13062" width="9.875" style="115" customWidth="1"/>
    <col min="13063" max="13063" width="13.875" style="115" customWidth="1"/>
    <col min="13064" max="13067" width="9.125" style="115" customWidth="1"/>
    <col min="13068" max="13068" width="13.875" style="115" customWidth="1"/>
    <col min="13069" max="13312" width="9.125" style="115" customWidth="1"/>
    <col min="13313" max="13313" width="4.375" style="115" customWidth="1"/>
    <col min="13314" max="13314" width="11.625" style="115" customWidth="1"/>
    <col min="13315" max="13315" width="40.375" style="115" customWidth="1"/>
    <col min="13316" max="13316" width="5.625" style="115" customWidth="1"/>
    <col min="13317" max="13317" width="8.625" style="115" customWidth="1"/>
    <col min="13318" max="13318" width="9.875" style="115" customWidth="1"/>
    <col min="13319" max="13319" width="13.875" style="115" customWidth="1"/>
    <col min="13320" max="13323" width="9.125" style="115" customWidth="1"/>
    <col min="13324" max="13324" width="13.875" style="115" customWidth="1"/>
    <col min="13325" max="13568" width="9.125" style="115" customWidth="1"/>
    <col min="13569" max="13569" width="4.375" style="115" customWidth="1"/>
    <col min="13570" max="13570" width="11.625" style="115" customWidth="1"/>
    <col min="13571" max="13571" width="40.375" style="115" customWidth="1"/>
    <col min="13572" max="13572" width="5.625" style="115" customWidth="1"/>
    <col min="13573" max="13573" width="8.625" style="115" customWidth="1"/>
    <col min="13574" max="13574" width="9.875" style="115" customWidth="1"/>
    <col min="13575" max="13575" width="13.875" style="115" customWidth="1"/>
    <col min="13576" max="13579" width="9.125" style="115" customWidth="1"/>
    <col min="13580" max="13580" width="13.875" style="115" customWidth="1"/>
    <col min="13581" max="13824" width="9.125" style="115" customWidth="1"/>
    <col min="13825" max="13825" width="4.375" style="115" customWidth="1"/>
    <col min="13826" max="13826" width="11.625" style="115" customWidth="1"/>
    <col min="13827" max="13827" width="40.375" style="115" customWidth="1"/>
    <col min="13828" max="13828" width="5.625" style="115" customWidth="1"/>
    <col min="13829" max="13829" width="8.625" style="115" customWidth="1"/>
    <col min="13830" max="13830" width="9.875" style="115" customWidth="1"/>
    <col min="13831" max="13831" width="13.875" style="115" customWidth="1"/>
    <col min="13832" max="13835" width="9.125" style="115" customWidth="1"/>
    <col min="13836" max="13836" width="13.875" style="115" customWidth="1"/>
    <col min="13837" max="14080" width="9.125" style="115" customWidth="1"/>
    <col min="14081" max="14081" width="4.375" style="115" customWidth="1"/>
    <col min="14082" max="14082" width="11.625" style="115" customWidth="1"/>
    <col min="14083" max="14083" width="40.375" style="115" customWidth="1"/>
    <col min="14084" max="14084" width="5.625" style="115" customWidth="1"/>
    <col min="14085" max="14085" width="8.625" style="115" customWidth="1"/>
    <col min="14086" max="14086" width="9.875" style="115" customWidth="1"/>
    <col min="14087" max="14087" width="13.875" style="115" customWidth="1"/>
    <col min="14088" max="14091" width="9.125" style="115" customWidth="1"/>
    <col min="14092" max="14092" width="13.875" style="115" customWidth="1"/>
    <col min="14093" max="14336" width="9.125" style="115" customWidth="1"/>
    <col min="14337" max="14337" width="4.375" style="115" customWidth="1"/>
    <col min="14338" max="14338" width="11.625" style="115" customWidth="1"/>
    <col min="14339" max="14339" width="40.375" style="115" customWidth="1"/>
    <col min="14340" max="14340" width="5.625" style="115" customWidth="1"/>
    <col min="14341" max="14341" width="8.625" style="115" customWidth="1"/>
    <col min="14342" max="14342" width="9.875" style="115" customWidth="1"/>
    <col min="14343" max="14343" width="13.875" style="115" customWidth="1"/>
    <col min="14344" max="14347" width="9.125" style="115" customWidth="1"/>
    <col min="14348" max="14348" width="13.875" style="115" customWidth="1"/>
    <col min="14349" max="14592" width="9.125" style="115" customWidth="1"/>
    <col min="14593" max="14593" width="4.375" style="115" customWidth="1"/>
    <col min="14594" max="14594" width="11.625" style="115" customWidth="1"/>
    <col min="14595" max="14595" width="40.375" style="115" customWidth="1"/>
    <col min="14596" max="14596" width="5.625" style="115" customWidth="1"/>
    <col min="14597" max="14597" width="8.625" style="115" customWidth="1"/>
    <col min="14598" max="14598" width="9.875" style="115" customWidth="1"/>
    <col min="14599" max="14599" width="13.875" style="115" customWidth="1"/>
    <col min="14600" max="14603" width="9.125" style="115" customWidth="1"/>
    <col min="14604" max="14604" width="13.875" style="115" customWidth="1"/>
    <col min="14605" max="14848" width="9.125" style="115" customWidth="1"/>
    <col min="14849" max="14849" width="4.375" style="115" customWidth="1"/>
    <col min="14850" max="14850" width="11.625" style="115" customWidth="1"/>
    <col min="14851" max="14851" width="40.375" style="115" customWidth="1"/>
    <col min="14852" max="14852" width="5.625" style="115" customWidth="1"/>
    <col min="14853" max="14853" width="8.625" style="115" customWidth="1"/>
    <col min="14854" max="14854" width="9.875" style="115" customWidth="1"/>
    <col min="14855" max="14855" width="13.875" style="115" customWidth="1"/>
    <col min="14856" max="14859" width="9.125" style="115" customWidth="1"/>
    <col min="14860" max="14860" width="13.875" style="115" customWidth="1"/>
    <col min="14861" max="15104" width="9.125" style="115" customWidth="1"/>
    <col min="15105" max="15105" width="4.375" style="115" customWidth="1"/>
    <col min="15106" max="15106" width="11.625" style="115" customWidth="1"/>
    <col min="15107" max="15107" width="40.375" style="115" customWidth="1"/>
    <col min="15108" max="15108" width="5.625" style="115" customWidth="1"/>
    <col min="15109" max="15109" width="8.625" style="115" customWidth="1"/>
    <col min="15110" max="15110" width="9.875" style="115" customWidth="1"/>
    <col min="15111" max="15111" width="13.875" style="115" customWidth="1"/>
    <col min="15112" max="15115" width="9.125" style="115" customWidth="1"/>
    <col min="15116" max="15116" width="13.875" style="115" customWidth="1"/>
    <col min="15117" max="15360" width="9.125" style="115" customWidth="1"/>
    <col min="15361" max="15361" width="4.375" style="115" customWidth="1"/>
    <col min="15362" max="15362" width="11.625" style="115" customWidth="1"/>
    <col min="15363" max="15363" width="40.375" style="115" customWidth="1"/>
    <col min="15364" max="15364" width="5.625" style="115" customWidth="1"/>
    <col min="15365" max="15365" width="8.625" style="115" customWidth="1"/>
    <col min="15366" max="15366" width="9.875" style="115" customWidth="1"/>
    <col min="15367" max="15367" width="13.875" style="115" customWidth="1"/>
    <col min="15368" max="15371" width="9.125" style="115" customWidth="1"/>
    <col min="15372" max="15372" width="13.875" style="115" customWidth="1"/>
    <col min="15373" max="15616" width="9.125" style="115" customWidth="1"/>
    <col min="15617" max="15617" width="4.375" style="115" customWidth="1"/>
    <col min="15618" max="15618" width="11.625" style="115" customWidth="1"/>
    <col min="15619" max="15619" width="40.375" style="115" customWidth="1"/>
    <col min="15620" max="15620" width="5.625" style="115" customWidth="1"/>
    <col min="15621" max="15621" width="8.625" style="115" customWidth="1"/>
    <col min="15622" max="15622" width="9.875" style="115" customWidth="1"/>
    <col min="15623" max="15623" width="13.875" style="115" customWidth="1"/>
    <col min="15624" max="15627" width="9.125" style="115" customWidth="1"/>
    <col min="15628" max="15628" width="13.875" style="115" customWidth="1"/>
    <col min="15629" max="15872" width="9.125" style="115" customWidth="1"/>
    <col min="15873" max="15873" width="4.375" style="115" customWidth="1"/>
    <col min="15874" max="15874" width="11.625" style="115" customWidth="1"/>
    <col min="15875" max="15875" width="40.375" style="115" customWidth="1"/>
    <col min="15876" max="15876" width="5.625" style="115" customWidth="1"/>
    <col min="15877" max="15877" width="8.625" style="115" customWidth="1"/>
    <col min="15878" max="15878" width="9.875" style="115" customWidth="1"/>
    <col min="15879" max="15879" width="13.875" style="115" customWidth="1"/>
    <col min="15880" max="15883" width="9.125" style="115" customWidth="1"/>
    <col min="15884" max="15884" width="13.875" style="115" customWidth="1"/>
    <col min="15885" max="16128" width="9.125" style="115" customWidth="1"/>
    <col min="16129" max="16129" width="4.375" style="115" customWidth="1"/>
    <col min="16130" max="16130" width="11.625" style="115" customWidth="1"/>
    <col min="16131" max="16131" width="40.375" style="115" customWidth="1"/>
    <col min="16132" max="16132" width="5.625" style="115" customWidth="1"/>
    <col min="16133" max="16133" width="8.625" style="115" customWidth="1"/>
    <col min="16134" max="16134" width="9.875" style="115" customWidth="1"/>
    <col min="16135" max="16135" width="13.875" style="115" customWidth="1"/>
    <col min="16136" max="16139" width="9.125" style="115" customWidth="1"/>
    <col min="16140" max="16140" width="13.875" style="115" customWidth="1"/>
    <col min="16141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148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4" t="s">
        <v>59</v>
      </c>
      <c r="B6" s="155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68">
        <v>1</v>
      </c>
      <c r="B8" s="169"/>
      <c r="C8" s="161" t="s">
        <v>87</v>
      </c>
      <c r="D8" s="161" t="s">
        <v>86</v>
      </c>
      <c r="E8" s="238">
        <v>1</v>
      </c>
      <c r="F8" s="239"/>
      <c r="G8" s="193">
        <f>E8*F8</f>
        <v>0</v>
      </c>
      <c r="H8" s="189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68">
        <v>2</v>
      </c>
      <c r="B9" s="165"/>
      <c r="C9" s="161" t="s">
        <v>88</v>
      </c>
      <c r="D9" s="161" t="s">
        <v>86</v>
      </c>
      <c r="E9" s="238">
        <v>1</v>
      </c>
      <c r="F9" s="240"/>
      <c r="G9" s="193">
        <f aca="true" t="shared" si="0" ref="G9:G21">E9*F9</f>
        <v>0</v>
      </c>
      <c r="H9" s="18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168">
        <v>3</v>
      </c>
      <c r="B10" s="165"/>
      <c r="C10" s="161" t="s">
        <v>118</v>
      </c>
      <c r="D10" s="161" t="s">
        <v>72</v>
      </c>
      <c r="E10" s="238">
        <v>9.6</v>
      </c>
      <c r="F10" s="240"/>
      <c r="G10" s="193">
        <f t="shared" si="0"/>
        <v>0</v>
      </c>
      <c r="H10" s="189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168">
        <v>4</v>
      </c>
      <c r="B11" s="165"/>
      <c r="C11" s="161" t="s">
        <v>89</v>
      </c>
      <c r="D11" s="161" t="s">
        <v>72</v>
      </c>
      <c r="E11" s="238">
        <v>49.19</v>
      </c>
      <c r="F11" s="240"/>
      <c r="G11" s="193">
        <f t="shared" si="0"/>
        <v>0</v>
      </c>
      <c r="H11" s="189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168">
        <v>5</v>
      </c>
      <c r="B12" s="165"/>
      <c r="C12" s="161" t="s">
        <v>90</v>
      </c>
      <c r="D12" s="161" t="s">
        <v>72</v>
      </c>
      <c r="E12" s="238">
        <v>49.19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22.5">
      <c r="A13" s="168">
        <v>6</v>
      </c>
      <c r="B13" s="165"/>
      <c r="C13" s="161" t="s">
        <v>91</v>
      </c>
      <c r="D13" s="161" t="s">
        <v>74</v>
      </c>
      <c r="E13" s="238">
        <v>24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168">
        <v>7</v>
      </c>
      <c r="B14" s="165"/>
      <c r="C14" s="161" t="s">
        <v>92</v>
      </c>
      <c r="D14" s="161" t="s">
        <v>74</v>
      </c>
      <c r="E14" s="238">
        <v>24</v>
      </c>
      <c r="F14" s="240"/>
      <c r="G14" s="193">
        <f t="shared" si="0"/>
        <v>0</v>
      </c>
      <c r="H14" s="189"/>
      <c r="I14"/>
      <c r="J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168">
        <v>8</v>
      </c>
      <c r="B15" s="165"/>
      <c r="C15" s="161" t="s">
        <v>93</v>
      </c>
      <c r="D15" s="161" t="s">
        <v>72</v>
      </c>
      <c r="E15" s="238">
        <v>49.19</v>
      </c>
      <c r="F15" s="240"/>
      <c r="G15" s="193">
        <f t="shared" si="0"/>
        <v>0</v>
      </c>
      <c r="H15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168">
        <v>9</v>
      </c>
      <c r="B16" s="165"/>
      <c r="C16" s="161" t="s">
        <v>94</v>
      </c>
      <c r="D16" s="161" t="s">
        <v>72</v>
      </c>
      <c r="E16" s="238">
        <v>58.79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168">
        <v>10</v>
      </c>
      <c r="B17" s="165"/>
      <c r="C17" s="161" t="s">
        <v>95</v>
      </c>
      <c r="D17" s="161" t="s">
        <v>72</v>
      </c>
      <c r="E17" s="238">
        <v>58.79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168">
        <v>11</v>
      </c>
      <c r="B18" s="165"/>
      <c r="C18" s="161" t="s">
        <v>96</v>
      </c>
      <c r="D18" s="161" t="s">
        <v>73</v>
      </c>
      <c r="E18" s="238">
        <v>64.66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168">
        <v>12</v>
      </c>
      <c r="B19" s="165"/>
      <c r="C19" s="172" t="s">
        <v>110</v>
      </c>
      <c r="D19" s="172" t="s">
        <v>74</v>
      </c>
      <c r="E19" s="241">
        <v>31.55</v>
      </c>
      <c r="F19" s="241"/>
      <c r="G19" s="193">
        <f t="shared" si="0"/>
        <v>0</v>
      </c>
      <c r="H19" s="189"/>
      <c r="I19" s="189"/>
      <c r="J19"/>
      <c r="K19" s="30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168">
        <v>13</v>
      </c>
      <c r="B20" s="165"/>
      <c r="C20" s="161" t="s">
        <v>97</v>
      </c>
      <c r="D20" s="161" t="s">
        <v>72</v>
      </c>
      <c r="E20" s="238">
        <v>30.53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168">
        <v>14</v>
      </c>
      <c r="B21" s="165"/>
      <c r="C21" s="161" t="s">
        <v>98</v>
      </c>
      <c r="D21" s="161" t="s">
        <v>72</v>
      </c>
      <c r="E21" s="238">
        <v>16.89</v>
      </c>
      <c r="F21" s="240"/>
      <c r="G21" s="193">
        <f t="shared" si="0"/>
        <v>0</v>
      </c>
      <c r="H21" s="190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156"/>
      <c r="B22" s="157" t="s">
        <v>69</v>
      </c>
      <c r="C22" s="170" t="s">
        <v>99</v>
      </c>
      <c r="D22" s="156"/>
      <c r="E22" s="242"/>
      <c r="F22" s="243"/>
      <c r="G22" s="176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163" t="s">
        <v>66</v>
      </c>
      <c r="B23" s="164" t="s">
        <v>70</v>
      </c>
      <c r="C23" s="158" t="s">
        <v>100</v>
      </c>
      <c r="D23" s="159"/>
      <c r="E23" s="256"/>
      <c r="F23" s="244"/>
      <c r="G23" s="167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68">
        <v>15</v>
      </c>
      <c r="B24" s="165"/>
      <c r="C24" s="161" t="s">
        <v>120</v>
      </c>
      <c r="D24" s="161" t="s">
        <v>74</v>
      </c>
      <c r="E24" s="238">
        <v>29.46</v>
      </c>
      <c r="F24" s="240"/>
      <c r="G24" s="167">
        <f>E24*F24</f>
        <v>0</v>
      </c>
      <c r="H24" s="223"/>
      <c r="I24"/>
      <c r="J24"/>
      <c r="K24" s="132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168">
        <v>16</v>
      </c>
      <c r="B25" s="165"/>
      <c r="C25" s="174" t="s">
        <v>121</v>
      </c>
      <c r="D25" s="174" t="s">
        <v>73</v>
      </c>
      <c r="E25" s="245">
        <v>2.856</v>
      </c>
      <c r="F25" s="240"/>
      <c r="G25" s="167">
        <f>E25*F25</f>
        <v>0</v>
      </c>
      <c r="H25" s="223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156"/>
      <c r="B26" s="157" t="s">
        <v>69</v>
      </c>
      <c r="C26" s="170" t="s">
        <v>101</v>
      </c>
      <c r="D26" s="156"/>
      <c r="E26" s="242"/>
      <c r="F26" s="243"/>
      <c r="G26" s="176">
        <f>SUM(G24:G25)</f>
        <v>0</v>
      </c>
      <c r="H26"/>
      <c r="I26"/>
      <c r="J26"/>
      <c r="K26" s="132"/>
      <c r="L26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163" t="s">
        <v>66</v>
      </c>
      <c r="B27" s="164" t="s">
        <v>116</v>
      </c>
      <c r="C27" s="158" t="s">
        <v>117</v>
      </c>
      <c r="D27" s="183"/>
      <c r="E27" s="246"/>
      <c r="F27" s="247"/>
      <c r="G27" s="184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8" ht="22.5">
      <c r="A28" s="168">
        <v>17</v>
      </c>
      <c r="B28" s="171"/>
      <c r="C28" s="161" t="s">
        <v>123</v>
      </c>
      <c r="D28" s="161" t="s">
        <v>74</v>
      </c>
      <c r="E28" s="238">
        <v>30</v>
      </c>
      <c r="F28" s="248"/>
      <c r="G28" s="167">
        <f aca="true" t="shared" si="1" ref="G28:G33">E28*F28</f>
        <v>0</v>
      </c>
      <c r="H28" s="181"/>
    </row>
    <row r="29" spans="1:8" ht="12.75">
      <c r="A29" s="168">
        <v>18</v>
      </c>
      <c r="B29" s="171"/>
      <c r="C29" s="161" t="s">
        <v>122</v>
      </c>
      <c r="D29" s="161" t="s">
        <v>74</v>
      </c>
      <c r="E29" s="238">
        <v>30</v>
      </c>
      <c r="F29" s="248"/>
      <c r="G29" s="167">
        <f t="shared" si="1"/>
        <v>0</v>
      </c>
      <c r="H29" s="181"/>
    </row>
    <row r="30" spans="1:8" ht="12.75">
      <c r="A30" s="168">
        <v>19</v>
      </c>
      <c r="B30" s="171"/>
      <c r="C30" s="192" t="s">
        <v>124</v>
      </c>
      <c r="D30" s="161" t="s">
        <v>74</v>
      </c>
      <c r="E30" s="238">
        <v>32.6</v>
      </c>
      <c r="F30" s="248"/>
      <c r="G30" s="167">
        <f t="shared" si="1"/>
        <v>0</v>
      </c>
      <c r="H30" s="181"/>
    </row>
    <row r="31" spans="1:8" ht="12.75">
      <c r="A31" s="168">
        <v>20</v>
      </c>
      <c r="B31" s="171"/>
      <c r="C31" s="161" t="s">
        <v>133</v>
      </c>
      <c r="D31" s="161" t="s">
        <v>74</v>
      </c>
      <c r="E31" s="238">
        <v>29.3</v>
      </c>
      <c r="F31" s="248"/>
      <c r="G31" s="167">
        <f t="shared" si="1"/>
        <v>0</v>
      </c>
      <c r="H31" s="181"/>
    </row>
    <row r="32" spans="1:9" ht="22.5">
      <c r="A32" s="168">
        <v>21</v>
      </c>
      <c r="B32" s="171"/>
      <c r="C32" s="161" t="s">
        <v>125</v>
      </c>
      <c r="D32" s="161" t="s">
        <v>74</v>
      </c>
      <c r="E32" s="238">
        <v>29.3</v>
      </c>
      <c r="F32" s="248"/>
      <c r="G32" s="167">
        <f t="shared" si="1"/>
        <v>0</v>
      </c>
      <c r="H32" s="181"/>
      <c r="I32" s="181"/>
    </row>
    <row r="33" spans="1:8" ht="12.75">
      <c r="A33" s="168">
        <v>22</v>
      </c>
      <c r="B33" s="171"/>
      <c r="C33" s="161" t="s">
        <v>114</v>
      </c>
      <c r="D33" s="161" t="s">
        <v>74</v>
      </c>
      <c r="E33" s="238">
        <v>29.3</v>
      </c>
      <c r="F33" s="248"/>
      <c r="G33" s="167">
        <f t="shared" si="1"/>
        <v>0</v>
      </c>
      <c r="H33" s="181"/>
    </row>
    <row r="34" spans="1:8" ht="12.75">
      <c r="A34" s="156"/>
      <c r="B34" s="157" t="s">
        <v>69</v>
      </c>
      <c r="C34" s="170" t="s">
        <v>102</v>
      </c>
      <c r="D34" s="156"/>
      <c r="E34" s="242"/>
      <c r="F34" s="243"/>
      <c r="G34" s="176">
        <f>SUM(G28:G33)</f>
        <v>0</v>
      </c>
      <c r="H34" s="181"/>
    </row>
    <row r="35" spans="1:8" ht="12.75">
      <c r="A35" s="201" t="s">
        <v>66</v>
      </c>
      <c r="B35" s="202" t="s">
        <v>103</v>
      </c>
      <c r="C35" s="203" t="s">
        <v>104</v>
      </c>
      <c r="D35" s="204"/>
      <c r="E35" s="249"/>
      <c r="F35" s="250"/>
      <c r="G35" s="205"/>
      <c r="H35" s="182"/>
    </row>
    <row r="36" spans="1:8" ht="12.75">
      <c r="A36" s="224"/>
      <c r="B36" s="206"/>
      <c r="C36" s="207" t="s">
        <v>105</v>
      </c>
      <c r="D36" s="206"/>
      <c r="E36" s="251"/>
      <c r="F36" s="252"/>
      <c r="G36" s="208"/>
      <c r="H36" s="130"/>
    </row>
    <row r="37" spans="1:8" ht="22.5">
      <c r="A37" s="168">
        <v>23</v>
      </c>
      <c r="B37" s="171"/>
      <c r="C37" s="161" t="s">
        <v>127</v>
      </c>
      <c r="D37" s="161" t="s">
        <v>113</v>
      </c>
      <c r="E37" s="238">
        <v>30</v>
      </c>
      <c r="F37" s="248"/>
      <c r="G37" s="167">
        <f>E37*F37</f>
        <v>0</v>
      </c>
      <c r="H37" s="181"/>
    </row>
    <row r="38" spans="1:8" ht="12.75">
      <c r="A38" s="156"/>
      <c r="B38" s="157" t="s">
        <v>69</v>
      </c>
      <c r="C38" s="170" t="str">
        <f>C35</f>
        <v xml:space="preserve">Ostatní konstrukce a práce-bourání   </v>
      </c>
      <c r="D38" s="156"/>
      <c r="E38" s="242"/>
      <c r="F38" s="243"/>
      <c r="G38" s="176">
        <f>SUM(G37:G37)</f>
        <v>0</v>
      </c>
      <c r="H38" s="181"/>
    </row>
    <row r="39" spans="1:8" ht="12.75">
      <c r="A39" s="163" t="s">
        <v>66</v>
      </c>
      <c r="B39" s="202" t="s">
        <v>106</v>
      </c>
      <c r="C39" s="203" t="s">
        <v>115</v>
      </c>
      <c r="D39" s="209"/>
      <c r="E39" s="253"/>
      <c r="F39" s="250"/>
      <c r="G39" s="205"/>
      <c r="H39" s="117"/>
    </row>
    <row r="40" spans="1:8" ht="12.75" customHeight="1">
      <c r="A40" s="168">
        <v>24</v>
      </c>
      <c r="B40" s="164"/>
      <c r="C40" s="210" t="s">
        <v>134</v>
      </c>
      <c r="D40" s="225" t="s">
        <v>73</v>
      </c>
      <c r="E40" s="254">
        <v>11.7</v>
      </c>
      <c r="F40" s="254"/>
      <c r="G40" s="167">
        <f aca="true" t="shared" si="2" ref="G40:G53">E40*F40</f>
        <v>0</v>
      </c>
      <c r="H40" s="117"/>
    </row>
    <row r="41" spans="1:8" ht="12.75" customHeight="1">
      <c r="A41" s="168">
        <v>25</v>
      </c>
      <c r="B41" s="164"/>
      <c r="C41" s="210" t="s">
        <v>135</v>
      </c>
      <c r="D41" s="225" t="s">
        <v>73</v>
      </c>
      <c r="E41" s="254">
        <v>11.7</v>
      </c>
      <c r="F41" s="254"/>
      <c r="G41" s="167">
        <f t="shared" si="2"/>
        <v>0</v>
      </c>
      <c r="H41" s="117"/>
    </row>
    <row r="42" spans="1:8" ht="24" customHeight="1">
      <c r="A42" s="168">
        <v>26</v>
      </c>
      <c r="B42" s="164"/>
      <c r="C42" s="210" t="s">
        <v>136</v>
      </c>
      <c r="D42" s="225" t="s">
        <v>73</v>
      </c>
      <c r="E42" s="254">
        <v>11.7</v>
      </c>
      <c r="F42" s="254"/>
      <c r="G42" s="167">
        <f t="shared" si="2"/>
        <v>0</v>
      </c>
      <c r="H42" s="117"/>
    </row>
    <row r="43" spans="1:8" ht="24" customHeight="1">
      <c r="A43" s="168">
        <v>27</v>
      </c>
      <c r="B43" s="164"/>
      <c r="C43" s="210" t="s">
        <v>137</v>
      </c>
      <c r="D43" s="225" t="s">
        <v>73</v>
      </c>
      <c r="E43" s="254">
        <v>11.7</v>
      </c>
      <c r="F43" s="254"/>
      <c r="G43" s="167">
        <f t="shared" si="2"/>
        <v>0</v>
      </c>
      <c r="H43" s="117"/>
    </row>
    <row r="44" spans="1:8" ht="24" customHeight="1">
      <c r="A44" s="168">
        <v>28</v>
      </c>
      <c r="B44" s="164"/>
      <c r="C44" s="192" t="s">
        <v>138</v>
      </c>
      <c r="D44" s="225" t="s">
        <v>74</v>
      </c>
      <c r="E44" s="254">
        <v>30.8</v>
      </c>
      <c r="F44" s="254"/>
      <c r="G44" s="167">
        <f t="shared" si="2"/>
        <v>0</v>
      </c>
      <c r="H44" s="117"/>
    </row>
    <row r="45" spans="1:8" ht="12.75" customHeight="1">
      <c r="A45" s="168">
        <v>29</v>
      </c>
      <c r="B45" s="164"/>
      <c r="C45" s="192" t="s">
        <v>149</v>
      </c>
      <c r="D45" s="225" t="s">
        <v>73</v>
      </c>
      <c r="E45" s="254">
        <v>11.7</v>
      </c>
      <c r="F45" s="266"/>
      <c r="G45" s="167">
        <f t="shared" si="2"/>
        <v>0</v>
      </c>
      <c r="H45" s="117"/>
    </row>
    <row r="46" spans="1:8" ht="12.75">
      <c r="A46" s="168">
        <v>30</v>
      </c>
      <c r="B46" s="171"/>
      <c r="C46" s="192" t="s">
        <v>150</v>
      </c>
      <c r="D46" s="161" t="s">
        <v>74</v>
      </c>
      <c r="E46" s="238"/>
      <c r="F46" s="255"/>
      <c r="G46" s="167">
        <f t="shared" si="2"/>
        <v>0</v>
      </c>
      <c r="H46" s="181"/>
    </row>
    <row r="47" spans="1:8" ht="22.5">
      <c r="A47" s="168">
        <v>31</v>
      </c>
      <c r="B47" s="171"/>
      <c r="C47" s="161" t="s">
        <v>128</v>
      </c>
      <c r="D47" s="161" t="s">
        <v>73</v>
      </c>
      <c r="E47" s="238">
        <v>5.6</v>
      </c>
      <c r="F47" s="255"/>
      <c r="G47" s="167">
        <f t="shared" si="2"/>
        <v>0</v>
      </c>
      <c r="H47" s="181"/>
    </row>
    <row r="48" spans="1:8" ht="33.75">
      <c r="A48" s="168">
        <v>32</v>
      </c>
      <c r="B48" s="171"/>
      <c r="C48" s="161" t="s">
        <v>129</v>
      </c>
      <c r="D48" s="161" t="s">
        <v>113</v>
      </c>
      <c r="E48" s="238">
        <v>1</v>
      </c>
      <c r="F48" s="255"/>
      <c r="G48" s="167">
        <f t="shared" si="2"/>
        <v>0</v>
      </c>
      <c r="H48" s="181"/>
    </row>
    <row r="49" spans="1:8" ht="33.75">
      <c r="A49" s="168">
        <v>33</v>
      </c>
      <c r="B49" s="171"/>
      <c r="C49" s="161" t="s">
        <v>131</v>
      </c>
      <c r="D49" s="161" t="s">
        <v>113</v>
      </c>
      <c r="E49" s="238">
        <v>2</v>
      </c>
      <c r="F49" s="241"/>
      <c r="G49" s="167">
        <f t="shared" si="2"/>
        <v>0</v>
      </c>
      <c r="H49" s="181"/>
    </row>
    <row r="50" spans="1:8" ht="22.5">
      <c r="A50" s="168">
        <v>34</v>
      </c>
      <c r="B50" s="171"/>
      <c r="C50" s="161" t="s">
        <v>130</v>
      </c>
      <c r="D50" s="161" t="s">
        <v>113</v>
      </c>
      <c r="E50" s="238">
        <v>2</v>
      </c>
      <c r="F50" s="241"/>
      <c r="G50" s="167">
        <f>E50*F50</f>
        <v>0</v>
      </c>
      <c r="H50" s="181"/>
    </row>
    <row r="51" spans="1:8" ht="22.5">
      <c r="A51" s="168">
        <v>35</v>
      </c>
      <c r="B51" s="171"/>
      <c r="C51" s="172" t="s">
        <v>107</v>
      </c>
      <c r="D51" s="172" t="s">
        <v>74</v>
      </c>
      <c r="E51" s="241">
        <v>46</v>
      </c>
      <c r="F51" s="241"/>
      <c r="G51" s="167">
        <f t="shared" si="2"/>
        <v>0</v>
      </c>
      <c r="H51" s="182"/>
    </row>
    <row r="52" spans="1:8" ht="12.75">
      <c r="A52" s="168">
        <v>36</v>
      </c>
      <c r="B52" s="171"/>
      <c r="C52" s="172" t="s">
        <v>108</v>
      </c>
      <c r="D52" s="172" t="s">
        <v>109</v>
      </c>
      <c r="E52" s="241">
        <v>0.51</v>
      </c>
      <c r="F52" s="241"/>
      <c r="G52" s="167">
        <f t="shared" si="2"/>
        <v>0</v>
      </c>
      <c r="H52" s="181"/>
    </row>
    <row r="53" spans="1:8" ht="12.75">
      <c r="A53" s="168">
        <v>37</v>
      </c>
      <c r="B53" s="171"/>
      <c r="C53" s="172" t="s">
        <v>111</v>
      </c>
      <c r="D53" s="172" t="s">
        <v>85</v>
      </c>
      <c r="E53" s="241">
        <v>60</v>
      </c>
      <c r="F53" s="241"/>
      <c r="G53" s="167">
        <f t="shared" si="2"/>
        <v>0</v>
      </c>
      <c r="H53" s="181"/>
    </row>
    <row r="54" spans="1:9" ht="12.75">
      <c r="A54" s="226"/>
      <c r="B54" s="157" t="s">
        <v>69</v>
      </c>
      <c r="C54" s="170" t="s">
        <v>112</v>
      </c>
      <c r="D54" s="156"/>
      <c r="E54" s="243"/>
      <c r="F54" s="243"/>
      <c r="G54" s="176">
        <f>SUM(G40:G53)</f>
        <v>0</v>
      </c>
      <c r="H54" s="182"/>
      <c r="I54" s="194"/>
    </row>
    <row r="55" spans="1:7" ht="12.75">
      <c r="A55" s="227"/>
      <c r="B55" s="228"/>
      <c r="C55" s="178"/>
      <c r="D55" s="179"/>
      <c r="E55" s="179"/>
      <c r="F55" s="180"/>
      <c r="G55" s="180"/>
    </row>
    <row r="56" spans="1:7" ht="12.75">
      <c r="A56" s="11"/>
      <c r="B56"/>
      <c r="C56"/>
      <c r="D56"/>
      <c r="E56"/>
      <c r="F56"/>
      <c r="G56" s="180"/>
    </row>
    <row r="57" spans="1:7" ht="12.75">
      <c r="A57" s="229"/>
      <c r="B57" s="11"/>
      <c r="C57"/>
      <c r="D57" s="137"/>
      <c r="E57" s="138"/>
      <c r="F57" s="137"/>
      <c r="G57" s="139"/>
    </row>
    <row r="58" spans="1:7" ht="12.75">
      <c r="A58" s="11"/>
      <c r="B58" s="11"/>
      <c r="C58"/>
      <c r="D58" s="134"/>
      <c r="E58" s="141"/>
      <c r="F58" s="134"/>
      <c r="G58" s="134"/>
    </row>
    <row r="59" spans="1:7" ht="12.75">
      <c r="A59"/>
      <c r="B59"/>
      <c r="C59"/>
      <c r="D59" s="134"/>
      <c r="E59" s="141"/>
      <c r="F59" s="134"/>
      <c r="G59" s="134"/>
    </row>
    <row r="60" spans="1:7" ht="12.75">
      <c r="A60"/>
      <c r="B60"/>
      <c r="C60"/>
      <c r="D60" s="134"/>
      <c r="E60" s="141"/>
      <c r="F60" s="134"/>
      <c r="G60" s="134"/>
    </row>
    <row r="61" spans="1:7" ht="12.75">
      <c r="A61"/>
      <c r="B61"/>
      <c r="C61"/>
      <c r="D61" s="134"/>
      <c r="E61" s="141"/>
      <c r="F61" s="134"/>
      <c r="G61" s="134"/>
    </row>
    <row r="62" spans="1:7" ht="12.75">
      <c r="A62"/>
      <c r="B62"/>
      <c r="C62"/>
      <c r="D62" s="134"/>
      <c r="E62" s="141"/>
      <c r="F62" s="134"/>
      <c r="G62" s="134"/>
    </row>
    <row r="63" spans="1:7" ht="12.75">
      <c r="A63"/>
      <c r="B63"/>
      <c r="C63"/>
      <c r="D63" s="134"/>
      <c r="E63" s="141"/>
      <c r="F63" s="134"/>
      <c r="G63" s="134"/>
    </row>
    <row r="64" spans="1:7" ht="12.75">
      <c r="A64"/>
      <c r="B64" s="136"/>
      <c r="C64"/>
      <c r="D64" s="134"/>
      <c r="E64" s="141"/>
      <c r="F64" s="134"/>
      <c r="G64" s="134"/>
    </row>
    <row r="65" spans="1:7" ht="12.75">
      <c r="A65"/>
      <c r="B65" s="134"/>
      <c r="C65" s="137"/>
      <c r="D65" s="134"/>
      <c r="E65" s="141"/>
      <c r="F65" s="134"/>
      <c r="G65" s="134"/>
    </row>
    <row r="66" spans="1:7" ht="12.75">
      <c r="A66" s="136"/>
      <c r="B66" s="140"/>
      <c r="C66" s="134"/>
      <c r="D66" s="134"/>
      <c r="E66" s="141"/>
      <c r="F66" s="134"/>
      <c r="G66" s="134"/>
    </row>
    <row r="67" spans="1:7" ht="12.75">
      <c r="A67" s="134"/>
      <c r="B67" s="134"/>
      <c r="C67" s="134"/>
      <c r="D67" s="134"/>
      <c r="E67" s="141"/>
      <c r="F67" s="134"/>
      <c r="G67" s="134"/>
    </row>
    <row r="68" spans="1:7" ht="12.75">
      <c r="A68" s="140"/>
      <c r="B68" s="134"/>
      <c r="C68" s="134"/>
      <c r="D68" s="134"/>
      <c r="E68" s="141"/>
      <c r="F68" s="134"/>
      <c r="G68" s="134"/>
    </row>
    <row r="69" spans="1:7" ht="12.75">
      <c r="A69" s="134"/>
      <c r="B69" s="134"/>
      <c r="C69" s="134"/>
      <c r="D69" s="134"/>
      <c r="E69" s="141"/>
      <c r="F69" s="134"/>
      <c r="G69" s="134"/>
    </row>
    <row r="70" spans="1:3" ht="12.75">
      <c r="A70" s="134"/>
      <c r="B70" s="134"/>
      <c r="C70" s="134"/>
    </row>
    <row r="71" spans="1:3" ht="12.75">
      <c r="A71" s="134"/>
      <c r="B71" s="134"/>
      <c r="C71" s="134"/>
    </row>
    <row r="72" spans="1:3" ht="12.75">
      <c r="A72" s="134"/>
      <c r="B72" s="134"/>
      <c r="C72" s="134"/>
    </row>
    <row r="73" spans="1:3" ht="12.75">
      <c r="A73" s="134"/>
      <c r="B73" s="134"/>
      <c r="C73" s="134"/>
    </row>
    <row r="74" spans="1:3" ht="12.75">
      <c r="A74" s="134"/>
      <c r="B74" s="134"/>
      <c r="C74" s="134"/>
    </row>
    <row r="75" spans="1:3" ht="12.75">
      <c r="A75" s="134"/>
      <c r="B75" s="134"/>
      <c r="C75" s="134"/>
    </row>
    <row r="76" spans="1:3" ht="12.75">
      <c r="A76" s="134"/>
      <c r="B76" s="134"/>
      <c r="C76" s="134"/>
    </row>
    <row r="77" spans="1:3" ht="12.75">
      <c r="A77" s="134"/>
      <c r="B77" s="134"/>
      <c r="C77" s="134"/>
    </row>
    <row r="78" spans="1:3" ht="12.75">
      <c r="A78" s="134"/>
      <c r="B78" s="134"/>
      <c r="C78" s="134"/>
    </row>
    <row r="79" ht="12.75">
      <c r="A79" s="134"/>
    </row>
    <row r="80" ht="12.75">
      <c r="A80" s="134"/>
    </row>
  </sheetData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G22" sqref="G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4.00390625" style="0" customWidth="1"/>
    <col min="7" max="7" width="10.00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151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'[4]Rekapitulace'!A56</f>
        <v>Ztížené výrobní podmínky</v>
      </c>
      <c r="E14" s="44"/>
      <c r="F14" s="45"/>
      <c r="G14" s="42">
        <f>rek_SO5!I56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'[4]Rekapitulace'!A57</f>
        <v>Oborová přirážka</v>
      </c>
      <c r="E15" s="46"/>
      <c r="F15" s="47"/>
      <c r="G15" s="42">
        <f>rek_SO5!I57</f>
        <v>0</v>
      </c>
    </row>
    <row r="16" spans="1:7" ht="15.95" customHeight="1">
      <c r="A16" s="40" t="s">
        <v>22</v>
      </c>
      <c r="B16" s="41" t="s">
        <v>23</v>
      </c>
      <c r="C16" s="42">
        <f>rek_SO5!E51</f>
        <v>0</v>
      </c>
      <c r="D16" s="24" t="str">
        <f>'[4]Rekapitulace'!A58</f>
        <v>Přesun stavebních kapacit</v>
      </c>
      <c r="E16" s="46"/>
      <c r="F16" s="47"/>
      <c r="G16" s="42">
        <f>rek_SO5!I58</f>
        <v>0</v>
      </c>
    </row>
    <row r="17" spans="1:7" ht="15.95" customHeight="1">
      <c r="A17" s="48" t="s">
        <v>24</v>
      </c>
      <c r="B17" s="41" t="s">
        <v>25</v>
      </c>
      <c r="C17" s="42">
        <f>rek_SO5!F28</f>
        <v>0</v>
      </c>
      <c r="D17" s="24" t="str">
        <f>'[4]Rekapitulace'!A59</f>
        <v>Mimostaveništní doprava</v>
      </c>
      <c r="E17" s="46"/>
      <c r="F17" s="47"/>
      <c r="G17" s="42">
        <f>rek_SO5!I59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'[4]Rekapitulace'!A60</f>
        <v>Zařízení staveniště</v>
      </c>
      <c r="E18" s="46"/>
      <c r="F18" s="47"/>
      <c r="G18" s="42">
        <f>rek_SO5!I60</f>
        <v>0</v>
      </c>
    </row>
    <row r="19" spans="1:7" ht="15.95" customHeight="1">
      <c r="A19" s="49"/>
      <c r="B19" s="41"/>
      <c r="C19" s="42"/>
      <c r="D19" s="24" t="str">
        <f>'[4]Rekapitulace'!A61</f>
        <v>Provoz investora</v>
      </c>
      <c r="E19" s="46"/>
      <c r="F19" s="47"/>
      <c r="G19" s="42">
        <f>rek_SO5!I61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'[4]Rekapitulace'!A62</f>
        <v>Vytyčení stavby</v>
      </c>
      <c r="E20" s="46"/>
      <c r="F20" s="47"/>
      <c r="G20" s="42">
        <f>rek_SO5!I62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rek_SO5!I63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F56" sqref="F56:F6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5" width="13.125" style="0" customWidth="1"/>
    <col min="6" max="9" width="8.37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7.125" style="0" customWidth="1"/>
    <col min="262" max="265" width="9.37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7.125" style="0" customWidth="1"/>
    <col min="518" max="521" width="9.37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7.125" style="0" customWidth="1"/>
    <col min="774" max="777" width="9.37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7.125" style="0" customWidth="1"/>
    <col min="1030" max="1033" width="9.37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7.125" style="0" customWidth="1"/>
    <col min="1286" max="1289" width="9.37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7.125" style="0" customWidth="1"/>
    <col min="1542" max="1545" width="9.37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7.125" style="0" customWidth="1"/>
    <col min="1798" max="1801" width="9.37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7.125" style="0" customWidth="1"/>
    <col min="2054" max="2057" width="9.37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7.125" style="0" customWidth="1"/>
    <col min="2310" max="2313" width="9.37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7.125" style="0" customWidth="1"/>
    <col min="2566" max="2569" width="9.37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7.125" style="0" customWidth="1"/>
    <col min="2822" max="2825" width="9.37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7.125" style="0" customWidth="1"/>
    <col min="3078" max="3081" width="9.37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7.125" style="0" customWidth="1"/>
    <col min="3334" max="3337" width="9.37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7.125" style="0" customWidth="1"/>
    <col min="3590" max="3593" width="9.37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7.125" style="0" customWidth="1"/>
    <col min="3846" max="3849" width="9.37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7.125" style="0" customWidth="1"/>
    <col min="4102" max="4105" width="9.37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7.125" style="0" customWidth="1"/>
    <col min="4358" max="4361" width="9.37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7.125" style="0" customWidth="1"/>
    <col min="4614" max="4617" width="9.37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7.125" style="0" customWidth="1"/>
    <col min="4870" max="4873" width="9.37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7.125" style="0" customWidth="1"/>
    <col min="5126" max="5129" width="9.37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7.125" style="0" customWidth="1"/>
    <col min="5382" max="5385" width="9.37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7.125" style="0" customWidth="1"/>
    <col min="5638" max="5641" width="9.37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7.125" style="0" customWidth="1"/>
    <col min="5894" max="5897" width="9.37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7.125" style="0" customWidth="1"/>
    <col min="6150" max="6153" width="9.37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7.125" style="0" customWidth="1"/>
    <col min="6406" max="6409" width="9.37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7.125" style="0" customWidth="1"/>
    <col min="6662" max="6665" width="9.37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7.125" style="0" customWidth="1"/>
    <col min="6918" max="6921" width="9.37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7.125" style="0" customWidth="1"/>
    <col min="7174" max="7177" width="9.37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7.125" style="0" customWidth="1"/>
    <col min="7430" max="7433" width="9.37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7.125" style="0" customWidth="1"/>
    <col min="7686" max="7689" width="9.37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7.125" style="0" customWidth="1"/>
    <col min="7942" max="7945" width="9.37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7.125" style="0" customWidth="1"/>
    <col min="8198" max="8201" width="9.37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7.125" style="0" customWidth="1"/>
    <col min="8454" max="8457" width="9.37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7.125" style="0" customWidth="1"/>
    <col min="8710" max="8713" width="9.37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7.125" style="0" customWidth="1"/>
    <col min="8966" max="8969" width="9.37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7.125" style="0" customWidth="1"/>
    <col min="9222" max="9225" width="9.37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7.125" style="0" customWidth="1"/>
    <col min="9478" max="9481" width="9.37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7.125" style="0" customWidth="1"/>
    <col min="9734" max="9737" width="9.37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7.125" style="0" customWidth="1"/>
    <col min="9990" max="9993" width="9.37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7.125" style="0" customWidth="1"/>
    <col min="10246" max="10249" width="9.37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7.125" style="0" customWidth="1"/>
    <col min="10502" max="10505" width="9.37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7.125" style="0" customWidth="1"/>
    <col min="10758" max="10761" width="9.37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7.125" style="0" customWidth="1"/>
    <col min="11014" max="11017" width="9.37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7.125" style="0" customWidth="1"/>
    <col min="11270" max="11273" width="9.37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7.125" style="0" customWidth="1"/>
    <col min="11526" max="11529" width="9.37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7.125" style="0" customWidth="1"/>
    <col min="11782" max="11785" width="9.37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7.125" style="0" customWidth="1"/>
    <col min="12038" max="12041" width="9.37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7.125" style="0" customWidth="1"/>
    <col min="12294" max="12297" width="9.37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7.125" style="0" customWidth="1"/>
    <col min="12550" max="12553" width="9.37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7.125" style="0" customWidth="1"/>
    <col min="12806" max="12809" width="9.37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7.125" style="0" customWidth="1"/>
    <col min="13062" max="13065" width="9.37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7.125" style="0" customWidth="1"/>
    <col min="13318" max="13321" width="9.37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7.125" style="0" customWidth="1"/>
    <col min="13574" max="13577" width="9.37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7.125" style="0" customWidth="1"/>
    <col min="13830" max="13833" width="9.37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7.125" style="0" customWidth="1"/>
    <col min="14086" max="14089" width="9.37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7.125" style="0" customWidth="1"/>
    <col min="14342" max="14345" width="9.37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7.125" style="0" customWidth="1"/>
    <col min="14598" max="14601" width="9.37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7.125" style="0" customWidth="1"/>
    <col min="14854" max="14857" width="9.37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7.125" style="0" customWidth="1"/>
    <col min="15110" max="15113" width="9.37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7.125" style="0" customWidth="1"/>
    <col min="15366" max="15369" width="9.37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7.125" style="0" customWidth="1"/>
    <col min="15622" max="15625" width="9.37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7.125" style="0" customWidth="1"/>
    <col min="15878" max="15881" width="9.37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7.125" style="0" customWidth="1"/>
    <col min="16134" max="16137" width="9.375" style="0" customWidth="1"/>
  </cols>
  <sheetData>
    <row r="1" spans="1:9" ht="13.5" thickTop="1">
      <c r="A1" s="324" t="s">
        <v>5</v>
      </c>
      <c r="B1" s="325"/>
      <c r="C1" s="316" t="s">
        <v>151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'[4]Položky'!C7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pol_SO5!G22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'[4]Položky'!C23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pol_SO5!G26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'[4]Položky'!C27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pol_SO5!G34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'[4]Položky'!C35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pol_SO5!G39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'[4]Položky'!C40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pol_SO5!G55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/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SUM(H32:H32)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9" ht="15.75">
      <c r="A51" s="331" t="s">
        <v>83</v>
      </c>
      <c r="B51" s="331"/>
      <c r="C51" s="331"/>
      <c r="D51" s="331"/>
      <c r="E51" s="127">
        <f>SUM(E7:E48)</f>
        <v>0</v>
      </c>
      <c r="F51" s="128"/>
      <c r="G51" s="128"/>
      <c r="H51" s="128"/>
      <c r="I51" s="128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/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/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/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110"/>
      <c r="F64" s="111"/>
      <c r="G64" s="111"/>
      <c r="H64" s="314">
        <f>SUM(I56:I63)</f>
        <v>0</v>
      </c>
      <c r="I64" s="315"/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6">
    <mergeCell ref="H64:I64"/>
    <mergeCell ref="A1:B1"/>
    <mergeCell ref="C1:D1"/>
    <mergeCell ref="A2:B2"/>
    <mergeCell ref="G2:I2"/>
    <mergeCell ref="A51:D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9"/>
  <sheetViews>
    <sheetView workbookViewId="0" topLeftCell="A17">
      <selection activeCell="G39" sqref="G39"/>
    </sheetView>
  </sheetViews>
  <sheetFormatPr defaultColWidth="9.00390625" defaultRowHeight="12.75"/>
  <cols>
    <col min="1" max="1" width="4.375" style="115" customWidth="1"/>
    <col min="2" max="2" width="10.375" style="115" customWidth="1"/>
    <col min="3" max="3" width="40.375" style="115" customWidth="1"/>
    <col min="4" max="4" width="5.625" style="115" customWidth="1"/>
    <col min="5" max="5" width="8.25390625" style="116" customWidth="1"/>
    <col min="6" max="6" width="8.25390625" style="115" customWidth="1"/>
    <col min="7" max="7" width="10.37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256" width="9.125" style="115" customWidth="1"/>
    <col min="257" max="257" width="4.375" style="115" customWidth="1"/>
    <col min="258" max="258" width="11.625" style="115" customWidth="1"/>
    <col min="259" max="259" width="40.375" style="115" customWidth="1"/>
    <col min="260" max="260" width="5.625" style="115" customWidth="1"/>
    <col min="261" max="261" width="8.625" style="115" customWidth="1"/>
    <col min="262" max="262" width="9.875" style="115" customWidth="1"/>
    <col min="263" max="263" width="13.875" style="115" customWidth="1"/>
    <col min="264" max="264" width="9.125" style="115" customWidth="1"/>
    <col min="265" max="265" width="10.125" style="115" bestFit="1" customWidth="1"/>
    <col min="266" max="267" width="9.125" style="115" customWidth="1"/>
    <col min="268" max="268" width="13.875" style="115" customWidth="1"/>
    <col min="269" max="512" width="9.125" style="115" customWidth="1"/>
    <col min="513" max="513" width="4.375" style="115" customWidth="1"/>
    <col min="514" max="514" width="11.625" style="115" customWidth="1"/>
    <col min="515" max="515" width="40.375" style="115" customWidth="1"/>
    <col min="516" max="516" width="5.625" style="115" customWidth="1"/>
    <col min="517" max="517" width="8.625" style="115" customWidth="1"/>
    <col min="518" max="518" width="9.875" style="115" customWidth="1"/>
    <col min="519" max="519" width="13.875" style="115" customWidth="1"/>
    <col min="520" max="520" width="9.125" style="115" customWidth="1"/>
    <col min="521" max="521" width="10.125" style="115" bestFit="1" customWidth="1"/>
    <col min="522" max="523" width="9.125" style="115" customWidth="1"/>
    <col min="524" max="524" width="13.875" style="115" customWidth="1"/>
    <col min="525" max="768" width="9.125" style="115" customWidth="1"/>
    <col min="769" max="769" width="4.375" style="115" customWidth="1"/>
    <col min="770" max="770" width="11.625" style="115" customWidth="1"/>
    <col min="771" max="771" width="40.375" style="115" customWidth="1"/>
    <col min="772" max="772" width="5.625" style="115" customWidth="1"/>
    <col min="773" max="773" width="8.625" style="115" customWidth="1"/>
    <col min="774" max="774" width="9.875" style="115" customWidth="1"/>
    <col min="775" max="775" width="13.875" style="115" customWidth="1"/>
    <col min="776" max="776" width="9.125" style="115" customWidth="1"/>
    <col min="777" max="777" width="10.125" style="115" bestFit="1" customWidth="1"/>
    <col min="778" max="779" width="9.125" style="115" customWidth="1"/>
    <col min="780" max="780" width="13.875" style="115" customWidth="1"/>
    <col min="781" max="1024" width="9.125" style="115" customWidth="1"/>
    <col min="1025" max="1025" width="4.375" style="115" customWidth="1"/>
    <col min="1026" max="1026" width="11.625" style="115" customWidth="1"/>
    <col min="1027" max="1027" width="40.375" style="115" customWidth="1"/>
    <col min="1028" max="1028" width="5.625" style="115" customWidth="1"/>
    <col min="1029" max="1029" width="8.625" style="115" customWidth="1"/>
    <col min="1030" max="1030" width="9.875" style="115" customWidth="1"/>
    <col min="1031" max="1031" width="13.875" style="115" customWidth="1"/>
    <col min="1032" max="1032" width="9.125" style="115" customWidth="1"/>
    <col min="1033" max="1033" width="10.125" style="115" bestFit="1" customWidth="1"/>
    <col min="1034" max="1035" width="9.125" style="115" customWidth="1"/>
    <col min="1036" max="1036" width="13.875" style="115" customWidth="1"/>
    <col min="1037" max="1280" width="9.125" style="115" customWidth="1"/>
    <col min="1281" max="1281" width="4.375" style="115" customWidth="1"/>
    <col min="1282" max="1282" width="11.625" style="115" customWidth="1"/>
    <col min="1283" max="1283" width="40.375" style="115" customWidth="1"/>
    <col min="1284" max="1284" width="5.625" style="115" customWidth="1"/>
    <col min="1285" max="1285" width="8.625" style="115" customWidth="1"/>
    <col min="1286" max="1286" width="9.875" style="115" customWidth="1"/>
    <col min="1287" max="1287" width="13.875" style="115" customWidth="1"/>
    <col min="1288" max="1288" width="9.125" style="115" customWidth="1"/>
    <col min="1289" max="1289" width="10.125" style="115" bestFit="1" customWidth="1"/>
    <col min="1290" max="1291" width="9.125" style="115" customWidth="1"/>
    <col min="1292" max="1292" width="13.875" style="115" customWidth="1"/>
    <col min="1293" max="1536" width="9.125" style="115" customWidth="1"/>
    <col min="1537" max="1537" width="4.375" style="115" customWidth="1"/>
    <col min="1538" max="1538" width="11.625" style="115" customWidth="1"/>
    <col min="1539" max="1539" width="40.375" style="115" customWidth="1"/>
    <col min="1540" max="1540" width="5.625" style="115" customWidth="1"/>
    <col min="1541" max="1541" width="8.625" style="115" customWidth="1"/>
    <col min="1542" max="1542" width="9.875" style="115" customWidth="1"/>
    <col min="1543" max="1543" width="13.875" style="115" customWidth="1"/>
    <col min="1544" max="1544" width="9.125" style="115" customWidth="1"/>
    <col min="1545" max="1545" width="10.125" style="115" bestFit="1" customWidth="1"/>
    <col min="1546" max="1547" width="9.125" style="115" customWidth="1"/>
    <col min="1548" max="1548" width="13.875" style="115" customWidth="1"/>
    <col min="1549" max="1792" width="9.125" style="115" customWidth="1"/>
    <col min="1793" max="1793" width="4.375" style="115" customWidth="1"/>
    <col min="1794" max="1794" width="11.625" style="115" customWidth="1"/>
    <col min="1795" max="1795" width="40.375" style="115" customWidth="1"/>
    <col min="1796" max="1796" width="5.625" style="115" customWidth="1"/>
    <col min="1797" max="1797" width="8.625" style="115" customWidth="1"/>
    <col min="1798" max="1798" width="9.875" style="115" customWidth="1"/>
    <col min="1799" max="1799" width="13.875" style="115" customWidth="1"/>
    <col min="1800" max="1800" width="9.125" style="115" customWidth="1"/>
    <col min="1801" max="1801" width="10.125" style="115" bestFit="1" customWidth="1"/>
    <col min="1802" max="1803" width="9.125" style="115" customWidth="1"/>
    <col min="1804" max="1804" width="13.875" style="115" customWidth="1"/>
    <col min="1805" max="2048" width="9.125" style="115" customWidth="1"/>
    <col min="2049" max="2049" width="4.375" style="115" customWidth="1"/>
    <col min="2050" max="2050" width="11.625" style="115" customWidth="1"/>
    <col min="2051" max="2051" width="40.375" style="115" customWidth="1"/>
    <col min="2052" max="2052" width="5.625" style="115" customWidth="1"/>
    <col min="2053" max="2053" width="8.625" style="115" customWidth="1"/>
    <col min="2054" max="2054" width="9.875" style="115" customWidth="1"/>
    <col min="2055" max="2055" width="13.875" style="115" customWidth="1"/>
    <col min="2056" max="2056" width="9.125" style="115" customWidth="1"/>
    <col min="2057" max="2057" width="10.125" style="115" bestFit="1" customWidth="1"/>
    <col min="2058" max="2059" width="9.125" style="115" customWidth="1"/>
    <col min="2060" max="2060" width="13.875" style="115" customWidth="1"/>
    <col min="2061" max="2304" width="9.125" style="115" customWidth="1"/>
    <col min="2305" max="2305" width="4.375" style="115" customWidth="1"/>
    <col min="2306" max="2306" width="11.625" style="115" customWidth="1"/>
    <col min="2307" max="2307" width="40.375" style="115" customWidth="1"/>
    <col min="2308" max="2308" width="5.625" style="115" customWidth="1"/>
    <col min="2309" max="2309" width="8.625" style="115" customWidth="1"/>
    <col min="2310" max="2310" width="9.875" style="115" customWidth="1"/>
    <col min="2311" max="2311" width="13.875" style="115" customWidth="1"/>
    <col min="2312" max="2312" width="9.125" style="115" customWidth="1"/>
    <col min="2313" max="2313" width="10.125" style="115" bestFit="1" customWidth="1"/>
    <col min="2314" max="2315" width="9.125" style="115" customWidth="1"/>
    <col min="2316" max="2316" width="13.875" style="115" customWidth="1"/>
    <col min="2317" max="2560" width="9.125" style="115" customWidth="1"/>
    <col min="2561" max="2561" width="4.375" style="115" customWidth="1"/>
    <col min="2562" max="2562" width="11.625" style="115" customWidth="1"/>
    <col min="2563" max="2563" width="40.375" style="115" customWidth="1"/>
    <col min="2564" max="2564" width="5.625" style="115" customWidth="1"/>
    <col min="2565" max="2565" width="8.625" style="115" customWidth="1"/>
    <col min="2566" max="2566" width="9.875" style="115" customWidth="1"/>
    <col min="2567" max="2567" width="13.875" style="115" customWidth="1"/>
    <col min="2568" max="2568" width="9.125" style="115" customWidth="1"/>
    <col min="2569" max="2569" width="10.125" style="115" bestFit="1" customWidth="1"/>
    <col min="2570" max="2571" width="9.125" style="115" customWidth="1"/>
    <col min="2572" max="2572" width="13.875" style="115" customWidth="1"/>
    <col min="2573" max="2816" width="9.125" style="115" customWidth="1"/>
    <col min="2817" max="2817" width="4.375" style="115" customWidth="1"/>
    <col min="2818" max="2818" width="11.625" style="115" customWidth="1"/>
    <col min="2819" max="2819" width="40.375" style="115" customWidth="1"/>
    <col min="2820" max="2820" width="5.625" style="115" customWidth="1"/>
    <col min="2821" max="2821" width="8.625" style="115" customWidth="1"/>
    <col min="2822" max="2822" width="9.875" style="115" customWidth="1"/>
    <col min="2823" max="2823" width="13.875" style="115" customWidth="1"/>
    <col min="2824" max="2824" width="9.125" style="115" customWidth="1"/>
    <col min="2825" max="2825" width="10.125" style="115" bestFit="1" customWidth="1"/>
    <col min="2826" max="2827" width="9.125" style="115" customWidth="1"/>
    <col min="2828" max="2828" width="13.875" style="115" customWidth="1"/>
    <col min="2829" max="3072" width="9.125" style="115" customWidth="1"/>
    <col min="3073" max="3073" width="4.375" style="115" customWidth="1"/>
    <col min="3074" max="3074" width="11.625" style="115" customWidth="1"/>
    <col min="3075" max="3075" width="40.375" style="115" customWidth="1"/>
    <col min="3076" max="3076" width="5.625" style="115" customWidth="1"/>
    <col min="3077" max="3077" width="8.625" style="115" customWidth="1"/>
    <col min="3078" max="3078" width="9.875" style="115" customWidth="1"/>
    <col min="3079" max="3079" width="13.875" style="115" customWidth="1"/>
    <col min="3080" max="3080" width="9.125" style="115" customWidth="1"/>
    <col min="3081" max="3081" width="10.125" style="115" bestFit="1" customWidth="1"/>
    <col min="3082" max="3083" width="9.125" style="115" customWidth="1"/>
    <col min="3084" max="3084" width="13.875" style="115" customWidth="1"/>
    <col min="3085" max="3328" width="9.125" style="115" customWidth="1"/>
    <col min="3329" max="3329" width="4.375" style="115" customWidth="1"/>
    <col min="3330" max="3330" width="11.625" style="115" customWidth="1"/>
    <col min="3331" max="3331" width="40.375" style="115" customWidth="1"/>
    <col min="3332" max="3332" width="5.625" style="115" customWidth="1"/>
    <col min="3333" max="3333" width="8.625" style="115" customWidth="1"/>
    <col min="3334" max="3334" width="9.875" style="115" customWidth="1"/>
    <col min="3335" max="3335" width="13.875" style="115" customWidth="1"/>
    <col min="3336" max="3336" width="9.125" style="115" customWidth="1"/>
    <col min="3337" max="3337" width="10.125" style="115" bestFit="1" customWidth="1"/>
    <col min="3338" max="3339" width="9.125" style="115" customWidth="1"/>
    <col min="3340" max="3340" width="13.875" style="115" customWidth="1"/>
    <col min="3341" max="3584" width="9.125" style="115" customWidth="1"/>
    <col min="3585" max="3585" width="4.375" style="115" customWidth="1"/>
    <col min="3586" max="3586" width="11.625" style="115" customWidth="1"/>
    <col min="3587" max="3587" width="40.375" style="115" customWidth="1"/>
    <col min="3588" max="3588" width="5.625" style="115" customWidth="1"/>
    <col min="3589" max="3589" width="8.625" style="115" customWidth="1"/>
    <col min="3590" max="3590" width="9.875" style="115" customWidth="1"/>
    <col min="3591" max="3591" width="13.875" style="115" customWidth="1"/>
    <col min="3592" max="3592" width="9.125" style="115" customWidth="1"/>
    <col min="3593" max="3593" width="10.125" style="115" bestFit="1" customWidth="1"/>
    <col min="3594" max="3595" width="9.125" style="115" customWidth="1"/>
    <col min="3596" max="3596" width="13.875" style="115" customWidth="1"/>
    <col min="3597" max="3840" width="9.125" style="115" customWidth="1"/>
    <col min="3841" max="3841" width="4.375" style="115" customWidth="1"/>
    <col min="3842" max="3842" width="11.625" style="115" customWidth="1"/>
    <col min="3843" max="3843" width="40.375" style="115" customWidth="1"/>
    <col min="3844" max="3844" width="5.625" style="115" customWidth="1"/>
    <col min="3845" max="3845" width="8.625" style="115" customWidth="1"/>
    <col min="3846" max="3846" width="9.875" style="115" customWidth="1"/>
    <col min="3847" max="3847" width="13.875" style="115" customWidth="1"/>
    <col min="3848" max="3848" width="9.125" style="115" customWidth="1"/>
    <col min="3849" max="3849" width="10.125" style="115" bestFit="1" customWidth="1"/>
    <col min="3850" max="3851" width="9.125" style="115" customWidth="1"/>
    <col min="3852" max="3852" width="13.875" style="115" customWidth="1"/>
    <col min="3853" max="4096" width="9.125" style="115" customWidth="1"/>
    <col min="4097" max="4097" width="4.375" style="115" customWidth="1"/>
    <col min="4098" max="4098" width="11.625" style="115" customWidth="1"/>
    <col min="4099" max="4099" width="40.375" style="115" customWidth="1"/>
    <col min="4100" max="4100" width="5.625" style="115" customWidth="1"/>
    <col min="4101" max="4101" width="8.625" style="115" customWidth="1"/>
    <col min="4102" max="4102" width="9.875" style="115" customWidth="1"/>
    <col min="4103" max="4103" width="13.875" style="115" customWidth="1"/>
    <col min="4104" max="4104" width="9.125" style="115" customWidth="1"/>
    <col min="4105" max="4105" width="10.125" style="115" bestFit="1" customWidth="1"/>
    <col min="4106" max="4107" width="9.125" style="115" customWidth="1"/>
    <col min="4108" max="4108" width="13.875" style="115" customWidth="1"/>
    <col min="4109" max="4352" width="9.125" style="115" customWidth="1"/>
    <col min="4353" max="4353" width="4.375" style="115" customWidth="1"/>
    <col min="4354" max="4354" width="11.625" style="115" customWidth="1"/>
    <col min="4355" max="4355" width="40.375" style="115" customWidth="1"/>
    <col min="4356" max="4356" width="5.625" style="115" customWidth="1"/>
    <col min="4357" max="4357" width="8.625" style="115" customWidth="1"/>
    <col min="4358" max="4358" width="9.875" style="115" customWidth="1"/>
    <col min="4359" max="4359" width="13.875" style="115" customWidth="1"/>
    <col min="4360" max="4360" width="9.125" style="115" customWidth="1"/>
    <col min="4361" max="4361" width="10.125" style="115" bestFit="1" customWidth="1"/>
    <col min="4362" max="4363" width="9.125" style="115" customWidth="1"/>
    <col min="4364" max="4364" width="13.875" style="115" customWidth="1"/>
    <col min="4365" max="4608" width="9.125" style="115" customWidth="1"/>
    <col min="4609" max="4609" width="4.375" style="115" customWidth="1"/>
    <col min="4610" max="4610" width="11.625" style="115" customWidth="1"/>
    <col min="4611" max="4611" width="40.375" style="115" customWidth="1"/>
    <col min="4612" max="4612" width="5.625" style="115" customWidth="1"/>
    <col min="4613" max="4613" width="8.625" style="115" customWidth="1"/>
    <col min="4614" max="4614" width="9.875" style="115" customWidth="1"/>
    <col min="4615" max="4615" width="13.875" style="115" customWidth="1"/>
    <col min="4616" max="4616" width="9.125" style="115" customWidth="1"/>
    <col min="4617" max="4617" width="10.125" style="115" bestFit="1" customWidth="1"/>
    <col min="4618" max="4619" width="9.125" style="115" customWidth="1"/>
    <col min="4620" max="4620" width="13.875" style="115" customWidth="1"/>
    <col min="4621" max="4864" width="9.125" style="115" customWidth="1"/>
    <col min="4865" max="4865" width="4.375" style="115" customWidth="1"/>
    <col min="4866" max="4866" width="11.625" style="115" customWidth="1"/>
    <col min="4867" max="4867" width="40.375" style="115" customWidth="1"/>
    <col min="4868" max="4868" width="5.625" style="115" customWidth="1"/>
    <col min="4869" max="4869" width="8.625" style="115" customWidth="1"/>
    <col min="4870" max="4870" width="9.875" style="115" customWidth="1"/>
    <col min="4871" max="4871" width="13.875" style="115" customWidth="1"/>
    <col min="4872" max="4872" width="9.125" style="115" customWidth="1"/>
    <col min="4873" max="4873" width="10.125" style="115" bestFit="1" customWidth="1"/>
    <col min="4874" max="4875" width="9.125" style="115" customWidth="1"/>
    <col min="4876" max="4876" width="13.875" style="115" customWidth="1"/>
    <col min="4877" max="5120" width="9.125" style="115" customWidth="1"/>
    <col min="5121" max="5121" width="4.375" style="115" customWidth="1"/>
    <col min="5122" max="5122" width="11.625" style="115" customWidth="1"/>
    <col min="5123" max="5123" width="40.375" style="115" customWidth="1"/>
    <col min="5124" max="5124" width="5.625" style="115" customWidth="1"/>
    <col min="5125" max="5125" width="8.625" style="115" customWidth="1"/>
    <col min="5126" max="5126" width="9.875" style="115" customWidth="1"/>
    <col min="5127" max="5127" width="13.875" style="115" customWidth="1"/>
    <col min="5128" max="5128" width="9.125" style="115" customWidth="1"/>
    <col min="5129" max="5129" width="10.125" style="115" bestFit="1" customWidth="1"/>
    <col min="5130" max="5131" width="9.125" style="115" customWidth="1"/>
    <col min="5132" max="5132" width="13.875" style="115" customWidth="1"/>
    <col min="5133" max="5376" width="9.125" style="115" customWidth="1"/>
    <col min="5377" max="5377" width="4.375" style="115" customWidth="1"/>
    <col min="5378" max="5378" width="11.625" style="115" customWidth="1"/>
    <col min="5379" max="5379" width="40.375" style="115" customWidth="1"/>
    <col min="5380" max="5380" width="5.625" style="115" customWidth="1"/>
    <col min="5381" max="5381" width="8.625" style="115" customWidth="1"/>
    <col min="5382" max="5382" width="9.875" style="115" customWidth="1"/>
    <col min="5383" max="5383" width="13.875" style="115" customWidth="1"/>
    <col min="5384" max="5384" width="9.125" style="115" customWidth="1"/>
    <col min="5385" max="5385" width="10.125" style="115" bestFit="1" customWidth="1"/>
    <col min="5386" max="5387" width="9.125" style="115" customWidth="1"/>
    <col min="5388" max="5388" width="13.875" style="115" customWidth="1"/>
    <col min="5389" max="5632" width="9.125" style="115" customWidth="1"/>
    <col min="5633" max="5633" width="4.375" style="115" customWidth="1"/>
    <col min="5634" max="5634" width="11.625" style="115" customWidth="1"/>
    <col min="5635" max="5635" width="40.375" style="115" customWidth="1"/>
    <col min="5636" max="5636" width="5.625" style="115" customWidth="1"/>
    <col min="5637" max="5637" width="8.625" style="115" customWidth="1"/>
    <col min="5638" max="5638" width="9.875" style="115" customWidth="1"/>
    <col min="5639" max="5639" width="13.875" style="115" customWidth="1"/>
    <col min="5640" max="5640" width="9.125" style="115" customWidth="1"/>
    <col min="5641" max="5641" width="10.125" style="115" bestFit="1" customWidth="1"/>
    <col min="5642" max="5643" width="9.125" style="115" customWidth="1"/>
    <col min="5644" max="5644" width="13.875" style="115" customWidth="1"/>
    <col min="5645" max="5888" width="9.125" style="115" customWidth="1"/>
    <col min="5889" max="5889" width="4.375" style="115" customWidth="1"/>
    <col min="5890" max="5890" width="11.625" style="115" customWidth="1"/>
    <col min="5891" max="5891" width="40.375" style="115" customWidth="1"/>
    <col min="5892" max="5892" width="5.625" style="115" customWidth="1"/>
    <col min="5893" max="5893" width="8.625" style="115" customWidth="1"/>
    <col min="5894" max="5894" width="9.875" style="115" customWidth="1"/>
    <col min="5895" max="5895" width="13.875" style="115" customWidth="1"/>
    <col min="5896" max="5896" width="9.125" style="115" customWidth="1"/>
    <col min="5897" max="5897" width="10.125" style="115" bestFit="1" customWidth="1"/>
    <col min="5898" max="5899" width="9.125" style="115" customWidth="1"/>
    <col min="5900" max="5900" width="13.875" style="115" customWidth="1"/>
    <col min="5901" max="6144" width="9.125" style="115" customWidth="1"/>
    <col min="6145" max="6145" width="4.375" style="115" customWidth="1"/>
    <col min="6146" max="6146" width="11.625" style="115" customWidth="1"/>
    <col min="6147" max="6147" width="40.375" style="115" customWidth="1"/>
    <col min="6148" max="6148" width="5.625" style="115" customWidth="1"/>
    <col min="6149" max="6149" width="8.625" style="115" customWidth="1"/>
    <col min="6150" max="6150" width="9.875" style="115" customWidth="1"/>
    <col min="6151" max="6151" width="13.875" style="115" customWidth="1"/>
    <col min="6152" max="6152" width="9.125" style="115" customWidth="1"/>
    <col min="6153" max="6153" width="10.125" style="115" bestFit="1" customWidth="1"/>
    <col min="6154" max="6155" width="9.125" style="115" customWidth="1"/>
    <col min="6156" max="6156" width="13.875" style="115" customWidth="1"/>
    <col min="6157" max="6400" width="9.125" style="115" customWidth="1"/>
    <col min="6401" max="6401" width="4.375" style="115" customWidth="1"/>
    <col min="6402" max="6402" width="11.625" style="115" customWidth="1"/>
    <col min="6403" max="6403" width="40.375" style="115" customWidth="1"/>
    <col min="6404" max="6404" width="5.625" style="115" customWidth="1"/>
    <col min="6405" max="6405" width="8.625" style="115" customWidth="1"/>
    <col min="6406" max="6406" width="9.875" style="115" customWidth="1"/>
    <col min="6407" max="6407" width="13.875" style="115" customWidth="1"/>
    <col min="6408" max="6408" width="9.125" style="115" customWidth="1"/>
    <col min="6409" max="6409" width="10.125" style="115" bestFit="1" customWidth="1"/>
    <col min="6410" max="6411" width="9.125" style="115" customWidth="1"/>
    <col min="6412" max="6412" width="13.875" style="115" customWidth="1"/>
    <col min="6413" max="6656" width="9.125" style="115" customWidth="1"/>
    <col min="6657" max="6657" width="4.375" style="115" customWidth="1"/>
    <col min="6658" max="6658" width="11.625" style="115" customWidth="1"/>
    <col min="6659" max="6659" width="40.375" style="115" customWidth="1"/>
    <col min="6660" max="6660" width="5.625" style="115" customWidth="1"/>
    <col min="6661" max="6661" width="8.625" style="115" customWidth="1"/>
    <col min="6662" max="6662" width="9.875" style="115" customWidth="1"/>
    <col min="6663" max="6663" width="13.875" style="115" customWidth="1"/>
    <col min="6664" max="6664" width="9.125" style="115" customWidth="1"/>
    <col min="6665" max="6665" width="10.125" style="115" bestFit="1" customWidth="1"/>
    <col min="6666" max="6667" width="9.125" style="115" customWidth="1"/>
    <col min="6668" max="6668" width="13.875" style="115" customWidth="1"/>
    <col min="6669" max="6912" width="9.125" style="115" customWidth="1"/>
    <col min="6913" max="6913" width="4.375" style="115" customWidth="1"/>
    <col min="6914" max="6914" width="11.625" style="115" customWidth="1"/>
    <col min="6915" max="6915" width="40.375" style="115" customWidth="1"/>
    <col min="6916" max="6916" width="5.625" style="115" customWidth="1"/>
    <col min="6917" max="6917" width="8.625" style="115" customWidth="1"/>
    <col min="6918" max="6918" width="9.875" style="115" customWidth="1"/>
    <col min="6919" max="6919" width="13.875" style="115" customWidth="1"/>
    <col min="6920" max="6920" width="9.125" style="115" customWidth="1"/>
    <col min="6921" max="6921" width="10.125" style="115" bestFit="1" customWidth="1"/>
    <col min="6922" max="6923" width="9.125" style="115" customWidth="1"/>
    <col min="6924" max="6924" width="13.875" style="115" customWidth="1"/>
    <col min="6925" max="7168" width="9.125" style="115" customWidth="1"/>
    <col min="7169" max="7169" width="4.375" style="115" customWidth="1"/>
    <col min="7170" max="7170" width="11.625" style="115" customWidth="1"/>
    <col min="7171" max="7171" width="40.375" style="115" customWidth="1"/>
    <col min="7172" max="7172" width="5.625" style="115" customWidth="1"/>
    <col min="7173" max="7173" width="8.625" style="115" customWidth="1"/>
    <col min="7174" max="7174" width="9.875" style="115" customWidth="1"/>
    <col min="7175" max="7175" width="13.875" style="115" customWidth="1"/>
    <col min="7176" max="7176" width="9.125" style="115" customWidth="1"/>
    <col min="7177" max="7177" width="10.125" style="115" bestFit="1" customWidth="1"/>
    <col min="7178" max="7179" width="9.125" style="115" customWidth="1"/>
    <col min="7180" max="7180" width="13.875" style="115" customWidth="1"/>
    <col min="7181" max="7424" width="9.125" style="115" customWidth="1"/>
    <col min="7425" max="7425" width="4.375" style="115" customWidth="1"/>
    <col min="7426" max="7426" width="11.625" style="115" customWidth="1"/>
    <col min="7427" max="7427" width="40.375" style="115" customWidth="1"/>
    <col min="7428" max="7428" width="5.625" style="115" customWidth="1"/>
    <col min="7429" max="7429" width="8.625" style="115" customWidth="1"/>
    <col min="7430" max="7430" width="9.875" style="115" customWidth="1"/>
    <col min="7431" max="7431" width="13.875" style="115" customWidth="1"/>
    <col min="7432" max="7432" width="9.125" style="115" customWidth="1"/>
    <col min="7433" max="7433" width="10.125" style="115" bestFit="1" customWidth="1"/>
    <col min="7434" max="7435" width="9.125" style="115" customWidth="1"/>
    <col min="7436" max="7436" width="13.875" style="115" customWidth="1"/>
    <col min="7437" max="7680" width="9.125" style="115" customWidth="1"/>
    <col min="7681" max="7681" width="4.375" style="115" customWidth="1"/>
    <col min="7682" max="7682" width="11.625" style="115" customWidth="1"/>
    <col min="7683" max="7683" width="40.375" style="115" customWidth="1"/>
    <col min="7684" max="7684" width="5.625" style="115" customWidth="1"/>
    <col min="7685" max="7685" width="8.625" style="115" customWidth="1"/>
    <col min="7686" max="7686" width="9.875" style="115" customWidth="1"/>
    <col min="7687" max="7687" width="13.875" style="115" customWidth="1"/>
    <col min="7688" max="7688" width="9.125" style="115" customWidth="1"/>
    <col min="7689" max="7689" width="10.125" style="115" bestFit="1" customWidth="1"/>
    <col min="7690" max="7691" width="9.125" style="115" customWidth="1"/>
    <col min="7692" max="7692" width="13.875" style="115" customWidth="1"/>
    <col min="7693" max="7936" width="9.125" style="115" customWidth="1"/>
    <col min="7937" max="7937" width="4.375" style="115" customWidth="1"/>
    <col min="7938" max="7938" width="11.625" style="115" customWidth="1"/>
    <col min="7939" max="7939" width="40.375" style="115" customWidth="1"/>
    <col min="7940" max="7940" width="5.625" style="115" customWidth="1"/>
    <col min="7941" max="7941" width="8.625" style="115" customWidth="1"/>
    <col min="7942" max="7942" width="9.875" style="115" customWidth="1"/>
    <col min="7943" max="7943" width="13.875" style="115" customWidth="1"/>
    <col min="7944" max="7944" width="9.125" style="115" customWidth="1"/>
    <col min="7945" max="7945" width="10.125" style="115" bestFit="1" customWidth="1"/>
    <col min="7946" max="7947" width="9.125" style="115" customWidth="1"/>
    <col min="7948" max="7948" width="13.875" style="115" customWidth="1"/>
    <col min="7949" max="8192" width="9.125" style="115" customWidth="1"/>
    <col min="8193" max="8193" width="4.375" style="115" customWidth="1"/>
    <col min="8194" max="8194" width="11.625" style="115" customWidth="1"/>
    <col min="8195" max="8195" width="40.375" style="115" customWidth="1"/>
    <col min="8196" max="8196" width="5.625" style="115" customWidth="1"/>
    <col min="8197" max="8197" width="8.625" style="115" customWidth="1"/>
    <col min="8198" max="8198" width="9.875" style="115" customWidth="1"/>
    <col min="8199" max="8199" width="13.875" style="115" customWidth="1"/>
    <col min="8200" max="8200" width="9.125" style="115" customWidth="1"/>
    <col min="8201" max="8201" width="10.125" style="115" bestFit="1" customWidth="1"/>
    <col min="8202" max="8203" width="9.125" style="115" customWidth="1"/>
    <col min="8204" max="8204" width="13.875" style="115" customWidth="1"/>
    <col min="8205" max="8448" width="9.125" style="115" customWidth="1"/>
    <col min="8449" max="8449" width="4.375" style="115" customWidth="1"/>
    <col min="8450" max="8450" width="11.625" style="115" customWidth="1"/>
    <col min="8451" max="8451" width="40.375" style="115" customWidth="1"/>
    <col min="8452" max="8452" width="5.625" style="115" customWidth="1"/>
    <col min="8453" max="8453" width="8.625" style="115" customWidth="1"/>
    <col min="8454" max="8454" width="9.875" style="115" customWidth="1"/>
    <col min="8455" max="8455" width="13.875" style="115" customWidth="1"/>
    <col min="8456" max="8456" width="9.125" style="115" customWidth="1"/>
    <col min="8457" max="8457" width="10.125" style="115" bestFit="1" customWidth="1"/>
    <col min="8458" max="8459" width="9.125" style="115" customWidth="1"/>
    <col min="8460" max="8460" width="13.875" style="115" customWidth="1"/>
    <col min="8461" max="8704" width="9.125" style="115" customWidth="1"/>
    <col min="8705" max="8705" width="4.375" style="115" customWidth="1"/>
    <col min="8706" max="8706" width="11.625" style="115" customWidth="1"/>
    <col min="8707" max="8707" width="40.375" style="115" customWidth="1"/>
    <col min="8708" max="8708" width="5.625" style="115" customWidth="1"/>
    <col min="8709" max="8709" width="8.625" style="115" customWidth="1"/>
    <col min="8710" max="8710" width="9.875" style="115" customWidth="1"/>
    <col min="8711" max="8711" width="13.875" style="115" customWidth="1"/>
    <col min="8712" max="8712" width="9.125" style="115" customWidth="1"/>
    <col min="8713" max="8713" width="10.125" style="115" bestFit="1" customWidth="1"/>
    <col min="8714" max="8715" width="9.125" style="115" customWidth="1"/>
    <col min="8716" max="8716" width="13.875" style="115" customWidth="1"/>
    <col min="8717" max="8960" width="9.125" style="115" customWidth="1"/>
    <col min="8961" max="8961" width="4.375" style="115" customWidth="1"/>
    <col min="8962" max="8962" width="11.625" style="115" customWidth="1"/>
    <col min="8963" max="8963" width="40.375" style="115" customWidth="1"/>
    <col min="8964" max="8964" width="5.625" style="115" customWidth="1"/>
    <col min="8965" max="8965" width="8.625" style="115" customWidth="1"/>
    <col min="8966" max="8966" width="9.875" style="115" customWidth="1"/>
    <col min="8967" max="8967" width="13.875" style="115" customWidth="1"/>
    <col min="8968" max="8968" width="9.125" style="115" customWidth="1"/>
    <col min="8969" max="8969" width="10.125" style="115" bestFit="1" customWidth="1"/>
    <col min="8970" max="8971" width="9.125" style="115" customWidth="1"/>
    <col min="8972" max="8972" width="13.875" style="115" customWidth="1"/>
    <col min="8973" max="9216" width="9.125" style="115" customWidth="1"/>
    <col min="9217" max="9217" width="4.375" style="115" customWidth="1"/>
    <col min="9218" max="9218" width="11.625" style="115" customWidth="1"/>
    <col min="9219" max="9219" width="40.375" style="115" customWidth="1"/>
    <col min="9220" max="9220" width="5.625" style="115" customWidth="1"/>
    <col min="9221" max="9221" width="8.625" style="115" customWidth="1"/>
    <col min="9222" max="9222" width="9.875" style="115" customWidth="1"/>
    <col min="9223" max="9223" width="13.875" style="115" customWidth="1"/>
    <col min="9224" max="9224" width="9.125" style="115" customWidth="1"/>
    <col min="9225" max="9225" width="10.125" style="115" bestFit="1" customWidth="1"/>
    <col min="9226" max="9227" width="9.125" style="115" customWidth="1"/>
    <col min="9228" max="9228" width="13.875" style="115" customWidth="1"/>
    <col min="9229" max="9472" width="9.125" style="115" customWidth="1"/>
    <col min="9473" max="9473" width="4.375" style="115" customWidth="1"/>
    <col min="9474" max="9474" width="11.625" style="115" customWidth="1"/>
    <col min="9475" max="9475" width="40.375" style="115" customWidth="1"/>
    <col min="9476" max="9476" width="5.625" style="115" customWidth="1"/>
    <col min="9477" max="9477" width="8.625" style="115" customWidth="1"/>
    <col min="9478" max="9478" width="9.875" style="115" customWidth="1"/>
    <col min="9479" max="9479" width="13.875" style="115" customWidth="1"/>
    <col min="9480" max="9480" width="9.125" style="115" customWidth="1"/>
    <col min="9481" max="9481" width="10.125" style="115" bestFit="1" customWidth="1"/>
    <col min="9482" max="9483" width="9.125" style="115" customWidth="1"/>
    <col min="9484" max="9484" width="13.875" style="115" customWidth="1"/>
    <col min="9485" max="9728" width="9.125" style="115" customWidth="1"/>
    <col min="9729" max="9729" width="4.375" style="115" customWidth="1"/>
    <col min="9730" max="9730" width="11.625" style="115" customWidth="1"/>
    <col min="9731" max="9731" width="40.375" style="115" customWidth="1"/>
    <col min="9732" max="9732" width="5.625" style="115" customWidth="1"/>
    <col min="9733" max="9733" width="8.625" style="115" customWidth="1"/>
    <col min="9734" max="9734" width="9.875" style="115" customWidth="1"/>
    <col min="9735" max="9735" width="13.875" style="115" customWidth="1"/>
    <col min="9736" max="9736" width="9.125" style="115" customWidth="1"/>
    <col min="9737" max="9737" width="10.125" style="115" bestFit="1" customWidth="1"/>
    <col min="9738" max="9739" width="9.125" style="115" customWidth="1"/>
    <col min="9740" max="9740" width="13.875" style="115" customWidth="1"/>
    <col min="9741" max="9984" width="9.125" style="115" customWidth="1"/>
    <col min="9985" max="9985" width="4.375" style="115" customWidth="1"/>
    <col min="9986" max="9986" width="11.625" style="115" customWidth="1"/>
    <col min="9987" max="9987" width="40.375" style="115" customWidth="1"/>
    <col min="9988" max="9988" width="5.625" style="115" customWidth="1"/>
    <col min="9989" max="9989" width="8.625" style="115" customWidth="1"/>
    <col min="9990" max="9990" width="9.875" style="115" customWidth="1"/>
    <col min="9991" max="9991" width="13.875" style="115" customWidth="1"/>
    <col min="9992" max="9992" width="9.125" style="115" customWidth="1"/>
    <col min="9993" max="9993" width="10.125" style="115" bestFit="1" customWidth="1"/>
    <col min="9994" max="9995" width="9.125" style="115" customWidth="1"/>
    <col min="9996" max="9996" width="13.875" style="115" customWidth="1"/>
    <col min="9997" max="10240" width="9.125" style="115" customWidth="1"/>
    <col min="10241" max="10241" width="4.375" style="115" customWidth="1"/>
    <col min="10242" max="10242" width="11.625" style="115" customWidth="1"/>
    <col min="10243" max="10243" width="40.375" style="115" customWidth="1"/>
    <col min="10244" max="10244" width="5.625" style="115" customWidth="1"/>
    <col min="10245" max="10245" width="8.625" style="115" customWidth="1"/>
    <col min="10246" max="10246" width="9.875" style="115" customWidth="1"/>
    <col min="10247" max="10247" width="13.875" style="115" customWidth="1"/>
    <col min="10248" max="10248" width="9.125" style="115" customWidth="1"/>
    <col min="10249" max="10249" width="10.125" style="115" bestFit="1" customWidth="1"/>
    <col min="10250" max="10251" width="9.125" style="115" customWidth="1"/>
    <col min="10252" max="10252" width="13.875" style="115" customWidth="1"/>
    <col min="10253" max="10496" width="9.125" style="115" customWidth="1"/>
    <col min="10497" max="10497" width="4.375" style="115" customWidth="1"/>
    <col min="10498" max="10498" width="11.625" style="115" customWidth="1"/>
    <col min="10499" max="10499" width="40.375" style="115" customWidth="1"/>
    <col min="10500" max="10500" width="5.625" style="115" customWidth="1"/>
    <col min="10501" max="10501" width="8.625" style="115" customWidth="1"/>
    <col min="10502" max="10502" width="9.875" style="115" customWidth="1"/>
    <col min="10503" max="10503" width="13.875" style="115" customWidth="1"/>
    <col min="10504" max="10504" width="9.125" style="115" customWidth="1"/>
    <col min="10505" max="10505" width="10.125" style="115" bestFit="1" customWidth="1"/>
    <col min="10506" max="10507" width="9.125" style="115" customWidth="1"/>
    <col min="10508" max="10508" width="13.875" style="115" customWidth="1"/>
    <col min="10509" max="10752" width="9.125" style="115" customWidth="1"/>
    <col min="10753" max="10753" width="4.375" style="115" customWidth="1"/>
    <col min="10754" max="10754" width="11.625" style="115" customWidth="1"/>
    <col min="10755" max="10755" width="40.375" style="115" customWidth="1"/>
    <col min="10756" max="10756" width="5.625" style="115" customWidth="1"/>
    <col min="10757" max="10757" width="8.625" style="115" customWidth="1"/>
    <col min="10758" max="10758" width="9.875" style="115" customWidth="1"/>
    <col min="10759" max="10759" width="13.875" style="115" customWidth="1"/>
    <col min="10760" max="10760" width="9.125" style="115" customWidth="1"/>
    <col min="10761" max="10761" width="10.125" style="115" bestFit="1" customWidth="1"/>
    <col min="10762" max="10763" width="9.125" style="115" customWidth="1"/>
    <col min="10764" max="10764" width="13.875" style="115" customWidth="1"/>
    <col min="10765" max="11008" width="9.125" style="115" customWidth="1"/>
    <col min="11009" max="11009" width="4.375" style="115" customWidth="1"/>
    <col min="11010" max="11010" width="11.625" style="115" customWidth="1"/>
    <col min="11011" max="11011" width="40.375" style="115" customWidth="1"/>
    <col min="11012" max="11012" width="5.625" style="115" customWidth="1"/>
    <col min="11013" max="11013" width="8.625" style="115" customWidth="1"/>
    <col min="11014" max="11014" width="9.875" style="115" customWidth="1"/>
    <col min="11015" max="11015" width="13.875" style="115" customWidth="1"/>
    <col min="11016" max="11016" width="9.125" style="115" customWidth="1"/>
    <col min="11017" max="11017" width="10.125" style="115" bestFit="1" customWidth="1"/>
    <col min="11018" max="11019" width="9.125" style="115" customWidth="1"/>
    <col min="11020" max="11020" width="13.875" style="115" customWidth="1"/>
    <col min="11021" max="11264" width="9.125" style="115" customWidth="1"/>
    <col min="11265" max="11265" width="4.375" style="115" customWidth="1"/>
    <col min="11266" max="11266" width="11.625" style="115" customWidth="1"/>
    <col min="11267" max="11267" width="40.375" style="115" customWidth="1"/>
    <col min="11268" max="11268" width="5.625" style="115" customWidth="1"/>
    <col min="11269" max="11269" width="8.625" style="115" customWidth="1"/>
    <col min="11270" max="11270" width="9.875" style="115" customWidth="1"/>
    <col min="11271" max="11271" width="13.875" style="115" customWidth="1"/>
    <col min="11272" max="11272" width="9.125" style="115" customWidth="1"/>
    <col min="11273" max="11273" width="10.125" style="115" bestFit="1" customWidth="1"/>
    <col min="11274" max="11275" width="9.125" style="115" customWidth="1"/>
    <col min="11276" max="11276" width="13.875" style="115" customWidth="1"/>
    <col min="11277" max="11520" width="9.125" style="115" customWidth="1"/>
    <col min="11521" max="11521" width="4.375" style="115" customWidth="1"/>
    <col min="11522" max="11522" width="11.625" style="115" customWidth="1"/>
    <col min="11523" max="11523" width="40.375" style="115" customWidth="1"/>
    <col min="11524" max="11524" width="5.625" style="115" customWidth="1"/>
    <col min="11525" max="11525" width="8.625" style="115" customWidth="1"/>
    <col min="11526" max="11526" width="9.875" style="115" customWidth="1"/>
    <col min="11527" max="11527" width="13.875" style="115" customWidth="1"/>
    <col min="11528" max="11528" width="9.125" style="115" customWidth="1"/>
    <col min="11529" max="11529" width="10.125" style="115" bestFit="1" customWidth="1"/>
    <col min="11530" max="11531" width="9.125" style="115" customWidth="1"/>
    <col min="11532" max="11532" width="13.875" style="115" customWidth="1"/>
    <col min="11533" max="11776" width="9.125" style="115" customWidth="1"/>
    <col min="11777" max="11777" width="4.375" style="115" customWidth="1"/>
    <col min="11778" max="11778" width="11.625" style="115" customWidth="1"/>
    <col min="11779" max="11779" width="40.375" style="115" customWidth="1"/>
    <col min="11780" max="11780" width="5.625" style="115" customWidth="1"/>
    <col min="11781" max="11781" width="8.625" style="115" customWidth="1"/>
    <col min="11782" max="11782" width="9.875" style="115" customWidth="1"/>
    <col min="11783" max="11783" width="13.875" style="115" customWidth="1"/>
    <col min="11784" max="11784" width="9.125" style="115" customWidth="1"/>
    <col min="11785" max="11785" width="10.125" style="115" bestFit="1" customWidth="1"/>
    <col min="11786" max="11787" width="9.125" style="115" customWidth="1"/>
    <col min="11788" max="11788" width="13.875" style="115" customWidth="1"/>
    <col min="11789" max="12032" width="9.125" style="115" customWidth="1"/>
    <col min="12033" max="12033" width="4.375" style="115" customWidth="1"/>
    <col min="12034" max="12034" width="11.625" style="115" customWidth="1"/>
    <col min="12035" max="12035" width="40.375" style="115" customWidth="1"/>
    <col min="12036" max="12036" width="5.625" style="115" customWidth="1"/>
    <col min="12037" max="12037" width="8.625" style="115" customWidth="1"/>
    <col min="12038" max="12038" width="9.875" style="115" customWidth="1"/>
    <col min="12039" max="12039" width="13.875" style="115" customWidth="1"/>
    <col min="12040" max="12040" width="9.125" style="115" customWidth="1"/>
    <col min="12041" max="12041" width="10.125" style="115" bestFit="1" customWidth="1"/>
    <col min="12042" max="12043" width="9.125" style="115" customWidth="1"/>
    <col min="12044" max="12044" width="13.875" style="115" customWidth="1"/>
    <col min="12045" max="12288" width="9.125" style="115" customWidth="1"/>
    <col min="12289" max="12289" width="4.375" style="115" customWidth="1"/>
    <col min="12290" max="12290" width="11.625" style="115" customWidth="1"/>
    <col min="12291" max="12291" width="40.375" style="115" customWidth="1"/>
    <col min="12292" max="12292" width="5.625" style="115" customWidth="1"/>
    <col min="12293" max="12293" width="8.625" style="115" customWidth="1"/>
    <col min="12294" max="12294" width="9.875" style="115" customWidth="1"/>
    <col min="12295" max="12295" width="13.875" style="115" customWidth="1"/>
    <col min="12296" max="12296" width="9.125" style="115" customWidth="1"/>
    <col min="12297" max="12297" width="10.125" style="115" bestFit="1" customWidth="1"/>
    <col min="12298" max="12299" width="9.125" style="115" customWidth="1"/>
    <col min="12300" max="12300" width="13.875" style="115" customWidth="1"/>
    <col min="12301" max="12544" width="9.125" style="115" customWidth="1"/>
    <col min="12545" max="12545" width="4.375" style="115" customWidth="1"/>
    <col min="12546" max="12546" width="11.625" style="115" customWidth="1"/>
    <col min="12547" max="12547" width="40.375" style="115" customWidth="1"/>
    <col min="12548" max="12548" width="5.625" style="115" customWidth="1"/>
    <col min="12549" max="12549" width="8.625" style="115" customWidth="1"/>
    <col min="12550" max="12550" width="9.875" style="115" customWidth="1"/>
    <col min="12551" max="12551" width="13.875" style="115" customWidth="1"/>
    <col min="12552" max="12552" width="9.125" style="115" customWidth="1"/>
    <col min="12553" max="12553" width="10.125" style="115" bestFit="1" customWidth="1"/>
    <col min="12554" max="12555" width="9.125" style="115" customWidth="1"/>
    <col min="12556" max="12556" width="13.875" style="115" customWidth="1"/>
    <col min="12557" max="12800" width="9.125" style="115" customWidth="1"/>
    <col min="12801" max="12801" width="4.375" style="115" customWidth="1"/>
    <col min="12802" max="12802" width="11.625" style="115" customWidth="1"/>
    <col min="12803" max="12803" width="40.375" style="115" customWidth="1"/>
    <col min="12804" max="12804" width="5.625" style="115" customWidth="1"/>
    <col min="12805" max="12805" width="8.625" style="115" customWidth="1"/>
    <col min="12806" max="12806" width="9.875" style="115" customWidth="1"/>
    <col min="12807" max="12807" width="13.875" style="115" customWidth="1"/>
    <col min="12808" max="12808" width="9.125" style="115" customWidth="1"/>
    <col min="12809" max="12809" width="10.125" style="115" bestFit="1" customWidth="1"/>
    <col min="12810" max="12811" width="9.125" style="115" customWidth="1"/>
    <col min="12812" max="12812" width="13.875" style="115" customWidth="1"/>
    <col min="12813" max="13056" width="9.125" style="115" customWidth="1"/>
    <col min="13057" max="13057" width="4.375" style="115" customWidth="1"/>
    <col min="13058" max="13058" width="11.625" style="115" customWidth="1"/>
    <col min="13059" max="13059" width="40.375" style="115" customWidth="1"/>
    <col min="13060" max="13060" width="5.625" style="115" customWidth="1"/>
    <col min="13061" max="13061" width="8.625" style="115" customWidth="1"/>
    <col min="13062" max="13062" width="9.875" style="115" customWidth="1"/>
    <col min="13063" max="13063" width="13.875" style="115" customWidth="1"/>
    <col min="13064" max="13064" width="9.125" style="115" customWidth="1"/>
    <col min="13065" max="13065" width="10.125" style="115" bestFit="1" customWidth="1"/>
    <col min="13066" max="13067" width="9.125" style="115" customWidth="1"/>
    <col min="13068" max="13068" width="13.875" style="115" customWidth="1"/>
    <col min="13069" max="13312" width="9.125" style="115" customWidth="1"/>
    <col min="13313" max="13313" width="4.375" style="115" customWidth="1"/>
    <col min="13314" max="13314" width="11.625" style="115" customWidth="1"/>
    <col min="13315" max="13315" width="40.375" style="115" customWidth="1"/>
    <col min="13316" max="13316" width="5.625" style="115" customWidth="1"/>
    <col min="13317" max="13317" width="8.625" style="115" customWidth="1"/>
    <col min="13318" max="13318" width="9.875" style="115" customWidth="1"/>
    <col min="13319" max="13319" width="13.875" style="115" customWidth="1"/>
    <col min="13320" max="13320" width="9.125" style="115" customWidth="1"/>
    <col min="13321" max="13321" width="10.125" style="115" bestFit="1" customWidth="1"/>
    <col min="13322" max="13323" width="9.125" style="115" customWidth="1"/>
    <col min="13324" max="13324" width="13.875" style="115" customWidth="1"/>
    <col min="13325" max="13568" width="9.125" style="115" customWidth="1"/>
    <col min="13569" max="13569" width="4.375" style="115" customWidth="1"/>
    <col min="13570" max="13570" width="11.625" style="115" customWidth="1"/>
    <col min="13571" max="13571" width="40.375" style="115" customWidth="1"/>
    <col min="13572" max="13572" width="5.625" style="115" customWidth="1"/>
    <col min="13573" max="13573" width="8.625" style="115" customWidth="1"/>
    <col min="13574" max="13574" width="9.875" style="115" customWidth="1"/>
    <col min="13575" max="13575" width="13.875" style="115" customWidth="1"/>
    <col min="13576" max="13576" width="9.125" style="115" customWidth="1"/>
    <col min="13577" max="13577" width="10.125" style="115" bestFit="1" customWidth="1"/>
    <col min="13578" max="13579" width="9.125" style="115" customWidth="1"/>
    <col min="13580" max="13580" width="13.875" style="115" customWidth="1"/>
    <col min="13581" max="13824" width="9.125" style="115" customWidth="1"/>
    <col min="13825" max="13825" width="4.375" style="115" customWidth="1"/>
    <col min="13826" max="13826" width="11.625" style="115" customWidth="1"/>
    <col min="13827" max="13827" width="40.375" style="115" customWidth="1"/>
    <col min="13828" max="13828" width="5.625" style="115" customWidth="1"/>
    <col min="13829" max="13829" width="8.625" style="115" customWidth="1"/>
    <col min="13830" max="13830" width="9.875" style="115" customWidth="1"/>
    <col min="13831" max="13831" width="13.875" style="115" customWidth="1"/>
    <col min="13832" max="13832" width="9.125" style="115" customWidth="1"/>
    <col min="13833" max="13833" width="10.125" style="115" bestFit="1" customWidth="1"/>
    <col min="13834" max="13835" width="9.125" style="115" customWidth="1"/>
    <col min="13836" max="13836" width="13.875" style="115" customWidth="1"/>
    <col min="13837" max="14080" width="9.125" style="115" customWidth="1"/>
    <col min="14081" max="14081" width="4.375" style="115" customWidth="1"/>
    <col min="14082" max="14082" width="11.625" style="115" customWidth="1"/>
    <col min="14083" max="14083" width="40.375" style="115" customWidth="1"/>
    <col min="14084" max="14084" width="5.625" style="115" customWidth="1"/>
    <col min="14085" max="14085" width="8.625" style="115" customWidth="1"/>
    <col min="14086" max="14086" width="9.875" style="115" customWidth="1"/>
    <col min="14087" max="14087" width="13.875" style="115" customWidth="1"/>
    <col min="14088" max="14088" width="9.125" style="115" customWidth="1"/>
    <col min="14089" max="14089" width="10.125" style="115" bestFit="1" customWidth="1"/>
    <col min="14090" max="14091" width="9.125" style="115" customWidth="1"/>
    <col min="14092" max="14092" width="13.875" style="115" customWidth="1"/>
    <col min="14093" max="14336" width="9.125" style="115" customWidth="1"/>
    <col min="14337" max="14337" width="4.375" style="115" customWidth="1"/>
    <col min="14338" max="14338" width="11.625" style="115" customWidth="1"/>
    <col min="14339" max="14339" width="40.375" style="115" customWidth="1"/>
    <col min="14340" max="14340" width="5.625" style="115" customWidth="1"/>
    <col min="14341" max="14341" width="8.625" style="115" customWidth="1"/>
    <col min="14342" max="14342" width="9.875" style="115" customWidth="1"/>
    <col min="14343" max="14343" width="13.875" style="115" customWidth="1"/>
    <col min="14344" max="14344" width="9.125" style="115" customWidth="1"/>
    <col min="14345" max="14345" width="10.125" style="115" bestFit="1" customWidth="1"/>
    <col min="14346" max="14347" width="9.125" style="115" customWidth="1"/>
    <col min="14348" max="14348" width="13.875" style="115" customWidth="1"/>
    <col min="14349" max="14592" width="9.125" style="115" customWidth="1"/>
    <col min="14593" max="14593" width="4.375" style="115" customWidth="1"/>
    <col min="14594" max="14594" width="11.625" style="115" customWidth="1"/>
    <col min="14595" max="14595" width="40.375" style="115" customWidth="1"/>
    <col min="14596" max="14596" width="5.625" style="115" customWidth="1"/>
    <col min="14597" max="14597" width="8.625" style="115" customWidth="1"/>
    <col min="14598" max="14598" width="9.875" style="115" customWidth="1"/>
    <col min="14599" max="14599" width="13.875" style="115" customWidth="1"/>
    <col min="14600" max="14600" width="9.125" style="115" customWidth="1"/>
    <col min="14601" max="14601" width="10.125" style="115" bestFit="1" customWidth="1"/>
    <col min="14602" max="14603" width="9.125" style="115" customWidth="1"/>
    <col min="14604" max="14604" width="13.875" style="115" customWidth="1"/>
    <col min="14605" max="14848" width="9.125" style="115" customWidth="1"/>
    <col min="14849" max="14849" width="4.375" style="115" customWidth="1"/>
    <col min="14850" max="14850" width="11.625" style="115" customWidth="1"/>
    <col min="14851" max="14851" width="40.375" style="115" customWidth="1"/>
    <col min="14852" max="14852" width="5.625" style="115" customWidth="1"/>
    <col min="14853" max="14853" width="8.625" style="115" customWidth="1"/>
    <col min="14854" max="14854" width="9.875" style="115" customWidth="1"/>
    <col min="14855" max="14855" width="13.875" style="115" customWidth="1"/>
    <col min="14856" max="14856" width="9.125" style="115" customWidth="1"/>
    <col min="14857" max="14857" width="10.125" style="115" bestFit="1" customWidth="1"/>
    <col min="14858" max="14859" width="9.125" style="115" customWidth="1"/>
    <col min="14860" max="14860" width="13.875" style="115" customWidth="1"/>
    <col min="14861" max="15104" width="9.125" style="115" customWidth="1"/>
    <col min="15105" max="15105" width="4.375" style="115" customWidth="1"/>
    <col min="15106" max="15106" width="11.625" style="115" customWidth="1"/>
    <col min="15107" max="15107" width="40.375" style="115" customWidth="1"/>
    <col min="15108" max="15108" width="5.625" style="115" customWidth="1"/>
    <col min="15109" max="15109" width="8.625" style="115" customWidth="1"/>
    <col min="15110" max="15110" width="9.875" style="115" customWidth="1"/>
    <col min="15111" max="15111" width="13.875" style="115" customWidth="1"/>
    <col min="15112" max="15112" width="9.125" style="115" customWidth="1"/>
    <col min="15113" max="15113" width="10.125" style="115" bestFit="1" customWidth="1"/>
    <col min="15114" max="15115" width="9.125" style="115" customWidth="1"/>
    <col min="15116" max="15116" width="13.875" style="115" customWidth="1"/>
    <col min="15117" max="15360" width="9.125" style="115" customWidth="1"/>
    <col min="15361" max="15361" width="4.375" style="115" customWidth="1"/>
    <col min="15362" max="15362" width="11.625" style="115" customWidth="1"/>
    <col min="15363" max="15363" width="40.375" style="115" customWidth="1"/>
    <col min="15364" max="15364" width="5.625" style="115" customWidth="1"/>
    <col min="15365" max="15365" width="8.625" style="115" customWidth="1"/>
    <col min="15366" max="15366" width="9.875" style="115" customWidth="1"/>
    <col min="15367" max="15367" width="13.875" style="115" customWidth="1"/>
    <col min="15368" max="15368" width="9.125" style="115" customWidth="1"/>
    <col min="15369" max="15369" width="10.125" style="115" bestFit="1" customWidth="1"/>
    <col min="15370" max="15371" width="9.125" style="115" customWidth="1"/>
    <col min="15372" max="15372" width="13.875" style="115" customWidth="1"/>
    <col min="15373" max="15616" width="9.125" style="115" customWidth="1"/>
    <col min="15617" max="15617" width="4.375" style="115" customWidth="1"/>
    <col min="15618" max="15618" width="11.625" style="115" customWidth="1"/>
    <col min="15619" max="15619" width="40.375" style="115" customWidth="1"/>
    <col min="15620" max="15620" width="5.625" style="115" customWidth="1"/>
    <col min="15621" max="15621" width="8.625" style="115" customWidth="1"/>
    <col min="15622" max="15622" width="9.875" style="115" customWidth="1"/>
    <col min="15623" max="15623" width="13.875" style="115" customWidth="1"/>
    <col min="15624" max="15624" width="9.125" style="115" customWidth="1"/>
    <col min="15625" max="15625" width="10.125" style="115" bestFit="1" customWidth="1"/>
    <col min="15626" max="15627" width="9.125" style="115" customWidth="1"/>
    <col min="15628" max="15628" width="13.875" style="115" customWidth="1"/>
    <col min="15629" max="15872" width="9.125" style="115" customWidth="1"/>
    <col min="15873" max="15873" width="4.375" style="115" customWidth="1"/>
    <col min="15874" max="15874" width="11.625" style="115" customWidth="1"/>
    <col min="15875" max="15875" width="40.375" style="115" customWidth="1"/>
    <col min="15876" max="15876" width="5.625" style="115" customWidth="1"/>
    <col min="15877" max="15877" width="8.625" style="115" customWidth="1"/>
    <col min="15878" max="15878" width="9.875" style="115" customWidth="1"/>
    <col min="15879" max="15879" width="13.875" style="115" customWidth="1"/>
    <col min="15880" max="15880" width="9.125" style="115" customWidth="1"/>
    <col min="15881" max="15881" width="10.125" style="115" bestFit="1" customWidth="1"/>
    <col min="15882" max="15883" width="9.125" style="115" customWidth="1"/>
    <col min="15884" max="15884" width="13.875" style="115" customWidth="1"/>
    <col min="15885" max="16128" width="9.125" style="115" customWidth="1"/>
    <col min="16129" max="16129" width="4.375" style="115" customWidth="1"/>
    <col min="16130" max="16130" width="11.625" style="115" customWidth="1"/>
    <col min="16131" max="16131" width="40.375" style="115" customWidth="1"/>
    <col min="16132" max="16132" width="5.625" style="115" customWidth="1"/>
    <col min="16133" max="16133" width="8.625" style="115" customWidth="1"/>
    <col min="16134" max="16134" width="9.875" style="115" customWidth="1"/>
    <col min="16135" max="16135" width="13.875" style="115" customWidth="1"/>
    <col min="16136" max="16136" width="9.125" style="115" customWidth="1"/>
    <col min="16137" max="16137" width="10.125" style="115" bestFit="1" customWidth="1"/>
    <col min="16138" max="16139" width="9.125" style="115" customWidth="1"/>
    <col min="16140" max="16140" width="13.875" style="115" customWidth="1"/>
    <col min="16141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151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27" customHeight="1">
      <c r="A6" s="154" t="s">
        <v>59</v>
      </c>
      <c r="B6" s="294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68">
        <v>1</v>
      </c>
      <c r="B8" s="169"/>
      <c r="C8" s="161" t="s">
        <v>87</v>
      </c>
      <c r="D8" s="161" t="s">
        <v>86</v>
      </c>
      <c r="E8" s="238">
        <v>1</v>
      </c>
      <c r="F8" s="239"/>
      <c r="G8" s="193">
        <f>E8*F8</f>
        <v>0</v>
      </c>
      <c r="H8" s="189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68">
        <v>2</v>
      </c>
      <c r="B9" s="165"/>
      <c r="C9" s="161" t="s">
        <v>88</v>
      </c>
      <c r="D9" s="161" t="s">
        <v>86</v>
      </c>
      <c r="E9" s="238">
        <v>1</v>
      </c>
      <c r="F9" s="240"/>
      <c r="G9" s="193">
        <f aca="true" t="shared" si="0" ref="G9:G21">E9*F9</f>
        <v>0</v>
      </c>
      <c r="H9" s="18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168">
        <v>3</v>
      </c>
      <c r="B10" s="165"/>
      <c r="C10" s="161" t="s">
        <v>118</v>
      </c>
      <c r="D10" s="161" t="s">
        <v>72</v>
      </c>
      <c r="E10" s="238">
        <v>5.9</v>
      </c>
      <c r="F10" s="240"/>
      <c r="G10" s="193">
        <f t="shared" si="0"/>
        <v>0</v>
      </c>
      <c r="H10" s="189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168">
        <v>4</v>
      </c>
      <c r="B11" s="165"/>
      <c r="C11" s="161" t="s">
        <v>89</v>
      </c>
      <c r="D11" s="161" t="s">
        <v>72</v>
      </c>
      <c r="E11" s="238">
        <v>46.6</v>
      </c>
      <c r="F11" s="240"/>
      <c r="G11" s="193">
        <f t="shared" si="0"/>
        <v>0</v>
      </c>
      <c r="H11" s="189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168">
        <v>5</v>
      </c>
      <c r="B12" s="165"/>
      <c r="C12" s="161" t="s">
        <v>90</v>
      </c>
      <c r="D12" s="161" t="s">
        <v>72</v>
      </c>
      <c r="E12" s="238">
        <v>46.6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12.75">
      <c r="A13" s="168">
        <v>6</v>
      </c>
      <c r="B13" s="165"/>
      <c r="C13" s="161" t="s">
        <v>91</v>
      </c>
      <c r="D13" s="161" t="s">
        <v>74</v>
      </c>
      <c r="E13" s="238">
        <v>24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168">
        <v>7</v>
      </c>
      <c r="B14" s="165"/>
      <c r="C14" s="161" t="s">
        <v>92</v>
      </c>
      <c r="D14" s="161" t="s">
        <v>74</v>
      </c>
      <c r="E14" s="238">
        <v>24</v>
      </c>
      <c r="F14" s="240"/>
      <c r="G14" s="193">
        <f t="shared" si="0"/>
        <v>0</v>
      </c>
      <c r="H14" s="189"/>
      <c r="I14"/>
      <c r="J14" s="1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168">
        <v>8</v>
      </c>
      <c r="B15" s="165"/>
      <c r="C15" s="161" t="s">
        <v>93</v>
      </c>
      <c r="D15" s="161" t="s">
        <v>72</v>
      </c>
      <c r="E15" s="238">
        <v>46.6</v>
      </c>
      <c r="F15" s="240"/>
      <c r="G15" s="193">
        <f t="shared" si="0"/>
        <v>0</v>
      </c>
      <c r="H15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168">
        <v>9</v>
      </c>
      <c r="B16" s="165"/>
      <c r="C16" s="161" t="s">
        <v>94</v>
      </c>
      <c r="D16" s="161" t="s">
        <v>72</v>
      </c>
      <c r="E16" s="238">
        <v>52.5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168">
        <v>10</v>
      </c>
      <c r="B17" s="165"/>
      <c r="C17" s="161" t="s">
        <v>95</v>
      </c>
      <c r="D17" s="161" t="s">
        <v>72</v>
      </c>
      <c r="E17" s="238">
        <v>52.5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168">
        <v>11</v>
      </c>
      <c r="B18" s="165"/>
      <c r="C18" s="161" t="s">
        <v>96</v>
      </c>
      <c r="D18" s="161" t="s">
        <v>73</v>
      </c>
      <c r="E18" s="238">
        <v>63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168">
        <v>12</v>
      </c>
      <c r="B19" s="165"/>
      <c r="C19" s="172" t="s">
        <v>110</v>
      </c>
      <c r="D19" s="172" t="s">
        <v>74</v>
      </c>
      <c r="E19" s="241">
        <v>19.36</v>
      </c>
      <c r="F19" s="241"/>
      <c r="G19" s="193">
        <f t="shared" si="0"/>
        <v>0</v>
      </c>
      <c r="H19" s="189"/>
      <c r="I19" s="189"/>
      <c r="J19"/>
      <c r="K19" s="1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168">
        <v>13</v>
      </c>
      <c r="B20" s="165"/>
      <c r="C20" s="161" t="s">
        <v>97</v>
      </c>
      <c r="D20" s="161" t="s">
        <v>72</v>
      </c>
      <c r="E20" s="238">
        <v>23.9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168">
        <v>14</v>
      </c>
      <c r="B21" s="165"/>
      <c r="C21" s="161" t="s">
        <v>98</v>
      </c>
      <c r="D21" s="161" t="s">
        <v>72</v>
      </c>
      <c r="E21" s="238">
        <v>12.92</v>
      </c>
      <c r="F21" s="240"/>
      <c r="G21" s="193">
        <f t="shared" si="0"/>
        <v>0</v>
      </c>
      <c r="H21" s="190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156"/>
      <c r="B22" s="157" t="s">
        <v>69</v>
      </c>
      <c r="C22" s="170" t="s">
        <v>99</v>
      </c>
      <c r="D22" s="156"/>
      <c r="E22" s="242"/>
      <c r="F22" s="243"/>
      <c r="G22" s="176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163" t="s">
        <v>66</v>
      </c>
      <c r="B23" s="164" t="s">
        <v>70</v>
      </c>
      <c r="C23" s="158" t="s">
        <v>100</v>
      </c>
      <c r="D23" s="159"/>
      <c r="E23" s="244"/>
      <c r="F23" s="244"/>
      <c r="G23" s="167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68">
        <v>15</v>
      </c>
      <c r="B24" s="165"/>
      <c r="C24" s="161" t="s">
        <v>120</v>
      </c>
      <c r="D24" s="161" t="s">
        <v>74</v>
      </c>
      <c r="E24" s="238">
        <v>24.47</v>
      </c>
      <c r="F24" s="240"/>
      <c r="G24" s="167">
        <f>E24*F24</f>
        <v>0</v>
      </c>
      <c r="H24" s="223"/>
      <c r="I24"/>
      <c r="J24"/>
      <c r="K24" s="131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168">
        <v>16</v>
      </c>
      <c r="B25" s="165"/>
      <c r="C25" s="174" t="s">
        <v>121</v>
      </c>
      <c r="D25" s="174" t="s">
        <v>73</v>
      </c>
      <c r="E25" s="245">
        <v>2.25</v>
      </c>
      <c r="F25" s="240"/>
      <c r="G25" s="167">
        <f>E25*F25</f>
        <v>0</v>
      </c>
      <c r="H25" s="223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156"/>
      <c r="B26" s="157" t="s">
        <v>69</v>
      </c>
      <c r="C26" s="170" t="s">
        <v>101</v>
      </c>
      <c r="D26" s="156"/>
      <c r="E26" s="242"/>
      <c r="F26" s="243"/>
      <c r="G26" s="176">
        <f>SUM(G24:G25)</f>
        <v>0</v>
      </c>
      <c r="H26"/>
      <c r="I26"/>
      <c r="J26"/>
      <c r="K26" s="132"/>
      <c r="L26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163" t="s">
        <v>66</v>
      </c>
      <c r="B27" s="164" t="s">
        <v>116</v>
      </c>
      <c r="C27" s="158" t="s">
        <v>117</v>
      </c>
      <c r="D27" s="183"/>
      <c r="E27" s="246"/>
      <c r="F27" s="247"/>
      <c r="G27" s="184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8" ht="22.5">
      <c r="A28" s="168">
        <v>17</v>
      </c>
      <c r="B28" s="171"/>
      <c r="C28" s="161" t="s">
        <v>123</v>
      </c>
      <c r="D28" s="161" t="s">
        <v>74</v>
      </c>
      <c r="E28" s="238">
        <v>29.8</v>
      </c>
      <c r="F28" s="248"/>
      <c r="G28" s="167">
        <f aca="true" t="shared" si="1" ref="G28:G33">E28*F28</f>
        <v>0</v>
      </c>
      <c r="H28" s="181"/>
    </row>
    <row r="29" spans="1:8" ht="12.75">
      <c r="A29" s="168">
        <v>18</v>
      </c>
      <c r="B29" s="171"/>
      <c r="C29" s="161" t="s">
        <v>122</v>
      </c>
      <c r="D29" s="161" t="s">
        <v>74</v>
      </c>
      <c r="E29" s="238">
        <v>29.8</v>
      </c>
      <c r="F29" s="248"/>
      <c r="G29" s="167">
        <f t="shared" si="1"/>
        <v>0</v>
      </c>
      <c r="H29" s="181"/>
    </row>
    <row r="30" spans="1:8" ht="12.75">
      <c r="A30" s="168">
        <v>19</v>
      </c>
      <c r="B30" s="171"/>
      <c r="C30" s="192" t="s">
        <v>124</v>
      </c>
      <c r="D30" s="161" t="s">
        <v>74</v>
      </c>
      <c r="E30" s="238">
        <v>33</v>
      </c>
      <c r="F30" s="248"/>
      <c r="G30" s="167">
        <f t="shared" si="1"/>
        <v>0</v>
      </c>
      <c r="H30" s="181"/>
    </row>
    <row r="31" spans="1:8" ht="12.75">
      <c r="A31" s="168">
        <v>20</v>
      </c>
      <c r="B31" s="171"/>
      <c r="C31" s="161" t="s">
        <v>133</v>
      </c>
      <c r="D31" s="161" t="s">
        <v>74</v>
      </c>
      <c r="E31" s="238">
        <v>29.8</v>
      </c>
      <c r="F31" s="248"/>
      <c r="G31" s="167">
        <f t="shared" si="1"/>
        <v>0</v>
      </c>
      <c r="H31" s="181"/>
    </row>
    <row r="32" spans="1:9" ht="22.5">
      <c r="A32" s="168">
        <v>21</v>
      </c>
      <c r="B32" s="171"/>
      <c r="C32" s="161" t="s">
        <v>125</v>
      </c>
      <c r="D32" s="161" t="s">
        <v>74</v>
      </c>
      <c r="E32" s="238">
        <v>29.8</v>
      </c>
      <c r="F32" s="248"/>
      <c r="G32" s="167">
        <f t="shared" si="1"/>
        <v>0</v>
      </c>
      <c r="H32" s="181"/>
      <c r="I32" s="181"/>
    </row>
    <row r="33" spans="1:8" ht="12.75">
      <c r="A33" s="168">
        <v>22</v>
      </c>
      <c r="B33" s="171"/>
      <c r="C33" s="161" t="s">
        <v>114</v>
      </c>
      <c r="D33" s="161" t="s">
        <v>74</v>
      </c>
      <c r="E33" s="238">
        <v>29.8</v>
      </c>
      <c r="F33" s="248"/>
      <c r="G33" s="167">
        <f t="shared" si="1"/>
        <v>0</v>
      </c>
      <c r="H33" s="181"/>
    </row>
    <row r="34" spans="1:8" ht="12.75">
      <c r="A34" s="156"/>
      <c r="B34" s="157" t="s">
        <v>69</v>
      </c>
      <c r="C34" s="170" t="s">
        <v>102</v>
      </c>
      <c r="D34" s="156"/>
      <c r="E34" s="242"/>
      <c r="F34" s="243"/>
      <c r="G34" s="176">
        <f>SUM(G28:G33)</f>
        <v>0</v>
      </c>
      <c r="H34" s="181"/>
    </row>
    <row r="35" spans="1:8" ht="12.75">
      <c r="A35" s="201" t="s">
        <v>66</v>
      </c>
      <c r="B35" s="202" t="s">
        <v>103</v>
      </c>
      <c r="C35" s="203" t="s">
        <v>104</v>
      </c>
      <c r="D35" s="204"/>
      <c r="E35" s="249"/>
      <c r="F35" s="250"/>
      <c r="G35" s="205"/>
      <c r="H35" s="182"/>
    </row>
    <row r="36" spans="1:8" ht="12.75">
      <c r="A36" s="206"/>
      <c r="B36" s="206"/>
      <c r="C36" s="207" t="s">
        <v>105</v>
      </c>
      <c r="D36" s="206"/>
      <c r="E36" s="251"/>
      <c r="F36" s="252"/>
      <c r="G36" s="208"/>
      <c r="H36" s="130"/>
    </row>
    <row r="37" spans="1:8" ht="22.5">
      <c r="A37" s="168">
        <v>23</v>
      </c>
      <c r="B37" s="171"/>
      <c r="C37" s="161" t="s">
        <v>127</v>
      </c>
      <c r="D37" s="161" t="s">
        <v>113</v>
      </c>
      <c r="E37" s="238">
        <v>19</v>
      </c>
      <c r="F37" s="248"/>
      <c r="G37" s="167">
        <f>E37*F37</f>
        <v>0</v>
      </c>
      <c r="H37" s="181"/>
    </row>
    <row r="38" spans="1:8" ht="22.5">
      <c r="A38" s="168">
        <v>24</v>
      </c>
      <c r="B38" s="230"/>
      <c r="C38" s="161" t="s">
        <v>126</v>
      </c>
      <c r="D38" s="161" t="s">
        <v>113</v>
      </c>
      <c r="E38" s="238">
        <v>9</v>
      </c>
      <c r="F38" s="248"/>
      <c r="G38" s="167">
        <f>E38*F38</f>
        <v>0</v>
      </c>
      <c r="H38" s="182"/>
    </row>
    <row r="39" spans="1:8" ht="12.75">
      <c r="A39" s="156"/>
      <c r="B39" s="157" t="s">
        <v>69</v>
      </c>
      <c r="C39" s="170" t="str">
        <f>C35</f>
        <v xml:space="preserve">Ostatní konstrukce a práce-bourání   </v>
      </c>
      <c r="D39" s="156"/>
      <c r="E39" s="242"/>
      <c r="F39" s="243"/>
      <c r="G39" s="176">
        <f>SUM(G37:G38)</f>
        <v>0</v>
      </c>
      <c r="H39" s="181"/>
    </row>
    <row r="40" spans="1:8" ht="12.75">
      <c r="A40" s="163" t="s">
        <v>66</v>
      </c>
      <c r="B40" s="202" t="s">
        <v>106</v>
      </c>
      <c r="C40" s="203" t="s">
        <v>115</v>
      </c>
      <c r="D40" s="209"/>
      <c r="E40" s="253"/>
      <c r="F40" s="250"/>
      <c r="G40" s="205"/>
      <c r="H40" s="117"/>
    </row>
    <row r="41" spans="1:8" ht="12.75" customHeight="1">
      <c r="A41" s="159">
        <v>25</v>
      </c>
      <c r="B41" s="164"/>
      <c r="C41" s="210" t="s">
        <v>134</v>
      </c>
      <c r="D41" s="225" t="s">
        <v>73</v>
      </c>
      <c r="E41" s="254">
        <v>6.6</v>
      </c>
      <c r="F41" s="254"/>
      <c r="G41" s="167">
        <f aca="true" t="shared" si="2" ref="G41:G54">E41*F41</f>
        <v>0</v>
      </c>
      <c r="H41" s="117"/>
    </row>
    <row r="42" spans="1:8" ht="12.75" customHeight="1">
      <c r="A42" s="159">
        <v>26</v>
      </c>
      <c r="B42" s="164"/>
      <c r="C42" s="210" t="s">
        <v>135</v>
      </c>
      <c r="D42" s="225" t="s">
        <v>73</v>
      </c>
      <c r="E42" s="254">
        <v>6.6</v>
      </c>
      <c r="F42" s="254"/>
      <c r="G42" s="167">
        <f t="shared" si="2"/>
        <v>0</v>
      </c>
      <c r="H42" s="117"/>
    </row>
    <row r="43" spans="1:8" ht="24" customHeight="1">
      <c r="A43" s="159">
        <v>27</v>
      </c>
      <c r="B43" s="164"/>
      <c r="C43" s="210" t="s">
        <v>136</v>
      </c>
      <c r="D43" s="225" t="s">
        <v>73</v>
      </c>
      <c r="E43" s="254">
        <v>6.6</v>
      </c>
      <c r="F43" s="254"/>
      <c r="G43" s="167">
        <f t="shared" si="2"/>
        <v>0</v>
      </c>
      <c r="H43" s="117"/>
    </row>
    <row r="44" spans="1:8" ht="24" customHeight="1">
      <c r="A44" s="159">
        <v>28</v>
      </c>
      <c r="B44" s="164"/>
      <c r="C44" s="210" t="s">
        <v>137</v>
      </c>
      <c r="D44" s="225" t="s">
        <v>73</v>
      </c>
      <c r="E44" s="254">
        <v>6.6</v>
      </c>
      <c r="F44" s="254"/>
      <c r="G44" s="167">
        <f t="shared" si="2"/>
        <v>0</v>
      </c>
      <c r="H44" s="117"/>
    </row>
    <row r="45" spans="1:8" ht="24" customHeight="1">
      <c r="A45" s="159">
        <v>29</v>
      </c>
      <c r="B45" s="164"/>
      <c r="C45" s="192" t="s">
        <v>138</v>
      </c>
      <c r="D45" s="211" t="s">
        <v>74</v>
      </c>
      <c r="E45" s="254">
        <v>26.4</v>
      </c>
      <c r="F45" s="254"/>
      <c r="G45" s="167">
        <f t="shared" si="2"/>
        <v>0</v>
      </c>
      <c r="H45" s="117"/>
    </row>
    <row r="46" spans="1:8" ht="12.75" customHeight="1">
      <c r="A46" s="159">
        <v>30</v>
      </c>
      <c r="B46" s="164"/>
      <c r="C46" s="192" t="s">
        <v>149</v>
      </c>
      <c r="D46" s="225" t="s">
        <v>73</v>
      </c>
      <c r="E46" s="254">
        <v>2.7</v>
      </c>
      <c r="F46" s="254"/>
      <c r="G46" s="167">
        <f t="shared" si="2"/>
        <v>0</v>
      </c>
      <c r="H46" s="117"/>
    </row>
    <row r="47" spans="1:8" ht="12.75">
      <c r="A47" s="159">
        <v>31</v>
      </c>
      <c r="B47" s="171"/>
      <c r="C47" s="192" t="s">
        <v>150</v>
      </c>
      <c r="D47" s="161" t="s">
        <v>74</v>
      </c>
      <c r="E47" s="265"/>
      <c r="F47" s="255"/>
      <c r="G47" s="167">
        <f t="shared" si="2"/>
        <v>0</v>
      </c>
      <c r="H47" s="181"/>
    </row>
    <row r="48" spans="1:8" ht="22.5">
      <c r="A48" s="159">
        <v>32</v>
      </c>
      <c r="B48" s="171"/>
      <c r="C48" s="161" t="s">
        <v>128</v>
      </c>
      <c r="D48" s="161" t="s">
        <v>73</v>
      </c>
      <c r="E48" s="238">
        <v>4.8</v>
      </c>
      <c r="F48" s="255"/>
      <c r="G48" s="167">
        <f t="shared" si="2"/>
        <v>0</v>
      </c>
      <c r="H48" s="181"/>
    </row>
    <row r="49" spans="1:8" ht="33.75">
      <c r="A49" s="159">
        <v>33</v>
      </c>
      <c r="B49" s="171"/>
      <c r="C49" s="161" t="s">
        <v>129</v>
      </c>
      <c r="D49" s="161" t="s">
        <v>113</v>
      </c>
      <c r="E49" s="238">
        <v>1</v>
      </c>
      <c r="F49" s="255"/>
      <c r="G49" s="167">
        <f t="shared" si="2"/>
        <v>0</v>
      </c>
      <c r="H49" s="181"/>
    </row>
    <row r="50" spans="1:8" ht="33.75">
      <c r="A50" s="159">
        <v>34</v>
      </c>
      <c r="B50" s="171"/>
      <c r="C50" s="161" t="s">
        <v>131</v>
      </c>
      <c r="D50" s="161" t="s">
        <v>113</v>
      </c>
      <c r="E50" s="238">
        <v>1</v>
      </c>
      <c r="F50" s="241"/>
      <c r="G50" s="167">
        <f t="shared" si="2"/>
        <v>0</v>
      </c>
      <c r="H50" s="181"/>
    </row>
    <row r="51" spans="1:8" ht="22.5">
      <c r="A51" s="159">
        <v>35</v>
      </c>
      <c r="B51" s="171"/>
      <c r="C51" s="161" t="s">
        <v>130</v>
      </c>
      <c r="D51" s="161" t="s">
        <v>113</v>
      </c>
      <c r="E51" s="238">
        <v>2</v>
      </c>
      <c r="F51" s="241"/>
      <c r="G51" s="167">
        <f>E51*F51</f>
        <v>0</v>
      </c>
      <c r="H51" s="181"/>
    </row>
    <row r="52" spans="1:8" ht="22.5">
      <c r="A52" s="159">
        <v>36</v>
      </c>
      <c r="B52" s="171"/>
      <c r="C52" s="172" t="s">
        <v>107</v>
      </c>
      <c r="D52" s="172" t="s">
        <v>74</v>
      </c>
      <c r="E52" s="241">
        <v>25</v>
      </c>
      <c r="F52" s="241"/>
      <c r="G52" s="167">
        <f t="shared" si="2"/>
        <v>0</v>
      </c>
      <c r="H52" s="182"/>
    </row>
    <row r="53" spans="1:8" ht="12.75">
      <c r="A53" s="159">
        <v>37</v>
      </c>
      <c r="B53" s="171"/>
      <c r="C53" s="172" t="s">
        <v>108</v>
      </c>
      <c r="D53" s="172" t="s">
        <v>109</v>
      </c>
      <c r="E53" s="241">
        <v>0.3</v>
      </c>
      <c r="F53" s="241"/>
      <c r="G53" s="167">
        <f t="shared" si="2"/>
        <v>0</v>
      </c>
      <c r="H53" s="181"/>
    </row>
    <row r="54" spans="1:8" ht="12.75">
      <c r="A54" s="159">
        <v>38</v>
      </c>
      <c r="B54" s="171"/>
      <c r="C54" s="172" t="s">
        <v>111</v>
      </c>
      <c r="D54" s="172" t="s">
        <v>85</v>
      </c>
      <c r="E54" s="241">
        <v>60</v>
      </c>
      <c r="F54" s="241"/>
      <c r="G54" s="167">
        <f t="shared" si="2"/>
        <v>0</v>
      </c>
      <c r="H54" s="181"/>
    </row>
    <row r="55" spans="1:9" ht="12.75">
      <c r="A55" s="156"/>
      <c r="B55" s="157" t="s">
        <v>69</v>
      </c>
      <c r="C55" s="170" t="s">
        <v>112</v>
      </c>
      <c r="D55" s="156"/>
      <c r="E55" s="243"/>
      <c r="F55" s="243"/>
      <c r="G55" s="176">
        <f>SUM(G41:G54)</f>
        <v>0</v>
      </c>
      <c r="H55" s="182"/>
      <c r="I55" s="194"/>
    </row>
    <row r="56" spans="1:7" ht="12.75">
      <c r="A56" s="177"/>
      <c r="B56" s="177"/>
      <c r="C56" s="178"/>
      <c r="D56" s="179"/>
      <c r="E56" s="179"/>
      <c r="F56" s="180"/>
      <c r="G56" s="180"/>
    </row>
    <row r="57" spans="1:8" ht="12.75">
      <c r="A57"/>
      <c r="B57"/>
      <c r="C57"/>
      <c r="D57"/>
      <c r="E57"/>
      <c r="F57"/>
      <c r="G57"/>
      <c r="H57" s="180"/>
    </row>
    <row r="58" spans="1:7" ht="12.75">
      <c r="A58"/>
      <c r="B58"/>
      <c r="C58"/>
      <c r="D58" s="137"/>
      <c r="E58" s="138"/>
      <c r="F58" s="137"/>
      <c r="G58" s="139"/>
    </row>
    <row r="59" spans="1:7" ht="12.75">
      <c r="A59"/>
      <c r="B59"/>
      <c r="C59"/>
      <c r="D59" s="134"/>
      <c r="E59" s="141"/>
      <c r="F59" s="134"/>
      <c r="G59" s="134"/>
    </row>
    <row r="60" spans="1:7" ht="12.75">
      <c r="A60"/>
      <c r="B60"/>
      <c r="C60"/>
      <c r="D60" s="134"/>
      <c r="E60" s="141"/>
      <c r="F60" s="134"/>
      <c r="G60" s="134"/>
    </row>
    <row r="61" spans="1:7" ht="12.75">
      <c r="A61"/>
      <c r="B61"/>
      <c r="C61"/>
      <c r="D61" s="134"/>
      <c r="E61" s="141"/>
      <c r="F61" s="134"/>
      <c r="G61" s="134"/>
    </row>
    <row r="62" spans="1:7" ht="12.75">
      <c r="A62"/>
      <c r="B62"/>
      <c r="C62"/>
      <c r="D62" s="134"/>
      <c r="E62" s="141"/>
      <c r="F62" s="134"/>
      <c r="G62" s="134"/>
    </row>
    <row r="63" spans="1:7" ht="12.75">
      <c r="A63"/>
      <c r="B63"/>
      <c r="C63"/>
      <c r="D63" s="134"/>
      <c r="E63" s="141"/>
      <c r="F63" s="134"/>
      <c r="G63" s="134"/>
    </row>
    <row r="64" spans="1:7" ht="12.75">
      <c r="A64"/>
      <c r="B64"/>
      <c r="C64"/>
      <c r="D64" s="134"/>
      <c r="E64" s="141"/>
      <c r="F64" s="134"/>
      <c r="G64" s="134"/>
    </row>
    <row r="65" spans="1:7" ht="12.75">
      <c r="A65" s="136"/>
      <c r="B65" s="136"/>
      <c r="C65"/>
      <c r="D65" s="134"/>
      <c r="E65" s="141"/>
      <c r="F65" s="134"/>
      <c r="G65" s="134"/>
    </row>
    <row r="66" spans="1:7" ht="12.75">
      <c r="A66" s="134"/>
      <c r="B66" s="134"/>
      <c r="C66" s="137"/>
      <c r="D66" s="134"/>
      <c r="E66" s="141"/>
      <c r="F66" s="134"/>
      <c r="G66" s="134"/>
    </row>
    <row r="67" spans="1:7" ht="12.75">
      <c r="A67" s="140"/>
      <c r="B67" s="140"/>
      <c r="C67" s="134"/>
      <c r="D67" s="134"/>
      <c r="E67" s="141"/>
      <c r="F67" s="134"/>
      <c r="G67" s="134"/>
    </row>
    <row r="68" spans="1:7" ht="12.75">
      <c r="A68" s="134"/>
      <c r="B68" s="134"/>
      <c r="C68" s="134"/>
      <c r="D68" s="134"/>
      <c r="E68" s="141"/>
      <c r="F68" s="134"/>
      <c r="G68" s="134"/>
    </row>
    <row r="69" spans="1:7" ht="12.75">
      <c r="A69" s="134"/>
      <c r="B69" s="134"/>
      <c r="C69" s="134"/>
      <c r="D69" s="134"/>
      <c r="E69" s="141"/>
      <c r="F69" s="134"/>
      <c r="G69" s="134"/>
    </row>
    <row r="70" spans="1:7" ht="12.75">
      <c r="A70" s="134"/>
      <c r="B70" s="134"/>
      <c r="C70" s="134"/>
      <c r="D70" s="134"/>
      <c r="E70" s="141"/>
      <c r="F70" s="134"/>
      <c r="G70" s="134"/>
    </row>
    <row r="71" spans="1:3" ht="12.75">
      <c r="A71" s="134"/>
      <c r="B71" s="134"/>
      <c r="C71" s="134"/>
    </row>
    <row r="72" spans="1:3" ht="12.75">
      <c r="A72" s="134"/>
      <c r="B72" s="134"/>
      <c r="C72" s="134"/>
    </row>
    <row r="73" spans="1:3" ht="12.75">
      <c r="A73" s="134"/>
      <c r="B73" s="134"/>
      <c r="C73" s="134"/>
    </row>
    <row r="74" spans="1:3" ht="12.75">
      <c r="A74" s="134"/>
      <c r="B74" s="134"/>
      <c r="C74" s="134"/>
    </row>
    <row r="75" spans="1:3" ht="12.75">
      <c r="A75" s="134"/>
      <c r="B75" s="134"/>
      <c r="C75" s="134"/>
    </row>
    <row r="76" spans="1:3" ht="12.75">
      <c r="A76" s="134"/>
      <c r="B76" s="134"/>
      <c r="C76" s="134"/>
    </row>
    <row r="77" spans="1:3" ht="12.75">
      <c r="A77" s="134"/>
      <c r="B77" s="134"/>
      <c r="C77" s="134"/>
    </row>
    <row r="78" spans="1:3" ht="12.75">
      <c r="A78" s="134"/>
      <c r="B78" s="134"/>
      <c r="C78" s="134"/>
    </row>
    <row r="79" spans="1:3" ht="12.75">
      <c r="A79" s="134"/>
      <c r="B79" s="134"/>
      <c r="C79" s="134"/>
    </row>
  </sheetData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G21" sqref="G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4.75390625" style="0" customWidth="1"/>
    <col min="7" max="7" width="11.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152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'[5]Rekapitulace'!A56</f>
        <v>Ztížené výrobní podmínky</v>
      </c>
      <c r="E14" s="44"/>
      <c r="F14" s="45"/>
      <c r="G14" s="42">
        <f>rek_SO6!I56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'[5]Rekapitulace'!A57</f>
        <v>Oborová přirážka</v>
      </c>
      <c r="E15" s="46"/>
      <c r="F15" s="47"/>
      <c r="G15" s="42">
        <f>rek_SO6!I57</f>
        <v>0</v>
      </c>
    </row>
    <row r="16" spans="1:7" ht="15.95" customHeight="1">
      <c r="A16" s="40" t="s">
        <v>22</v>
      </c>
      <c r="B16" s="41" t="s">
        <v>23</v>
      </c>
      <c r="C16" s="42">
        <f>rek_SO6!E51</f>
        <v>0</v>
      </c>
      <c r="D16" s="24" t="str">
        <f>'[5]Rekapitulace'!A58</f>
        <v>Přesun stavebních kapacit</v>
      </c>
      <c r="E16" s="46"/>
      <c r="F16" s="47"/>
      <c r="G16" s="42">
        <f>rek_SO6!I58</f>
        <v>0</v>
      </c>
    </row>
    <row r="17" spans="1:7" ht="15.95" customHeight="1">
      <c r="A17" s="48" t="s">
        <v>24</v>
      </c>
      <c r="B17" s="41" t="s">
        <v>25</v>
      </c>
      <c r="C17" s="42">
        <f>rek_SO6!F28</f>
        <v>0</v>
      </c>
      <c r="D17" s="24" t="str">
        <f>'[5]Rekapitulace'!A59</f>
        <v>Mimostaveništní doprava</v>
      </c>
      <c r="E17" s="46"/>
      <c r="F17" s="47"/>
      <c r="G17" s="42">
        <f>rek_SO6!I59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'[5]Rekapitulace'!A60</f>
        <v>Zařízení staveniště</v>
      </c>
      <c r="E18" s="46"/>
      <c r="F18" s="47"/>
      <c r="G18" s="42">
        <f>rek_SO6!I60</f>
        <v>0</v>
      </c>
    </row>
    <row r="19" spans="1:7" ht="15.95" customHeight="1">
      <c r="A19" s="49"/>
      <c r="B19" s="41"/>
      <c r="C19" s="42"/>
      <c r="D19" s="24" t="str">
        <f>'[5]Rekapitulace'!A61</f>
        <v>Provoz investora</v>
      </c>
      <c r="E19" s="46"/>
      <c r="F19" s="47"/>
      <c r="G19" s="42">
        <f>rek_SO6!I61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'[5]Rekapitulace'!A62</f>
        <v>Vytyčení stavby</v>
      </c>
      <c r="E20" s="46"/>
      <c r="F20" s="47"/>
      <c r="G20" s="42">
        <f>rek_SO6!I62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rek_SO6!I63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L59" sqref="L5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3.375" style="0" customWidth="1"/>
    <col min="5" max="5" width="13.625" style="0" customWidth="1"/>
    <col min="6" max="9" width="9.00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7.125" style="0" customWidth="1"/>
    <col min="262" max="265" width="9.37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7.125" style="0" customWidth="1"/>
    <col min="518" max="521" width="9.37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7.125" style="0" customWidth="1"/>
    <col min="774" max="777" width="9.37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7.125" style="0" customWidth="1"/>
    <col min="1030" max="1033" width="9.37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7.125" style="0" customWidth="1"/>
    <col min="1286" max="1289" width="9.37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7.125" style="0" customWidth="1"/>
    <col min="1542" max="1545" width="9.37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7.125" style="0" customWidth="1"/>
    <col min="1798" max="1801" width="9.37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7.125" style="0" customWidth="1"/>
    <col min="2054" max="2057" width="9.37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7.125" style="0" customWidth="1"/>
    <col min="2310" max="2313" width="9.37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7.125" style="0" customWidth="1"/>
    <col min="2566" max="2569" width="9.37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7.125" style="0" customWidth="1"/>
    <col min="2822" max="2825" width="9.37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7.125" style="0" customWidth="1"/>
    <col min="3078" max="3081" width="9.37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7.125" style="0" customWidth="1"/>
    <col min="3334" max="3337" width="9.37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7.125" style="0" customWidth="1"/>
    <col min="3590" max="3593" width="9.37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7.125" style="0" customWidth="1"/>
    <col min="3846" max="3849" width="9.37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7.125" style="0" customWidth="1"/>
    <col min="4102" max="4105" width="9.37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7.125" style="0" customWidth="1"/>
    <col min="4358" max="4361" width="9.37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7.125" style="0" customWidth="1"/>
    <col min="4614" max="4617" width="9.37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7.125" style="0" customWidth="1"/>
    <col min="4870" max="4873" width="9.37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7.125" style="0" customWidth="1"/>
    <col min="5126" max="5129" width="9.37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7.125" style="0" customWidth="1"/>
    <col min="5382" max="5385" width="9.37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7.125" style="0" customWidth="1"/>
    <col min="5638" max="5641" width="9.37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7.125" style="0" customWidth="1"/>
    <col min="5894" max="5897" width="9.37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7.125" style="0" customWidth="1"/>
    <col min="6150" max="6153" width="9.37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7.125" style="0" customWidth="1"/>
    <col min="6406" max="6409" width="9.37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7.125" style="0" customWidth="1"/>
    <col min="6662" max="6665" width="9.37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7.125" style="0" customWidth="1"/>
    <col min="6918" max="6921" width="9.37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7.125" style="0" customWidth="1"/>
    <col min="7174" max="7177" width="9.37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7.125" style="0" customWidth="1"/>
    <col min="7430" max="7433" width="9.37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7.125" style="0" customWidth="1"/>
    <col min="7686" max="7689" width="9.37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7.125" style="0" customWidth="1"/>
    <col min="7942" max="7945" width="9.37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7.125" style="0" customWidth="1"/>
    <col min="8198" max="8201" width="9.37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7.125" style="0" customWidth="1"/>
    <col min="8454" max="8457" width="9.37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7.125" style="0" customWidth="1"/>
    <col min="8710" max="8713" width="9.37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7.125" style="0" customWidth="1"/>
    <col min="8966" max="8969" width="9.37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7.125" style="0" customWidth="1"/>
    <col min="9222" max="9225" width="9.37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7.125" style="0" customWidth="1"/>
    <col min="9478" max="9481" width="9.37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7.125" style="0" customWidth="1"/>
    <col min="9734" max="9737" width="9.37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7.125" style="0" customWidth="1"/>
    <col min="9990" max="9993" width="9.37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7.125" style="0" customWidth="1"/>
    <col min="10246" max="10249" width="9.37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7.125" style="0" customWidth="1"/>
    <col min="10502" max="10505" width="9.37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7.125" style="0" customWidth="1"/>
    <col min="10758" max="10761" width="9.37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7.125" style="0" customWidth="1"/>
    <col min="11014" max="11017" width="9.37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7.125" style="0" customWidth="1"/>
    <col min="11270" max="11273" width="9.37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7.125" style="0" customWidth="1"/>
    <col min="11526" max="11529" width="9.37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7.125" style="0" customWidth="1"/>
    <col min="11782" max="11785" width="9.37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7.125" style="0" customWidth="1"/>
    <col min="12038" max="12041" width="9.37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7.125" style="0" customWidth="1"/>
    <col min="12294" max="12297" width="9.37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7.125" style="0" customWidth="1"/>
    <col min="12550" max="12553" width="9.37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7.125" style="0" customWidth="1"/>
    <col min="12806" max="12809" width="9.37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7.125" style="0" customWidth="1"/>
    <col min="13062" max="13065" width="9.37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7.125" style="0" customWidth="1"/>
    <col min="13318" max="13321" width="9.37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7.125" style="0" customWidth="1"/>
    <col min="13574" max="13577" width="9.37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7.125" style="0" customWidth="1"/>
    <col min="13830" max="13833" width="9.37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7.125" style="0" customWidth="1"/>
    <col min="14086" max="14089" width="9.37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7.125" style="0" customWidth="1"/>
    <col min="14342" max="14345" width="9.37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7.125" style="0" customWidth="1"/>
    <col min="14598" max="14601" width="9.37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7.125" style="0" customWidth="1"/>
    <col min="14854" max="14857" width="9.37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7.125" style="0" customWidth="1"/>
    <col min="15110" max="15113" width="9.37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7.125" style="0" customWidth="1"/>
    <col min="15366" max="15369" width="9.37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7.125" style="0" customWidth="1"/>
    <col min="15622" max="15625" width="9.37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7.125" style="0" customWidth="1"/>
    <col min="15878" max="15881" width="9.37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7.125" style="0" customWidth="1"/>
    <col min="16134" max="16137" width="9.375" style="0" customWidth="1"/>
  </cols>
  <sheetData>
    <row r="1" spans="1:9" ht="13.5" thickTop="1">
      <c r="A1" s="324" t="s">
        <v>5</v>
      </c>
      <c r="B1" s="325"/>
      <c r="C1" s="316" t="s">
        <v>152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'[5]Položky'!C7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pol_SO6!G22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'[5]Položky'!C23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pol_SO6!G26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'[5]Položky'!C27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pol_SO6!G34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'[5]Položky'!C35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pol_SO6!G39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'[5]Položky'!C40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pol_SO6!G46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/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SUM(H32:H32)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9" ht="15.75">
      <c r="A51" s="331" t="s">
        <v>83</v>
      </c>
      <c r="B51" s="331"/>
      <c r="C51" s="331"/>
      <c r="D51" s="331"/>
      <c r="E51" s="127">
        <f>SUM(E7:E48)</f>
        <v>0</v>
      </c>
      <c r="F51" s="128"/>
      <c r="G51" s="128"/>
      <c r="H51" s="128"/>
      <c r="I51" s="128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/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/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/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110"/>
      <c r="F64" s="111"/>
      <c r="G64" s="111"/>
      <c r="H64" s="314">
        <f>SUM(I56:I63)</f>
        <v>0</v>
      </c>
      <c r="I64" s="315"/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6">
    <mergeCell ref="H64:I64"/>
    <mergeCell ref="A1:B1"/>
    <mergeCell ref="C1:D1"/>
    <mergeCell ref="A2:B2"/>
    <mergeCell ref="G2:I2"/>
    <mergeCell ref="A51:D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6"/>
  <sheetViews>
    <sheetView workbookViewId="0" topLeftCell="A1">
      <selection activeCell="K53" sqref="K5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2.375" style="0" customWidth="1"/>
    <col min="5" max="5" width="13.625" style="0" customWidth="1"/>
    <col min="6" max="9" width="9.00390625" style="0" customWidth="1"/>
    <col min="11" max="11" width="11.75390625" style="0" customWidth="1"/>
    <col min="12" max="12" width="17.875" style="0" customWidth="1"/>
  </cols>
  <sheetData>
    <row r="1" spans="1:9" ht="13.5" thickTop="1">
      <c r="A1" s="324" t="s">
        <v>5</v>
      </c>
      <c r="B1" s="325"/>
      <c r="C1" s="316" t="s">
        <v>159</v>
      </c>
      <c r="D1" s="317"/>
      <c r="E1" s="317"/>
      <c r="F1" s="318"/>
      <c r="G1" s="67" t="s">
        <v>44</v>
      </c>
      <c r="H1" s="68"/>
      <c r="I1" s="69"/>
    </row>
    <row r="2" spans="1:9" ht="13.5" thickBot="1">
      <c r="A2" s="326" t="s">
        <v>1</v>
      </c>
      <c r="B2" s="327"/>
      <c r="C2" s="319" t="s">
        <v>161</v>
      </c>
      <c r="D2" s="320"/>
      <c r="E2" s="320"/>
      <c r="F2" s="32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pol_SO1!C7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160</v>
      </c>
      <c r="C8" s="83"/>
      <c r="D8" s="84"/>
      <c r="E8" s="85">
        <f>rek_SO1!E8+rek_SO2!E8+rek_SO3!E8+rek_SO4!E8+rek_SO5!E8+rek_SO6!E8+rek_SO7!E8+rek_SO8!E8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pol_SO1!C23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160</v>
      </c>
      <c r="C13" s="83"/>
      <c r="D13" s="84"/>
      <c r="E13" s="85">
        <f>rek_SO1!E13+rek_SO2!E13+rek_SO3!E13+rek_SO4!E13+rek_SO5!E13+rek_SO6!E13+rek_SO7!E13+rek_SO8!E13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pol_SO1!C27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160</v>
      </c>
      <c r="C18" s="83"/>
      <c r="D18" s="84"/>
      <c r="E18" s="85">
        <f>rek_SO1!E18+rek_SO2!E18+rek_SO3!E18+rek_SO4!E18+rek_SO5!E18+rek_SO6!E18+rek_SO7!E18+rek_SO8!E18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pol_SO1!C35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160</v>
      </c>
      <c r="C23" s="83"/>
      <c r="D23" s="84"/>
      <c r="E23" s="85">
        <f>rek_SO1!E23+rek_SO2!E23+rek_SO3!E23+rek_SO4!E23+rek_SO5!E23+rek_SO6!E23+rek_SO7!E23+rek_SO8!E23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pol_SO1!C40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160</v>
      </c>
      <c r="C28" s="83"/>
      <c r="D28" s="84"/>
      <c r="E28" s="85">
        <v>0</v>
      </c>
      <c r="F28" s="86">
        <f>rek_SO1!F28+rek_SO2!F28+rek_SO3!F28+rek_SO4!F28+rek_SO5!F28+rek_SO6!F28+rek_SO7!F28+rek_SO8!F28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 t="s">
        <v>166</v>
      </c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160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kl_SO1!C15+kl_SO2!C15+kl_SO3!C15+kl_SO4!C15+kl_SO5!C15+kl_SO6!C15+kl_SO7!C15+kl_SO8!C15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160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160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160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11" ht="15.75">
      <c r="A51" s="331" t="s">
        <v>83</v>
      </c>
      <c r="B51" s="331"/>
      <c r="C51" s="331"/>
      <c r="D51" s="331"/>
      <c r="E51" s="127">
        <f>SUM(E8,E13,E18,E23,E28,E33,E38,E43,E48)</f>
        <v>0</v>
      </c>
      <c r="F51" s="128"/>
      <c r="G51" s="128"/>
      <c r="H51" s="128"/>
      <c r="I51" s="128"/>
      <c r="K51" s="30"/>
    </row>
    <row r="52" spans="1:9" ht="15.75" customHeight="1">
      <c r="A52" s="322" t="s">
        <v>162</v>
      </c>
      <c r="B52" s="322"/>
      <c r="C52" s="323"/>
      <c r="D52" s="322"/>
      <c r="E52" s="126"/>
      <c r="F52" s="295">
        <f>SUM(F28,F33,F38,F43,F48)</f>
        <v>0</v>
      </c>
      <c r="G52" s="11"/>
      <c r="H52" s="11"/>
      <c r="I52" s="11"/>
    </row>
    <row r="53" spans="1:9" ht="15.75" customHeight="1">
      <c r="A53" s="332" t="s">
        <v>165</v>
      </c>
      <c r="B53" s="333"/>
      <c r="C53" s="333"/>
      <c r="D53" s="333"/>
      <c r="E53" s="126"/>
      <c r="F53" s="295"/>
      <c r="G53" s="11"/>
      <c r="H53" s="295">
        <f>SUM(H48,H43,H38,H33,H28,H23,H18,H13,H8)</f>
        <v>0</v>
      </c>
      <c r="I53" s="11"/>
    </row>
    <row r="54" spans="1:57" ht="19.5" customHeight="1">
      <c r="A54" s="1" t="s">
        <v>51</v>
      </c>
      <c r="B54" s="1"/>
      <c r="C54" s="1"/>
      <c r="D54" s="1"/>
      <c r="E54" s="1"/>
      <c r="F54" s="1"/>
      <c r="G54" s="89"/>
      <c r="H54" s="1"/>
      <c r="I54" s="1"/>
      <c r="BA54" s="30"/>
      <c r="BB54" s="30"/>
      <c r="BC54" s="30"/>
      <c r="BD54" s="30"/>
      <c r="BE54" s="30"/>
    </row>
    <row r="55" ht="13.5" thickBot="1"/>
    <row r="56" spans="1:9" ht="12.75">
      <c r="A56" s="90" t="s">
        <v>52</v>
      </c>
      <c r="B56" s="91"/>
      <c r="C56" s="91"/>
      <c r="D56" s="92"/>
      <c r="E56" s="93" t="s">
        <v>53</v>
      </c>
      <c r="F56" s="94" t="s">
        <v>54</v>
      </c>
      <c r="G56" s="95" t="s">
        <v>55</v>
      </c>
      <c r="H56" s="96"/>
      <c r="I56" s="97" t="s">
        <v>53</v>
      </c>
    </row>
    <row r="57" spans="1:53" ht="12.75">
      <c r="A57" s="98" t="s">
        <v>75</v>
      </c>
      <c r="B57" s="99"/>
      <c r="C57" s="99"/>
      <c r="D57" s="100"/>
      <c r="E57" s="101">
        <v>0</v>
      </c>
      <c r="F57" s="102"/>
      <c r="G57" s="103">
        <f>$E$51</f>
        <v>0</v>
      </c>
      <c r="H57" s="104"/>
      <c r="I57" s="105">
        <f aca="true" t="shared" si="0" ref="I57:I64">E57+F57*G57/100</f>
        <v>0</v>
      </c>
      <c r="BA57">
        <v>0</v>
      </c>
    </row>
    <row r="58" spans="1:53" ht="12.75">
      <c r="A58" s="98" t="s">
        <v>76</v>
      </c>
      <c r="B58" s="99"/>
      <c r="C58" s="99"/>
      <c r="D58" s="100"/>
      <c r="E58" s="101">
        <v>0</v>
      </c>
      <c r="F58" s="102"/>
      <c r="G58" s="103">
        <f aca="true" t="shared" si="1" ref="G58:G64">$E$51</f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77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0</v>
      </c>
    </row>
    <row r="60" spans="1:53" ht="12.75">
      <c r="A60" s="98" t="s">
        <v>78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79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2</v>
      </c>
    </row>
    <row r="62" spans="1:53" ht="12.75">
      <c r="A62" s="98" t="s">
        <v>80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1</v>
      </c>
    </row>
    <row r="63" spans="1:53" ht="12.75">
      <c r="A63" s="98" t="s">
        <v>82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53" ht="12.75">
      <c r="A64" s="98" t="s">
        <v>81</v>
      </c>
      <c r="B64" s="99"/>
      <c r="C64" s="99"/>
      <c r="D64" s="100"/>
      <c r="E64" s="101">
        <v>0</v>
      </c>
      <c r="F64" s="102"/>
      <c r="G64" s="103">
        <f t="shared" si="1"/>
        <v>0</v>
      </c>
      <c r="H64" s="104"/>
      <c r="I64" s="105">
        <f t="shared" si="0"/>
        <v>0</v>
      </c>
      <c r="BA64">
        <v>2</v>
      </c>
    </row>
    <row r="65" spans="1:9" ht="13.5" thickBot="1">
      <c r="A65" s="106"/>
      <c r="B65" s="107" t="s">
        <v>56</v>
      </c>
      <c r="C65" s="108"/>
      <c r="D65" s="109"/>
      <c r="E65" s="110"/>
      <c r="F65" s="111"/>
      <c r="G65" s="111"/>
      <c r="H65" s="314">
        <f>SUM(I57:I64)</f>
        <v>0</v>
      </c>
      <c r="I65" s="315"/>
    </row>
    <row r="67" spans="2:9" ht="12.75">
      <c r="B67" s="88"/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  <row r="116" spans="6:9" ht="12.75">
      <c r="F116" s="112"/>
      <c r="G116" s="113"/>
      <c r="H116" s="113"/>
      <c r="I116" s="114"/>
    </row>
  </sheetData>
  <mergeCells count="9">
    <mergeCell ref="H65:I65"/>
    <mergeCell ref="C1:F1"/>
    <mergeCell ref="C2:F2"/>
    <mergeCell ref="A52:D52"/>
    <mergeCell ref="A1:B1"/>
    <mergeCell ref="A2:B2"/>
    <mergeCell ref="G2:I2"/>
    <mergeCell ref="A51:D51"/>
    <mergeCell ref="A53:D5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2"/>
  <sheetViews>
    <sheetView workbookViewId="0" topLeftCell="A16">
      <selection activeCell="P56" sqref="P56"/>
    </sheetView>
  </sheetViews>
  <sheetFormatPr defaultColWidth="9.00390625" defaultRowHeight="12.75"/>
  <cols>
    <col min="1" max="1" width="4.375" style="115" customWidth="1"/>
    <col min="2" max="2" width="10.25390625" style="115" customWidth="1"/>
    <col min="3" max="3" width="38.875" style="115" customWidth="1"/>
    <col min="4" max="4" width="5.625" style="115" customWidth="1"/>
    <col min="5" max="5" width="8.625" style="116" customWidth="1"/>
    <col min="6" max="6" width="8.625" style="115" customWidth="1"/>
    <col min="7" max="7" width="10.12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256" width="9.125" style="115" customWidth="1"/>
    <col min="257" max="257" width="4.375" style="115" customWidth="1"/>
    <col min="258" max="258" width="11.625" style="115" customWidth="1"/>
    <col min="259" max="259" width="40.375" style="115" customWidth="1"/>
    <col min="260" max="260" width="5.625" style="115" customWidth="1"/>
    <col min="261" max="261" width="8.625" style="115" customWidth="1"/>
    <col min="262" max="262" width="9.875" style="115" customWidth="1"/>
    <col min="263" max="263" width="13.875" style="115" customWidth="1"/>
    <col min="264" max="267" width="9.125" style="115" customWidth="1"/>
    <col min="268" max="268" width="13.875" style="115" customWidth="1"/>
    <col min="269" max="512" width="9.125" style="115" customWidth="1"/>
    <col min="513" max="513" width="4.375" style="115" customWidth="1"/>
    <col min="514" max="514" width="11.625" style="115" customWidth="1"/>
    <col min="515" max="515" width="40.375" style="115" customWidth="1"/>
    <col min="516" max="516" width="5.625" style="115" customWidth="1"/>
    <col min="517" max="517" width="8.625" style="115" customWidth="1"/>
    <col min="518" max="518" width="9.875" style="115" customWidth="1"/>
    <col min="519" max="519" width="13.875" style="115" customWidth="1"/>
    <col min="520" max="523" width="9.125" style="115" customWidth="1"/>
    <col min="524" max="524" width="13.875" style="115" customWidth="1"/>
    <col min="525" max="768" width="9.125" style="115" customWidth="1"/>
    <col min="769" max="769" width="4.375" style="115" customWidth="1"/>
    <col min="770" max="770" width="11.625" style="115" customWidth="1"/>
    <col min="771" max="771" width="40.375" style="115" customWidth="1"/>
    <col min="772" max="772" width="5.625" style="115" customWidth="1"/>
    <col min="773" max="773" width="8.625" style="115" customWidth="1"/>
    <col min="774" max="774" width="9.875" style="115" customWidth="1"/>
    <col min="775" max="775" width="13.875" style="115" customWidth="1"/>
    <col min="776" max="779" width="9.125" style="115" customWidth="1"/>
    <col min="780" max="780" width="13.875" style="115" customWidth="1"/>
    <col min="781" max="1024" width="9.125" style="115" customWidth="1"/>
    <col min="1025" max="1025" width="4.375" style="115" customWidth="1"/>
    <col min="1026" max="1026" width="11.625" style="115" customWidth="1"/>
    <col min="1027" max="1027" width="40.375" style="115" customWidth="1"/>
    <col min="1028" max="1028" width="5.625" style="115" customWidth="1"/>
    <col min="1029" max="1029" width="8.625" style="115" customWidth="1"/>
    <col min="1030" max="1030" width="9.875" style="115" customWidth="1"/>
    <col min="1031" max="1031" width="13.875" style="115" customWidth="1"/>
    <col min="1032" max="1035" width="9.125" style="115" customWidth="1"/>
    <col min="1036" max="1036" width="13.875" style="115" customWidth="1"/>
    <col min="1037" max="1280" width="9.125" style="115" customWidth="1"/>
    <col min="1281" max="1281" width="4.375" style="115" customWidth="1"/>
    <col min="1282" max="1282" width="11.625" style="115" customWidth="1"/>
    <col min="1283" max="1283" width="40.375" style="115" customWidth="1"/>
    <col min="1284" max="1284" width="5.625" style="115" customWidth="1"/>
    <col min="1285" max="1285" width="8.625" style="115" customWidth="1"/>
    <col min="1286" max="1286" width="9.875" style="115" customWidth="1"/>
    <col min="1287" max="1287" width="13.875" style="115" customWidth="1"/>
    <col min="1288" max="1291" width="9.125" style="115" customWidth="1"/>
    <col min="1292" max="1292" width="13.875" style="115" customWidth="1"/>
    <col min="1293" max="1536" width="9.125" style="115" customWidth="1"/>
    <col min="1537" max="1537" width="4.375" style="115" customWidth="1"/>
    <col min="1538" max="1538" width="11.625" style="115" customWidth="1"/>
    <col min="1539" max="1539" width="40.375" style="115" customWidth="1"/>
    <col min="1540" max="1540" width="5.625" style="115" customWidth="1"/>
    <col min="1541" max="1541" width="8.625" style="115" customWidth="1"/>
    <col min="1542" max="1542" width="9.875" style="115" customWidth="1"/>
    <col min="1543" max="1543" width="13.875" style="115" customWidth="1"/>
    <col min="1544" max="1547" width="9.125" style="115" customWidth="1"/>
    <col min="1548" max="1548" width="13.875" style="115" customWidth="1"/>
    <col min="1549" max="1792" width="9.125" style="115" customWidth="1"/>
    <col min="1793" max="1793" width="4.375" style="115" customWidth="1"/>
    <col min="1794" max="1794" width="11.625" style="115" customWidth="1"/>
    <col min="1795" max="1795" width="40.375" style="115" customWidth="1"/>
    <col min="1796" max="1796" width="5.625" style="115" customWidth="1"/>
    <col min="1797" max="1797" width="8.625" style="115" customWidth="1"/>
    <col min="1798" max="1798" width="9.875" style="115" customWidth="1"/>
    <col min="1799" max="1799" width="13.875" style="115" customWidth="1"/>
    <col min="1800" max="1803" width="9.125" style="115" customWidth="1"/>
    <col min="1804" max="1804" width="13.875" style="115" customWidth="1"/>
    <col min="1805" max="2048" width="9.125" style="115" customWidth="1"/>
    <col min="2049" max="2049" width="4.375" style="115" customWidth="1"/>
    <col min="2050" max="2050" width="11.625" style="115" customWidth="1"/>
    <col min="2051" max="2051" width="40.375" style="115" customWidth="1"/>
    <col min="2052" max="2052" width="5.625" style="115" customWidth="1"/>
    <col min="2053" max="2053" width="8.625" style="115" customWidth="1"/>
    <col min="2054" max="2054" width="9.875" style="115" customWidth="1"/>
    <col min="2055" max="2055" width="13.875" style="115" customWidth="1"/>
    <col min="2056" max="2059" width="9.125" style="115" customWidth="1"/>
    <col min="2060" max="2060" width="13.875" style="115" customWidth="1"/>
    <col min="2061" max="2304" width="9.125" style="115" customWidth="1"/>
    <col min="2305" max="2305" width="4.375" style="115" customWidth="1"/>
    <col min="2306" max="2306" width="11.625" style="115" customWidth="1"/>
    <col min="2307" max="2307" width="40.375" style="115" customWidth="1"/>
    <col min="2308" max="2308" width="5.625" style="115" customWidth="1"/>
    <col min="2309" max="2309" width="8.625" style="115" customWidth="1"/>
    <col min="2310" max="2310" width="9.875" style="115" customWidth="1"/>
    <col min="2311" max="2311" width="13.875" style="115" customWidth="1"/>
    <col min="2312" max="2315" width="9.125" style="115" customWidth="1"/>
    <col min="2316" max="2316" width="13.875" style="115" customWidth="1"/>
    <col min="2317" max="2560" width="9.125" style="115" customWidth="1"/>
    <col min="2561" max="2561" width="4.375" style="115" customWidth="1"/>
    <col min="2562" max="2562" width="11.625" style="115" customWidth="1"/>
    <col min="2563" max="2563" width="40.375" style="115" customWidth="1"/>
    <col min="2564" max="2564" width="5.625" style="115" customWidth="1"/>
    <col min="2565" max="2565" width="8.625" style="115" customWidth="1"/>
    <col min="2566" max="2566" width="9.875" style="115" customWidth="1"/>
    <col min="2567" max="2567" width="13.875" style="115" customWidth="1"/>
    <col min="2568" max="2571" width="9.125" style="115" customWidth="1"/>
    <col min="2572" max="2572" width="13.875" style="115" customWidth="1"/>
    <col min="2573" max="2816" width="9.125" style="115" customWidth="1"/>
    <col min="2817" max="2817" width="4.375" style="115" customWidth="1"/>
    <col min="2818" max="2818" width="11.625" style="115" customWidth="1"/>
    <col min="2819" max="2819" width="40.375" style="115" customWidth="1"/>
    <col min="2820" max="2820" width="5.625" style="115" customWidth="1"/>
    <col min="2821" max="2821" width="8.625" style="115" customWidth="1"/>
    <col min="2822" max="2822" width="9.875" style="115" customWidth="1"/>
    <col min="2823" max="2823" width="13.875" style="115" customWidth="1"/>
    <col min="2824" max="2827" width="9.125" style="115" customWidth="1"/>
    <col min="2828" max="2828" width="13.875" style="115" customWidth="1"/>
    <col min="2829" max="3072" width="9.125" style="115" customWidth="1"/>
    <col min="3073" max="3073" width="4.375" style="115" customWidth="1"/>
    <col min="3074" max="3074" width="11.625" style="115" customWidth="1"/>
    <col min="3075" max="3075" width="40.375" style="115" customWidth="1"/>
    <col min="3076" max="3076" width="5.625" style="115" customWidth="1"/>
    <col min="3077" max="3077" width="8.625" style="115" customWidth="1"/>
    <col min="3078" max="3078" width="9.875" style="115" customWidth="1"/>
    <col min="3079" max="3079" width="13.875" style="115" customWidth="1"/>
    <col min="3080" max="3083" width="9.125" style="115" customWidth="1"/>
    <col min="3084" max="3084" width="13.875" style="115" customWidth="1"/>
    <col min="3085" max="3328" width="9.125" style="115" customWidth="1"/>
    <col min="3329" max="3329" width="4.375" style="115" customWidth="1"/>
    <col min="3330" max="3330" width="11.625" style="115" customWidth="1"/>
    <col min="3331" max="3331" width="40.375" style="115" customWidth="1"/>
    <col min="3332" max="3332" width="5.625" style="115" customWidth="1"/>
    <col min="3333" max="3333" width="8.625" style="115" customWidth="1"/>
    <col min="3334" max="3334" width="9.875" style="115" customWidth="1"/>
    <col min="3335" max="3335" width="13.875" style="115" customWidth="1"/>
    <col min="3336" max="3339" width="9.125" style="115" customWidth="1"/>
    <col min="3340" max="3340" width="13.875" style="115" customWidth="1"/>
    <col min="3341" max="3584" width="9.125" style="115" customWidth="1"/>
    <col min="3585" max="3585" width="4.375" style="115" customWidth="1"/>
    <col min="3586" max="3586" width="11.625" style="115" customWidth="1"/>
    <col min="3587" max="3587" width="40.375" style="115" customWidth="1"/>
    <col min="3588" max="3588" width="5.625" style="115" customWidth="1"/>
    <col min="3589" max="3589" width="8.625" style="115" customWidth="1"/>
    <col min="3590" max="3590" width="9.875" style="115" customWidth="1"/>
    <col min="3591" max="3591" width="13.875" style="115" customWidth="1"/>
    <col min="3592" max="3595" width="9.125" style="115" customWidth="1"/>
    <col min="3596" max="3596" width="13.875" style="115" customWidth="1"/>
    <col min="3597" max="3840" width="9.125" style="115" customWidth="1"/>
    <col min="3841" max="3841" width="4.375" style="115" customWidth="1"/>
    <col min="3842" max="3842" width="11.625" style="115" customWidth="1"/>
    <col min="3843" max="3843" width="40.375" style="115" customWidth="1"/>
    <col min="3844" max="3844" width="5.625" style="115" customWidth="1"/>
    <col min="3845" max="3845" width="8.625" style="115" customWidth="1"/>
    <col min="3846" max="3846" width="9.875" style="115" customWidth="1"/>
    <col min="3847" max="3847" width="13.875" style="115" customWidth="1"/>
    <col min="3848" max="3851" width="9.125" style="115" customWidth="1"/>
    <col min="3852" max="3852" width="13.875" style="115" customWidth="1"/>
    <col min="3853" max="4096" width="9.125" style="115" customWidth="1"/>
    <col min="4097" max="4097" width="4.375" style="115" customWidth="1"/>
    <col min="4098" max="4098" width="11.625" style="115" customWidth="1"/>
    <col min="4099" max="4099" width="40.375" style="115" customWidth="1"/>
    <col min="4100" max="4100" width="5.625" style="115" customWidth="1"/>
    <col min="4101" max="4101" width="8.625" style="115" customWidth="1"/>
    <col min="4102" max="4102" width="9.875" style="115" customWidth="1"/>
    <col min="4103" max="4103" width="13.875" style="115" customWidth="1"/>
    <col min="4104" max="4107" width="9.125" style="115" customWidth="1"/>
    <col min="4108" max="4108" width="13.875" style="115" customWidth="1"/>
    <col min="4109" max="4352" width="9.125" style="115" customWidth="1"/>
    <col min="4353" max="4353" width="4.375" style="115" customWidth="1"/>
    <col min="4354" max="4354" width="11.625" style="115" customWidth="1"/>
    <col min="4355" max="4355" width="40.375" style="115" customWidth="1"/>
    <col min="4356" max="4356" width="5.625" style="115" customWidth="1"/>
    <col min="4357" max="4357" width="8.625" style="115" customWidth="1"/>
    <col min="4358" max="4358" width="9.875" style="115" customWidth="1"/>
    <col min="4359" max="4359" width="13.875" style="115" customWidth="1"/>
    <col min="4360" max="4363" width="9.125" style="115" customWidth="1"/>
    <col min="4364" max="4364" width="13.875" style="115" customWidth="1"/>
    <col min="4365" max="4608" width="9.125" style="115" customWidth="1"/>
    <col min="4609" max="4609" width="4.375" style="115" customWidth="1"/>
    <col min="4610" max="4610" width="11.625" style="115" customWidth="1"/>
    <col min="4611" max="4611" width="40.375" style="115" customWidth="1"/>
    <col min="4612" max="4612" width="5.625" style="115" customWidth="1"/>
    <col min="4613" max="4613" width="8.625" style="115" customWidth="1"/>
    <col min="4614" max="4614" width="9.875" style="115" customWidth="1"/>
    <col min="4615" max="4615" width="13.875" style="115" customWidth="1"/>
    <col min="4616" max="4619" width="9.125" style="115" customWidth="1"/>
    <col min="4620" max="4620" width="13.875" style="115" customWidth="1"/>
    <col min="4621" max="4864" width="9.125" style="115" customWidth="1"/>
    <col min="4865" max="4865" width="4.375" style="115" customWidth="1"/>
    <col min="4866" max="4866" width="11.625" style="115" customWidth="1"/>
    <col min="4867" max="4867" width="40.375" style="115" customWidth="1"/>
    <col min="4868" max="4868" width="5.625" style="115" customWidth="1"/>
    <col min="4869" max="4869" width="8.625" style="115" customWidth="1"/>
    <col min="4870" max="4870" width="9.875" style="115" customWidth="1"/>
    <col min="4871" max="4871" width="13.875" style="115" customWidth="1"/>
    <col min="4872" max="4875" width="9.125" style="115" customWidth="1"/>
    <col min="4876" max="4876" width="13.875" style="115" customWidth="1"/>
    <col min="4877" max="5120" width="9.125" style="115" customWidth="1"/>
    <col min="5121" max="5121" width="4.375" style="115" customWidth="1"/>
    <col min="5122" max="5122" width="11.625" style="115" customWidth="1"/>
    <col min="5123" max="5123" width="40.375" style="115" customWidth="1"/>
    <col min="5124" max="5124" width="5.625" style="115" customWidth="1"/>
    <col min="5125" max="5125" width="8.625" style="115" customWidth="1"/>
    <col min="5126" max="5126" width="9.875" style="115" customWidth="1"/>
    <col min="5127" max="5127" width="13.875" style="115" customWidth="1"/>
    <col min="5128" max="5131" width="9.125" style="115" customWidth="1"/>
    <col min="5132" max="5132" width="13.875" style="115" customWidth="1"/>
    <col min="5133" max="5376" width="9.125" style="115" customWidth="1"/>
    <col min="5377" max="5377" width="4.375" style="115" customWidth="1"/>
    <col min="5378" max="5378" width="11.625" style="115" customWidth="1"/>
    <col min="5379" max="5379" width="40.375" style="115" customWidth="1"/>
    <col min="5380" max="5380" width="5.625" style="115" customWidth="1"/>
    <col min="5381" max="5381" width="8.625" style="115" customWidth="1"/>
    <col min="5382" max="5382" width="9.875" style="115" customWidth="1"/>
    <col min="5383" max="5383" width="13.875" style="115" customWidth="1"/>
    <col min="5384" max="5387" width="9.125" style="115" customWidth="1"/>
    <col min="5388" max="5388" width="13.875" style="115" customWidth="1"/>
    <col min="5389" max="5632" width="9.125" style="115" customWidth="1"/>
    <col min="5633" max="5633" width="4.375" style="115" customWidth="1"/>
    <col min="5634" max="5634" width="11.625" style="115" customWidth="1"/>
    <col min="5635" max="5635" width="40.375" style="115" customWidth="1"/>
    <col min="5636" max="5636" width="5.625" style="115" customWidth="1"/>
    <col min="5637" max="5637" width="8.625" style="115" customWidth="1"/>
    <col min="5638" max="5638" width="9.875" style="115" customWidth="1"/>
    <col min="5639" max="5639" width="13.875" style="115" customWidth="1"/>
    <col min="5640" max="5643" width="9.125" style="115" customWidth="1"/>
    <col min="5644" max="5644" width="13.875" style="115" customWidth="1"/>
    <col min="5645" max="5888" width="9.125" style="115" customWidth="1"/>
    <col min="5889" max="5889" width="4.375" style="115" customWidth="1"/>
    <col min="5890" max="5890" width="11.625" style="115" customWidth="1"/>
    <col min="5891" max="5891" width="40.375" style="115" customWidth="1"/>
    <col min="5892" max="5892" width="5.625" style="115" customWidth="1"/>
    <col min="5893" max="5893" width="8.625" style="115" customWidth="1"/>
    <col min="5894" max="5894" width="9.875" style="115" customWidth="1"/>
    <col min="5895" max="5895" width="13.875" style="115" customWidth="1"/>
    <col min="5896" max="5899" width="9.125" style="115" customWidth="1"/>
    <col min="5900" max="5900" width="13.875" style="115" customWidth="1"/>
    <col min="5901" max="6144" width="9.125" style="115" customWidth="1"/>
    <col min="6145" max="6145" width="4.375" style="115" customWidth="1"/>
    <col min="6146" max="6146" width="11.625" style="115" customWidth="1"/>
    <col min="6147" max="6147" width="40.375" style="115" customWidth="1"/>
    <col min="6148" max="6148" width="5.625" style="115" customWidth="1"/>
    <col min="6149" max="6149" width="8.625" style="115" customWidth="1"/>
    <col min="6150" max="6150" width="9.875" style="115" customWidth="1"/>
    <col min="6151" max="6151" width="13.875" style="115" customWidth="1"/>
    <col min="6152" max="6155" width="9.125" style="115" customWidth="1"/>
    <col min="6156" max="6156" width="13.875" style="115" customWidth="1"/>
    <col min="6157" max="6400" width="9.125" style="115" customWidth="1"/>
    <col min="6401" max="6401" width="4.375" style="115" customWidth="1"/>
    <col min="6402" max="6402" width="11.625" style="115" customWidth="1"/>
    <col min="6403" max="6403" width="40.375" style="115" customWidth="1"/>
    <col min="6404" max="6404" width="5.625" style="115" customWidth="1"/>
    <col min="6405" max="6405" width="8.625" style="115" customWidth="1"/>
    <col min="6406" max="6406" width="9.875" style="115" customWidth="1"/>
    <col min="6407" max="6407" width="13.875" style="115" customWidth="1"/>
    <col min="6408" max="6411" width="9.125" style="115" customWidth="1"/>
    <col min="6412" max="6412" width="13.875" style="115" customWidth="1"/>
    <col min="6413" max="6656" width="9.125" style="115" customWidth="1"/>
    <col min="6657" max="6657" width="4.375" style="115" customWidth="1"/>
    <col min="6658" max="6658" width="11.625" style="115" customWidth="1"/>
    <col min="6659" max="6659" width="40.375" style="115" customWidth="1"/>
    <col min="6660" max="6660" width="5.625" style="115" customWidth="1"/>
    <col min="6661" max="6661" width="8.625" style="115" customWidth="1"/>
    <col min="6662" max="6662" width="9.875" style="115" customWidth="1"/>
    <col min="6663" max="6663" width="13.875" style="115" customWidth="1"/>
    <col min="6664" max="6667" width="9.125" style="115" customWidth="1"/>
    <col min="6668" max="6668" width="13.875" style="115" customWidth="1"/>
    <col min="6669" max="6912" width="9.125" style="115" customWidth="1"/>
    <col min="6913" max="6913" width="4.375" style="115" customWidth="1"/>
    <col min="6914" max="6914" width="11.625" style="115" customWidth="1"/>
    <col min="6915" max="6915" width="40.375" style="115" customWidth="1"/>
    <col min="6916" max="6916" width="5.625" style="115" customWidth="1"/>
    <col min="6917" max="6917" width="8.625" style="115" customWidth="1"/>
    <col min="6918" max="6918" width="9.875" style="115" customWidth="1"/>
    <col min="6919" max="6919" width="13.875" style="115" customWidth="1"/>
    <col min="6920" max="6923" width="9.125" style="115" customWidth="1"/>
    <col min="6924" max="6924" width="13.875" style="115" customWidth="1"/>
    <col min="6925" max="7168" width="9.125" style="115" customWidth="1"/>
    <col min="7169" max="7169" width="4.375" style="115" customWidth="1"/>
    <col min="7170" max="7170" width="11.625" style="115" customWidth="1"/>
    <col min="7171" max="7171" width="40.375" style="115" customWidth="1"/>
    <col min="7172" max="7172" width="5.625" style="115" customWidth="1"/>
    <col min="7173" max="7173" width="8.625" style="115" customWidth="1"/>
    <col min="7174" max="7174" width="9.875" style="115" customWidth="1"/>
    <col min="7175" max="7175" width="13.875" style="115" customWidth="1"/>
    <col min="7176" max="7179" width="9.125" style="115" customWidth="1"/>
    <col min="7180" max="7180" width="13.875" style="115" customWidth="1"/>
    <col min="7181" max="7424" width="9.125" style="115" customWidth="1"/>
    <col min="7425" max="7425" width="4.375" style="115" customWidth="1"/>
    <col min="7426" max="7426" width="11.625" style="115" customWidth="1"/>
    <col min="7427" max="7427" width="40.375" style="115" customWidth="1"/>
    <col min="7428" max="7428" width="5.625" style="115" customWidth="1"/>
    <col min="7429" max="7429" width="8.625" style="115" customWidth="1"/>
    <col min="7430" max="7430" width="9.875" style="115" customWidth="1"/>
    <col min="7431" max="7431" width="13.875" style="115" customWidth="1"/>
    <col min="7432" max="7435" width="9.125" style="115" customWidth="1"/>
    <col min="7436" max="7436" width="13.875" style="115" customWidth="1"/>
    <col min="7437" max="7680" width="9.125" style="115" customWidth="1"/>
    <col min="7681" max="7681" width="4.375" style="115" customWidth="1"/>
    <col min="7682" max="7682" width="11.625" style="115" customWidth="1"/>
    <col min="7683" max="7683" width="40.375" style="115" customWidth="1"/>
    <col min="7684" max="7684" width="5.625" style="115" customWidth="1"/>
    <col min="7685" max="7685" width="8.625" style="115" customWidth="1"/>
    <col min="7686" max="7686" width="9.875" style="115" customWidth="1"/>
    <col min="7687" max="7687" width="13.875" style="115" customWidth="1"/>
    <col min="7688" max="7691" width="9.125" style="115" customWidth="1"/>
    <col min="7692" max="7692" width="13.875" style="115" customWidth="1"/>
    <col min="7693" max="7936" width="9.125" style="115" customWidth="1"/>
    <col min="7937" max="7937" width="4.375" style="115" customWidth="1"/>
    <col min="7938" max="7938" width="11.625" style="115" customWidth="1"/>
    <col min="7939" max="7939" width="40.375" style="115" customWidth="1"/>
    <col min="7940" max="7940" width="5.625" style="115" customWidth="1"/>
    <col min="7941" max="7941" width="8.625" style="115" customWidth="1"/>
    <col min="7942" max="7942" width="9.875" style="115" customWidth="1"/>
    <col min="7943" max="7943" width="13.875" style="115" customWidth="1"/>
    <col min="7944" max="7947" width="9.125" style="115" customWidth="1"/>
    <col min="7948" max="7948" width="13.875" style="115" customWidth="1"/>
    <col min="7949" max="8192" width="9.125" style="115" customWidth="1"/>
    <col min="8193" max="8193" width="4.375" style="115" customWidth="1"/>
    <col min="8194" max="8194" width="11.625" style="115" customWidth="1"/>
    <col min="8195" max="8195" width="40.375" style="115" customWidth="1"/>
    <col min="8196" max="8196" width="5.625" style="115" customWidth="1"/>
    <col min="8197" max="8197" width="8.625" style="115" customWidth="1"/>
    <col min="8198" max="8198" width="9.875" style="115" customWidth="1"/>
    <col min="8199" max="8199" width="13.875" style="115" customWidth="1"/>
    <col min="8200" max="8203" width="9.125" style="115" customWidth="1"/>
    <col min="8204" max="8204" width="13.875" style="115" customWidth="1"/>
    <col min="8205" max="8448" width="9.125" style="115" customWidth="1"/>
    <col min="8449" max="8449" width="4.375" style="115" customWidth="1"/>
    <col min="8450" max="8450" width="11.625" style="115" customWidth="1"/>
    <col min="8451" max="8451" width="40.375" style="115" customWidth="1"/>
    <col min="8452" max="8452" width="5.625" style="115" customWidth="1"/>
    <col min="8453" max="8453" width="8.625" style="115" customWidth="1"/>
    <col min="8454" max="8454" width="9.875" style="115" customWidth="1"/>
    <col min="8455" max="8455" width="13.875" style="115" customWidth="1"/>
    <col min="8456" max="8459" width="9.125" style="115" customWidth="1"/>
    <col min="8460" max="8460" width="13.875" style="115" customWidth="1"/>
    <col min="8461" max="8704" width="9.125" style="115" customWidth="1"/>
    <col min="8705" max="8705" width="4.375" style="115" customWidth="1"/>
    <col min="8706" max="8706" width="11.625" style="115" customWidth="1"/>
    <col min="8707" max="8707" width="40.375" style="115" customWidth="1"/>
    <col min="8708" max="8708" width="5.625" style="115" customWidth="1"/>
    <col min="8709" max="8709" width="8.625" style="115" customWidth="1"/>
    <col min="8710" max="8710" width="9.875" style="115" customWidth="1"/>
    <col min="8711" max="8711" width="13.875" style="115" customWidth="1"/>
    <col min="8712" max="8715" width="9.125" style="115" customWidth="1"/>
    <col min="8716" max="8716" width="13.875" style="115" customWidth="1"/>
    <col min="8717" max="8960" width="9.125" style="115" customWidth="1"/>
    <col min="8961" max="8961" width="4.375" style="115" customWidth="1"/>
    <col min="8962" max="8962" width="11.625" style="115" customWidth="1"/>
    <col min="8963" max="8963" width="40.375" style="115" customWidth="1"/>
    <col min="8964" max="8964" width="5.625" style="115" customWidth="1"/>
    <col min="8965" max="8965" width="8.625" style="115" customWidth="1"/>
    <col min="8966" max="8966" width="9.875" style="115" customWidth="1"/>
    <col min="8967" max="8967" width="13.875" style="115" customWidth="1"/>
    <col min="8968" max="8971" width="9.125" style="115" customWidth="1"/>
    <col min="8972" max="8972" width="13.875" style="115" customWidth="1"/>
    <col min="8973" max="9216" width="9.125" style="115" customWidth="1"/>
    <col min="9217" max="9217" width="4.375" style="115" customWidth="1"/>
    <col min="9218" max="9218" width="11.625" style="115" customWidth="1"/>
    <col min="9219" max="9219" width="40.375" style="115" customWidth="1"/>
    <col min="9220" max="9220" width="5.625" style="115" customWidth="1"/>
    <col min="9221" max="9221" width="8.625" style="115" customWidth="1"/>
    <col min="9222" max="9222" width="9.875" style="115" customWidth="1"/>
    <col min="9223" max="9223" width="13.875" style="115" customWidth="1"/>
    <col min="9224" max="9227" width="9.125" style="115" customWidth="1"/>
    <col min="9228" max="9228" width="13.875" style="115" customWidth="1"/>
    <col min="9229" max="9472" width="9.125" style="115" customWidth="1"/>
    <col min="9473" max="9473" width="4.375" style="115" customWidth="1"/>
    <col min="9474" max="9474" width="11.625" style="115" customWidth="1"/>
    <col min="9475" max="9475" width="40.375" style="115" customWidth="1"/>
    <col min="9476" max="9476" width="5.625" style="115" customWidth="1"/>
    <col min="9477" max="9477" width="8.625" style="115" customWidth="1"/>
    <col min="9478" max="9478" width="9.875" style="115" customWidth="1"/>
    <col min="9479" max="9479" width="13.875" style="115" customWidth="1"/>
    <col min="9480" max="9483" width="9.125" style="115" customWidth="1"/>
    <col min="9484" max="9484" width="13.875" style="115" customWidth="1"/>
    <col min="9485" max="9728" width="9.125" style="115" customWidth="1"/>
    <col min="9729" max="9729" width="4.375" style="115" customWidth="1"/>
    <col min="9730" max="9730" width="11.625" style="115" customWidth="1"/>
    <col min="9731" max="9731" width="40.375" style="115" customWidth="1"/>
    <col min="9732" max="9732" width="5.625" style="115" customWidth="1"/>
    <col min="9733" max="9733" width="8.625" style="115" customWidth="1"/>
    <col min="9734" max="9734" width="9.875" style="115" customWidth="1"/>
    <col min="9735" max="9735" width="13.875" style="115" customWidth="1"/>
    <col min="9736" max="9739" width="9.125" style="115" customWidth="1"/>
    <col min="9740" max="9740" width="13.875" style="115" customWidth="1"/>
    <col min="9741" max="9984" width="9.125" style="115" customWidth="1"/>
    <col min="9985" max="9985" width="4.375" style="115" customWidth="1"/>
    <col min="9986" max="9986" width="11.625" style="115" customWidth="1"/>
    <col min="9987" max="9987" width="40.375" style="115" customWidth="1"/>
    <col min="9988" max="9988" width="5.625" style="115" customWidth="1"/>
    <col min="9989" max="9989" width="8.625" style="115" customWidth="1"/>
    <col min="9990" max="9990" width="9.875" style="115" customWidth="1"/>
    <col min="9991" max="9991" width="13.875" style="115" customWidth="1"/>
    <col min="9992" max="9995" width="9.125" style="115" customWidth="1"/>
    <col min="9996" max="9996" width="13.875" style="115" customWidth="1"/>
    <col min="9997" max="10240" width="9.125" style="115" customWidth="1"/>
    <col min="10241" max="10241" width="4.375" style="115" customWidth="1"/>
    <col min="10242" max="10242" width="11.625" style="115" customWidth="1"/>
    <col min="10243" max="10243" width="40.375" style="115" customWidth="1"/>
    <col min="10244" max="10244" width="5.625" style="115" customWidth="1"/>
    <col min="10245" max="10245" width="8.625" style="115" customWidth="1"/>
    <col min="10246" max="10246" width="9.875" style="115" customWidth="1"/>
    <col min="10247" max="10247" width="13.875" style="115" customWidth="1"/>
    <col min="10248" max="10251" width="9.125" style="115" customWidth="1"/>
    <col min="10252" max="10252" width="13.875" style="115" customWidth="1"/>
    <col min="10253" max="10496" width="9.125" style="115" customWidth="1"/>
    <col min="10497" max="10497" width="4.375" style="115" customWidth="1"/>
    <col min="10498" max="10498" width="11.625" style="115" customWidth="1"/>
    <col min="10499" max="10499" width="40.375" style="115" customWidth="1"/>
    <col min="10500" max="10500" width="5.625" style="115" customWidth="1"/>
    <col min="10501" max="10501" width="8.625" style="115" customWidth="1"/>
    <col min="10502" max="10502" width="9.875" style="115" customWidth="1"/>
    <col min="10503" max="10503" width="13.875" style="115" customWidth="1"/>
    <col min="10504" max="10507" width="9.125" style="115" customWidth="1"/>
    <col min="10508" max="10508" width="13.875" style="115" customWidth="1"/>
    <col min="10509" max="10752" width="9.125" style="115" customWidth="1"/>
    <col min="10753" max="10753" width="4.375" style="115" customWidth="1"/>
    <col min="10754" max="10754" width="11.625" style="115" customWidth="1"/>
    <col min="10755" max="10755" width="40.375" style="115" customWidth="1"/>
    <col min="10756" max="10756" width="5.625" style="115" customWidth="1"/>
    <col min="10757" max="10757" width="8.625" style="115" customWidth="1"/>
    <col min="10758" max="10758" width="9.875" style="115" customWidth="1"/>
    <col min="10759" max="10759" width="13.875" style="115" customWidth="1"/>
    <col min="10760" max="10763" width="9.125" style="115" customWidth="1"/>
    <col min="10764" max="10764" width="13.875" style="115" customWidth="1"/>
    <col min="10765" max="11008" width="9.125" style="115" customWidth="1"/>
    <col min="11009" max="11009" width="4.375" style="115" customWidth="1"/>
    <col min="11010" max="11010" width="11.625" style="115" customWidth="1"/>
    <col min="11011" max="11011" width="40.375" style="115" customWidth="1"/>
    <col min="11012" max="11012" width="5.625" style="115" customWidth="1"/>
    <col min="11013" max="11013" width="8.625" style="115" customWidth="1"/>
    <col min="11014" max="11014" width="9.875" style="115" customWidth="1"/>
    <col min="11015" max="11015" width="13.875" style="115" customWidth="1"/>
    <col min="11016" max="11019" width="9.125" style="115" customWidth="1"/>
    <col min="11020" max="11020" width="13.875" style="115" customWidth="1"/>
    <col min="11021" max="11264" width="9.125" style="115" customWidth="1"/>
    <col min="11265" max="11265" width="4.375" style="115" customWidth="1"/>
    <col min="11266" max="11266" width="11.625" style="115" customWidth="1"/>
    <col min="11267" max="11267" width="40.375" style="115" customWidth="1"/>
    <col min="11268" max="11268" width="5.625" style="115" customWidth="1"/>
    <col min="11269" max="11269" width="8.625" style="115" customWidth="1"/>
    <col min="11270" max="11270" width="9.875" style="115" customWidth="1"/>
    <col min="11271" max="11271" width="13.875" style="115" customWidth="1"/>
    <col min="11272" max="11275" width="9.125" style="115" customWidth="1"/>
    <col min="11276" max="11276" width="13.875" style="115" customWidth="1"/>
    <col min="11277" max="11520" width="9.125" style="115" customWidth="1"/>
    <col min="11521" max="11521" width="4.375" style="115" customWidth="1"/>
    <col min="11522" max="11522" width="11.625" style="115" customWidth="1"/>
    <col min="11523" max="11523" width="40.375" style="115" customWidth="1"/>
    <col min="11524" max="11524" width="5.625" style="115" customWidth="1"/>
    <col min="11525" max="11525" width="8.625" style="115" customWidth="1"/>
    <col min="11526" max="11526" width="9.875" style="115" customWidth="1"/>
    <col min="11527" max="11527" width="13.875" style="115" customWidth="1"/>
    <col min="11528" max="11531" width="9.125" style="115" customWidth="1"/>
    <col min="11532" max="11532" width="13.875" style="115" customWidth="1"/>
    <col min="11533" max="11776" width="9.125" style="115" customWidth="1"/>
    <col min="11777" max="11777" width="4.375" style="115" customWidth="1"/>
    <col min="11778" max="11778" width="11.625" style="115" customWidth="1"/>
    <col min="11779" max="11779" width="40.375" style="115" customWidth="1"/>
    <col min="11780" max="11780" width="5.625" style="115" customWidth="1"/>
    <col min="11781" max="11781" width="8.625" style="115" customWidth="1"/>
    <col min="11782" max="11782" width="9.875" style="115" customWidth="1"/>
    <col min="11783" max="11783" width="13.875" style="115" customWidth="1"/>
    <col min="11784" max="11787" width="9.125" style="115" customWidth="1"/>
    <col min="11788" max="11788" width="13.875" style="115" customWidth="1"/>
    <col min="11789" max="12032" width="9.125" style="115" customWidth="1"/>
    <col min="12033" max="12033" width="4.375" style="115" customWidth="1"/>
    <col min="12034" max="12034" width="11.625" style="115" customWidth="1"/>
    <col min="12035" max="12035" width="40.375" style="115" customWidth="1"/>
    <col min="12036" max="12036" width="5.625" style="115" customWidth="1"/>
    <col min="12037" max="12037" width="8.625" style="115" customWidth="1"/>
    <col min="12038" max="12038" width="9.875" style="115" customWidth="1"/>
    <col min="12039" max="12039" width="13.875" style="115" customWidth="1"/>
    <col min="12040" max="12043" width="9.125" style="115" customWidth="1"/>
    <col min="12044" max="12044" width="13.875" style="115" customWidth="1"/>
    <col min="12045" max="12288" width="9.125" style="115" customWidth="1"/>
    <col min="12289" max="12289" width="4.375" style="115" customWidth="1"/>
    <col min="12290" max="12290" width="11.625" style="115" customWidth="1"/>
    <col min="12291" max="12291" width="40.375" style="115" customWidth="1"/>
    <col min="12292" max="12292" width="5.625" style="115" customWidth="1"/>
    <col min="12293" max="12293" width="8.625" style="115" customWidth="1"/>
    <col min="12294" max="12294" width="9.875" style="115" customWidth="1"/>
    <col min="12295" max="12295" width="13.875" style="115" customWidth="1"/>
    <col min="12296" max="12299" width="9.125" style="115" customWidth="1"/>
    <col min="12300" max="12300" width="13.875" style="115" customWidth="1"/>
    <col min="12301" max="12544" width="9.125" style="115" customWidth="1"/>
    <col min="12545" max="12545" width="4.375" style="115" customWidth="1"/>
    <col min="12546" max="12546" width="11.625" style="115" customWidth="1"/>
    <col min="12547" max="12547" width="40.375" style="115" customWidth="1"/>
    <col min="12548" max="12548" width="5.625" style="115" customWidth="1"/>
    <col min="12549" max="12549" width="8.625" style="115" customWidth="1"/>
    <col min="12550" max="12550" width="9.875" style="115" customWidth="1"/>
    <col min="12551" max="12551" width="13.875" style="115" customWidth="1"/>
    <col min="12552" max="12555" width="9.125" style="115" customWidth="1"/>
    <col min="12556" max="12556" width="13.875" style="115" customWidth="1"/>
    <col min="12557" max="12800" width="9.125" style="115" customWidth="1"/>
    <col min="12801" max="12801" width="4.375" style="115" customWidth="1"/>
    <col min="12802" max="12802" width="11.625" style="115" customWidth="1"/>
    <col min="12803" max="12803" width="40.375" style="115" customWidth="1"/>
    <col min="12804" max="12804" width="5.625" style="115" customWidth="1"/>
    <col min="12805" max="12805" width="8.625" style="115" customWidth="1"/>
    <col min="12806" max="12806" width="9.875" style="115" customWidth="1"/>
    <col min="12807" max="12807" width="13.875" style="115" customWidth="1"/>
    <col min="12808" max="12811" width="9.125" style="115" customWidth="1"/>
    <col min="12812" max="12812" width="13.875" style="115" customWidth="1"/>
    <col min="12813" max="13056" width="9.125" style="115" customWidth="1"/>
    <col min="13057" max="13057" width="4.375" style="115" customWidth="1"/>
    <col min="13058" max="13058" width="11.625" style="115" customWidth="1"/>
    <col min="13059" max="13059" width="40.375" style="115" customWidth="1"/>
    <col min="13060" max="13060" width="5.625" style="115" customWidth="1"/>
    <col min="13061" max="13061" width="8.625" style="115" customWidth="1"/>
    <col min="13062" max="13062" width="9.875" style="115" customWidth="1"/>
    <col min="13063" max="13063" width="13.875" style="115" customWidth="1"/>
    <col min="13064" max="13067" width="9.125" style="115" customWidth="1"/>
    <col min="13068" max="13068" width="13.875" style="115" customWidth="1"/>
    <col min="13069" max="13312" width="9.125" style="115" customWidth="1"/>
    <col min="13313" max="13313" width="4.375" style="115" customWidth="1"/>
    <col min="13314" max="13314" width="11.625" style="115" customWidth="1"/>
    <col min="13315" max="13315" width="40.375" style="115" customWidth="1"/>
    <col min="13316" max="13316" width="5.625" style="115" customWidth="1"/>
    <col min="13317" max="13317" width="8.625" style="115" customWidth="1"/>
    <col min="13318" max="13318" width="9.875" style="115" customWidth="1"/>
    <col min="13319" max="13319" width="13.875" style="115" customWidth="1"/>
    <col min="13320" max="13323" width="9.125" style="115" customWidth="1"/>
    <col min="13324" max="13324" width="13.875" style="115" customWidth="1"/>
    <col min="13325" max="13568" width="9.125" style="115" customWidth="1"/>
    <col min="13569" max="13569" width="4.375" style="115" customWidth="1"/>
    <col min="13570" max="13570" width="11.625" style="115" customWidth="1"/>
    <col min="13571" max="13571" width="40.375" style="115" customWidth="1"/>
    <col min="13572" max="13572" width="5.625" style="115" customWidth="1"/>
    <col min="13573" max="13573" width="8.625" style="115" customWidth="1"/>
    <col min="13574" max="13574" width="9.875" style="115" customWidth="1"/>
    <col min="13575" max="13575" width="13.875" style="115" customWidth="1"/>
    <col min="13576" max="13579" width="9.125" style="115" customWidth="1"/>
    <col min="13580" max="13580" width="13.875" style="115" customWidth="1"/>
    <col min="13581" max="13824" width="9.125" style="115" customWidth="1"/>
    <col min="13825" max="13825" width="4.375" style="115" customWidth="1"/>
    <col min="13826" max="13826" width="11.625" style="115" customWidth="1"/>
    <col min="13827" max="13827" width="40.375" style="115" customWidth="1"/>
    <col min="13828" max="13828" width="5.625" style="115" customWidth="1"/>
    <col min="13829" max="13829" width="8.625" style="115" customWidth="1"/>
    <col min="13830" max="13830" width="9.875" style="115" customWidth="1"/>
    <col min="13831" max="13831" width="13.875" style="115" customWidth="1"/>
    <col min="13832" max="13835" width="9.125" style="115" customWidth="1"/>
    <col min="13836" max="13836" width="13.875" style="115" customWidth="1"/>
    <col min="13837" max="14080" width="9.125" style="115" customWidth="1"/>
    <col min="14081" max="14081" width="4.375" style="115" customWidth="1"/>
    <col min="14082" max="14082" width="11.625" style="115" customWidth="1"/>
    <col min="14083" max="14083" width="40.375" style="115" customWidth="1"/>
    <col min="14084" max="14084" width="5.625" style="115" customWidth="1"/>
    <col min="14085" max="14085" width="8.625" style="115" customWidth="1"/>
    <col min="14086" max="14086" width="9.875" style="115" customWidth="1"/>
    <col min="14087" max="14087" width="13.875" style="115" customWidth="1"/>
    <col min="14088" max="14091" width="9.125" style="115" customWidth="1"/>
    <col min="14092" max="14092" width="13.875" style="115" customWidth="1"/>
    <col min="14093" max="14336" width="9.125" style="115" customWidth="1"/>
    <col min="14337" max="14337" width="4.375" style="115" customWidth="1"/>
    <col min="14338" max="14338" width="11.625" style="115" customWidth="1"/>
    <col min="14339" max="14339" width="40.375" style="115" customWidth="1"/>
    <col min="14340" max="14340" width="5.625" style="115" customWidth="1"/>
    <col min="14341" max="14341" width="8.625" style="115" customWidth="1"/>
    <col min="14342" max="14342" width="9.875" style="115" customWidth="1"/>
    <col min="14343" max="14343" width="13.875" style="115" customWidth="1"/>
    <col min="14344" max="14347" width="9.125" style="115" customWidth="1"/>
    <col min="14348" max="14348" width="13.875" style="115" customWidth="1"/>
    <col min="14349" max="14592" width="9.125" style="115" customWidth="1"/>
    <col min="14593" max="14593" width="4.375" style="115" customWidth="1"/>
    <col min="14594" max="14594" width="11.625" style="115" customWidth="1"/>
    <col min="14595" max="14595" width="40.375" style="115" customWidth="1"/>
    <col min="14596" max="14596" width="5.625" style="115" customWidth="1"/>
    <col min="14597" max="14597" width="8.625" style="115" customWidth="1"/>
    <col min="14598" max="14598" width="9.875" style="115" customWidth="1"/>
    <col min="14599" max="14599" width="13.875" style="115" customWidth="1"/>
    <col min="14600" max="14603" width="9.125" style="115" customWidth="1"/>
    <col min="14604" max="14604" width="13.875" style="115" customWidth="1"/>
    <col min="14605" max="14848" width="9.125" style="115" customWidth="1"/>
    <col min="14849" max="14849" width="4.375" style="115" customWidth="1"/>
    <col min="14850" max="14850" width="11.625" style="115" customWidth="1"/>
    <col min="14851" max="14851" width="40.375" style="115" customWidth="1"/>
    <col min="14852" max="14852" width="5.625" style="115" customWidth="1"/>
    <col min="14853" max="14853" width="8.625" style="115" customWidth="1"/>
    <col min="14854" max="14854" width="9.875" style="115" customWidth="1"/>
    <col min="14855" max="14855" width="13.875" style="115" customWidth="1"/>
    <col min="14856" max="14859" width="9.125" style="115" customWidth="1"/>
    <col min="14860" max="14860" width="13.875" style="115" customWidth="1"/>
    <col min="14861" max="15104" width="9.125" style="115" customWidth="1"/>
    <col min="15105" max="15105" width="4.375" style="115" customWidth="1"/>
    <col min="15106" max="15106" width="11.625" style="115" customWidth="1"/>
    <col min="15107" max="15107" width="40.375" style="115" customWidth="1"/>
    <col min="15108" max="15108" width="5.625" style="115" customWidth="1"/>
    <col min="15109" max="15109" width="8.625" style="115" customWidth="1"/>
    <col min="15110" max="15110" width="9.875" style="115" customWidth="1"/>
    <col min="15111" max="15111" width="13.875" style="115" customWidth="1"/>
    <col min="15112" max="15115" width="9.125" style="115" customWidth="1"/>
    <col min="15116" max="15116" width="13.875" style="115" customWidth="1"/>
    <col min="15117" max="15360" width="9.125" style="115" customWidth="1"/>
    <col min="15361" max="15361" width="4.375" style="115" customWidth="1"/>
    <col min="15362" max="15362" width="11.625" style="115" customWidth="1"/>
    <col min="15363" max="15363" width="40.375" style="115" customWidth="1"/>
    <col min="15364" max="15364" width="5.625" style="115" customWidth="1"/>
    <col min="15365" max="15365" width="8.625" style="115" customWidth="1"/>
    <col min="15366" max="15366" width="9.875" style="115" customWidth="1"/>
    <col min="15367" max="15367" width="13.875" style="115" customWidth="1"/>
    <col min="15368" max="15371" width="9.125" style="115" customWidth="1"/>
    <col min="15372" max="15372" width="13.875" style="115" customWidth="1"/>
    <col min="15373" max="15616" width="9.125" style="115" customWidth="1"/>
    <col min="15617" max="15617" width="4.375" style="115" customWidth="1"/>
    <col min="15618" max="15618" width="11.625" style="115" customWidth="1"/>
    <col min="15619" max="15619" width="40.375" style="115" customWidth="1"/>
    <col min="15620" max="15620" width="5.625" style="115" customWidth="1"/>
    <col min="15621" max="15621" width="8.625" style="115" customWidth="1"/>
    <col min="15622" max="15622" width="9.875" style="115" customWidth="1"/>
    <col min="15623" max="15623" width="13.875" style="115" customWidth="1"/>
    <col min="15624" max="15627" width="9.125" style="115" customWidth="1"/>
    <col min="15628" max="15628" width="13.875" style="115" customWidth="1"/>
    <col min="15629" max="15872" width="9.125" style="115" customWidth="1"/>
    <col min="15873" max="15873" width="4.375" style="115" customWidth="1"/>
    <col min="15874" max="15874" width="11.625" style="115" customWidth="1"/>
    <col min="15875" max="15875" width="40.375" style="115" customWidth="1"/>
    <col min="15876" max="15876" width="5.625" style="115" customWidth="1"/>
    <col min="15877" max="15877" width="8.625" style="115" customWidth="1"/>
    <col min="15878" max="15878" width="9.875" style="115" customWidth="1"/>
    <col min="15879" max="15879" width="13.875" style="115" customWidth="1"/>
    <col min="15880" max="15883" width="9.125" style="115" customWidth="1"/>
    <col min="15884" max="15884" width="13.875" style="115" customWidth="1"/>
    <col min="15885" max="16128" width="9.125" style="115" customWidth="1"/>
    <col min="16129" max="16129" width="4.375" style="115" customWidth="1"/>
    <col min="16130" max="16130" width="11.625" style="115" customWidth="1"/>
    <col min="16131" max="16131" width="40.375" style="115" customWidth="1"/>
    <col min="16132" max="16132" width="5.625" style="115" customWidth="1"/>
    <col min="16133" max="16133" width="8.625" style="115" customWidth="1"/>
    <col min="16134" max="16134" width="9.875" style="115" customWidth="1"/>
    <col min="16135" max="16135" width="13.875" style="115" customWidth="1"/>
    <col min="16136" max="16139" width="9.125" style="115" customWidth="1"/>
    <col min="16140" max="16140" width="13.875" style="115" customWidth="1"/>
    <col min="16141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152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24">
      <c r="A6" s="154" t="s">
        <v>59</v>
      </c>
      <c r="B6" s="294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260">
        <v>1</v>
      </c>
      <c r="B8" s="169"/>
      <c r="C8" s="161" t="s">
        <v>87</v>
      </c>
      <c r="D8" s="161" t="s">
        <v>86</v>
      </c>
      <c r="E8" s="238">
        <v>1</v>
      </c>
      <c r="F8" s="239"/>
      <c r="G8" s="193">
        <f>E8*F8</f>
        <v>0</v>
      </c>
      <c r="H8" s="189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260">
        <v>2</v>
      </c>
      <c r="B9" s="165"/>
      <c r="C9" s="161" t="s">
        <v>88</v>
      </c>
      <c r="D9" s="161" t="s">
        <v>86</v>
      </c>
      <c r="E9" s="238">
        <v>1</v>
      </c>
      <c r="F9" s="240"/>
      <c r="G9" s="193">
        <f aca="true" t="shared" si="0" ref="G9:G21">E9*F9</f>
        <v>0</v>
      </c>
      <c r="H9" s="18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260">
        <v>3</v>
      </c>
      <c r="B10" s="165"/>
      <c r="C10" s="161" t="s">
        <v>118</v>
      </c>
      <c r="D10" s="161" t="s">
        <v>72</v>
      </c>
      <c r="E10" s="238">
        <v>15.9</v>
      </c>
      <c r="F10" s="240"/>
      <c r="G10" s="193">
        <f t="shared" si="0"/>
        <v>0</v>
      </c>
      <c r="H10" s="189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260">
        <v>4</v>
      </c>
      <c r="B11" s="165"/>
      <c r="C11" s="161" t="s">
        <v>89</v>
      </c>
      <c r="D11" s="161" t="s">
        <v>72</v>
      </c>
      <c r="E11" s="238">
        <v>53.9</v>
      </c>
      <c r="F11" s="240"/>
      <c r="G11" s="193">
        <f t="shared" si="0"/>
        <v>0</v>
      </c>
      <c r="H11" s="189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260">
        <v>5</v>
      </c>
      <c r="B12" s="165"/>
      <c r="C12" s="161" t="s">
        <v>90</v>
      </c>
      <c r="D12" s="161" t="s">
        <v>72</v>
      </c>
      <c r="E12" s="238">
        <v>53.9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22.5">
      <c r="A13" s="260">
        <v>6</v>
      </c>
      <c r="B13" s="165"/>
      <c r="C13" s="161" t="s">
        <v>91</v>
      </c>
      <c r="D13" s="161" t="s">
        <v>74</v>
      </c>
      <c r="E13" s="238">
        <v>37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260">
        <v>7</v>
      </c>
      <c r="B14" s="165"/>
      <c r="C14" s="161" t="s">
        <v>92</v>
      </c>
      <c r="D14" s="161" t="s">
        <v>74</v>
      </c>
      <c r="E14" s="238">
        <v>37</v>
      </c>
      <c r="F14" s="240"/>
      <c r="G14" s="193">
        <f t="shared" si="0"/>
        <v>0</v>
      </c>
      <c r="H14" s="189"/>
      <c r="I14" s="189"/>
      <c r="J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260">
        <v>8</v>
      </c>
      <c r="B15" s="165"/>
      <c r="C15" s="161" t="s">
        <v>93</v>
      </c>
      <c r="D15" s="161" t="s">
        <v>72</v>
      </c>
      <c r="E15" s="238">
        <v>53.9</v>
      </c>
      <c r="F15" s="240"/>
      <c r="G15" s="193">
        <f t="shared" si="0"/>
        <v>0</v>
      </c>
      <c r="H15" s="189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260">
        <v>9</v>
      </c>
      <c r="B16" s="165"/>
      <c r="C16" s="161" t="s">
        <v>94</v>
      </c>
      <c r="D16" s="161" t="s">
        <v>72</v>
      </c>
      <c r="E16" s="238">
        <v>53.9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260">
        <v>10</v>
      </c>
      <c r="B17" s="165"/>
      <c r="C17" s="161" t="s">
        <v>95</v>
      </c>
      <c r="D17" s="161" t="s">
        <v>72</v>
      </c>
      <c r="E17" s="238">
        <v>69.8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260">
        <v>11</v>
      </c>
      <c r="B18" s="165"/>
      <c r="C18" s="161" t="s">
        <v>96</v>
      </c>
      <c r="D18" s="161" t="s">
        <v>73</v>
      </c>
      <c r="E18" s="238">
        <v>83.76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260">
        <v>12</v>
      </c>
      <c r="B19" s="165"/>
      <c r="C19" s="172" t="s">
        <v>110</v>
      </c>
      <c r="D19" s="172" t="s">
        <v>74</v>
      </c>
      <c r="E19" s="241">
        <v>27.8</v>
      </c>
      <c r="F19" s="241"/>
      <c r="G19" s="193">
        <f t="shared" si="0"/>
        <v>0</v>
      </c>
      <c r="H19" s="189"/>
      <c r="I19" s="189"/>
      <c r="J19"/>
      <c r="K19" s="1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260">
        <v>13</v>
      </c>
      <c r="B20" s="165"/>
      <c r="C20" s="161" t="s">
        <v>97</v>
      </c>
      <c r="D20" s="161" t="s">
        <v>72</v>
      </c>
      <c r="E20" s="238">
        <v>33.86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260">
        <v>14</v>
      </c>
      <c r="B21" s="165"/>
      <c r="C21" s="161" t="s">
        <v>98</v>
      </c>
      <c r="D21" s="161" t="s">
        <v>72</v>
      </c>
      <c r="E21" s="238">
        <v>14.85</v>
      </c>
      <c r="F21" s="240"/>
      <c r="G21" s="193">
        <f t="shared" si="0"/>
        <v>0</v>
      </c>
      <c r="H21" s="190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261"/>
      <c r="B22" s="157" t="s">
        <v>69</v>
      </c>
      <c r="C22" s="170" t="s">
        <v>99</v>
      </c>
      <c r="D22" s="156"/>
      <c r="E22" s="242"/>
      <c r="F22" s="243"/>
      <c r="G22" s="176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263" t="s">
        <v>66</v>
      </c>
      <c r="B23" s="164" t="s">
        <v>70</v>
      </c>
      <c r="C23" s="158" t="s">
        <v>100</v>
      </c>
      <c r="D23" s="159"/>
      <c r="E23" s="256"/>
      <c r="F23" s="244"/>
      <c r="G23" s="167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260">
        <v>15</v>
      </c>
      <c r="B24" s="165"/>
      <c r="C24" s="161" t="s">
        <v>120</v>
      </c>
      <c r="D24" s="161" t="s">
        <v>74</v>
      </c>
      <c r="E24" s="238">
        <v>27.8</v>
      </c>
      <c r="F24" s="240"/>
      <c r="G24" s="167">
        <f>E24*F24</f>
        <v>0</v>
      </c>
      <c r="H24" s="189"/>
      <c r="I24"/>
      <c r="J24"/>
      <c r="K24" s="132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260">
        <v>16</v>
      </c>
      <c r="B25" s="165"/>
      <c r="C25" s="174" t="s">
        <v>121</v>
      </c>
      <c r="D25" s="174" t="s">
        <v>73</v>
      </c>
      <c r="E25" s="245">
        <v>2.5</v>
      </c>
      <c r="F25" s="240"/>
      <c r="G25" s="167">
        <f>E25*F25</f>
        <v>0</v>
      </c>
      <c r="H25" s="189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261"/>
      <c r="B26" s="157" t="s">
        <v>69</v>
      </c>
      <c r="C26" s="170" t="s">
        <v>101</v>
      </c>
      <c r="D26" s="156"/>
      <c r="E26" s="242"/>
      <c r="F26" s="243"/>
      <c r="G26" s="176">
        <f>SUM(G24:G25)</f>
        <v>0</v>
      </c>
      <c r="H26"/>
      <c r="I26"/>
      <c r="J26"/>
      <c r="K26" s="132"/>
      <c r="L26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263" t="s">
        <v>66</v>
      </c>
      <c r="B27" s="164" t="s">
        <v>116</v>
      </c>
      <c r="C27" s="158" t="s">
        <v>117</v>
      </c>
      <c r="D27" s="183"/>
      <c r="E27" s="246"/>
      <c r="F27" s="247"/>
      <c r="G27" s="184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9" ht="22.5">
      <c r="A28" s="260">
        <v>17</v>
      </c>
      <c r="B28" s="171"/>
      <c r="C28" s="161" t="s">
        <v>123</v>
      </c>
      <c r="D28" s="161" t="s">
        <v>74</v>
      </c>
      <c r="E28" s="238">
        <v>74.2</v>
      </c>
      <c r="F28" s="248"/>
      <c r="G28" s="167">
        <f aca="true" t="shared" si="1" ref="G28:G33">E28*F28</f>
        <v>0</v>
      </c>
      <c r="H28" s="181"/>
      <c r="I28" s="181"/>
    </row>
    <row r="29" spans="1:8" ht="12.75">
      <c r="A29" s="260">
        <v>18</v>
      </c>
      <c r="B29" s="171"/>
      <c r="C29" s="161" t="s">
        <v>122</v>
      </c>
      <c r="D29" s="161" t="s">
        <v>74</v>
      </c>
      <c r="E29" s="238">
        <v>74.2</v>
      </c>
      <c r="F29" s="248"/>
      <c r="G29" s="167">
        <f t="shared" si="1"/>
        <v>0</v>
      </c>
      <c r="H29" s="181"/>
    </row>
    <row r="30" spans="1:8" ht="12.75">
      <c r="A30" s="260">
        <v>19</v>
      </c>
      <c r="B30" s="171"/>
      <c r="C30" s="192" t="s">
        <v>124</v>
      </c>
      <c r="D30" s="161" t="s">
        <v>74</v>
      </c>
      <c r="E30" s="238">
        <v>80</v>
      </c>
      <c r="F30" s="248"/>
      <c r="G30" s="167">
        <f t="shared" si="1"/>
        <v>0</v>
      </c>
      <c r="H30" s="181"/>
    </row>
    <row r="31" spans="1:8" ht="12.75">
      <c r="A31" s="260">
        <v>20</v>
      </c>
      <c r="B31" s="171"/>
      <c r="C31" s="161" t="s">
        <v>133</v>
      </c>
      <c r="D31" s="161" t="s">
        <v>74</v>
      </c>
      <c r="E31" s="238">
        <v>74.2</v>
      </c>
      <c r="F31" s="248"/>
      <c r="G31" s="167">
        <f t="shared" si="1"/>
        <v>0</v>
      </c>
      <c r="H31" s="181"/>
    </row>
    <row r="32" spans="1:9" ht="22.5">
      <c r="A32" s="260">
        <v>21</v>
      </c>
      <c r="B32" s="171"/>
      <c r="C32" s="161" t="s">
        <v>125</v>
      </c>
      <c r="D32" s="161" t="s">
        <v>74</v>
      </c>
      <c r="E32" s="238">
        <v>74.2</v>
      </c>
      <c r="F32" s="248"/>
      <c r="G32" s="167">
        <f t="shared" si="1"/>
        <v>0</v>
      </c>
      <c r="H32" s="181"/>
      <c r="I32" s="181"/>
    </row>
    <row r="33" spans="1:8" ht="12.75">
      <c r="A33" s="260">
        <v>22</v>
      </c>
      <c r="B33" s="171"/>
      <c r="C33" s="161" t="s">
        <v>114</v>
      </c>
      <c r="D33" s="161" t="s">
        <v>74</v>
      </c>
      <c r="E33" s="238">
        <v>74.2</v>
      </c>
      <c r="F33" s="248"/>
      <c r="G33" s="167">
        <f t="shared" si="1"/>
        <v>0</v>
      </c>
      <c r="H33" s="181"/>
    </row>
    <row r="34" spans="1:8" ht="12.75">
      <c r="A34" s="261"/>
      <c r="B34" s="157" t="s">
        <v>69</v>
      </c>
      <c r="C34" s="170" t="s">
        <v>102</v>
      </c>
      <c r="D34" s="156"/>
      <c r="E34" s="242"/>
      <c r="F34" s="243"/>
      <c r="G34" s="176">
        <f>SUM(G28:G33)</f>
        <v>0</v>
      </c>
      <c r="H34" s="181"/>
    </row>
    <row r="35" spans="1:8" ht="12.75">
      <c r="A35" s="264" t="s">
        <v>66</v>
      </c>
      <c r="B35" s="202" t="s">
        <v>103</v>
      </c>
      <c r="C35" s="203" t="s">
        <v>104</v>
      </c>
      <c r="D35" s="204"/>
      <c r="E35" s="249"/>
      <c r="F35" s="250"/>
      <c r="G35" s="205"/>
      <c r="H35" s="182"/>
    </row>
    <row r="36" spans="1:11" ht="12.75">
      <c r="A36" s="262"/>
      <c r="B36" s="206"/>
      <c r="C36" s="207" t="s">
        <v>105</v>
      </c>
      <c r="D36" s="206"/>
      <c r="E36" s="251"/>
      <c r="F36" s="252"/>
      <c r="G36" s="208"/>
      <c r="H36" s="130"/>
      <c r="K36" s="194"/>
    </row>
    <row r="37" spans="1:10" ht="22.5">
      <c r="A37" s="263">
        <v>23</v>
      </c>
      <c r="B37" s="171"/>
      <c r="C37" s="297" t="s">
        <v>163</v>
      </c>
      <c r="D37" s="173" t="s">
        <v>113</v>
      </c>
      <c r="E37" s="248">
        <v>2</v>
      </c>
      <c r="F37" s="240"/>
      <c r="G37" s="167">
        <f>E37*F37</f>
        <v>0</v>
      </c>
      <c r="H37" s="232"/>
      <c r="I37" s="232"/>
      <c r="J37" s="232"/>
    </row>
    <row r="38" spans="1:8" ht="22.5">
      <c r="A38" s="260">
        <v>24</v>
      </c>
      <c r="B38" s="171"/>
      <c r="C38" s="161" t="s">
        <v>127</v>
      </c>
      <c r="D38" s="161" t="s">
        <v>113</v>
      </c>
      <c r="E38" s="238">
        <v>38</v>
      </c>
      <c r="F38" s="248"/>
      <c r="G38" s="167">
        <f>E38*F38</f>
        <v>0</v>
      </c>
      <c r="H38" s="181"/>
    </row>
    <row r="39" spans="1:8" ht="12.75">
      <c r="A39" s="261"/>
      <c r="B39" s="157" t="s">
        <v>69</v>
      </c>
      <c r="C39" s="170" t="str">
        <f>C35</f>
        <v xml:space="preserve">Ostatní konstrukce a práce-bourání   </v>
      </c>
      <c r="D39" s="156"/>
      <c r="E39" s="242"/>
      <c r="F39" s="243"/>
      <c r="G39" s="176">
        <f>SUM(G37:G38)</f>
        <v>0</v>
      </c>
      <c r="H39" s="181"/>
    </row>
    <row r="40" spans="1:8" ht="12.75">
      <c r="A40" s="263" t="s">
        <v>66</v>
      </c>
      <c r="B40" s="202" t="s">
        <v>106</v>
      </c>
      <c r="C40" s="203" t="s">
        <v>115</v>
      </c>
      <c r="D40" s="209"/>
      <c r="E40" s="253"/>
      <c r="F40" s="250"/>
      <c r="G40" s="205"/>
      <c r="H40" s="117"/>
    </row>
    <row r="41" spans="1:8" ht="24.75" customHeight="1">
      <c r="A41" s="263">
        <v>25</v>
      </c>
      <c r="B41" s="171"/>
      <c r="C41" s="161" t="s">
        <v>128</v>
      </c>
      <c r="D41" s="161" t="s">
        <v>73</v>
      </c>
      <c r="E41" s="238">
        <v>5.6</v>
      </c>
      <c r="F41" s="255"/>
      <c r="G41" s="167">
        <f>E41*F41</f>
        <v>0</v>
      </c>
      <c r="H41" s="181"/>
    </row>
    <row r="42" spans="1:8" ht="24" customHeight="1">
      <c r="A42" s="263">
        <v>26</v>
      </c>
      <c r="B42" s="171"/>
      <c r="C42" s="161" t="s">
        <v>129</v>
      </c>
      <c r="D42" s="161" t="s">
        <v>113</v>
      </c>
      <c r="E42" s="238">
        <v>1</v>
      </c>
      <c r="F42" s="255"/>
      <c r="G42" s="167">
        <f>E42*F42</f>
        <v>0</v>
      </c>
      <c r="H42" s="181"/>
    </row>
    <row r="43" spans="1:8" ht="24" customHeight="1">
      <c r="A43" s="263">
        <v>27</v>
      </c>
      <c r="B43" s="171"/>
      <c r="C43" s="161" t="s">
        <v>131</v>
      </c>
      <c r="D43" s="161" t="s">
        <v>113</v>
      </c>
      <c r="E43" s="238">
        <v>2</v>
      </c>
      <c r="F43" s="241"/>
      <c r="G43" s="167">
        <f>E43*F43</f>
        <v>0</v>
      </c>
      <c r="H43" s="181"/>
    </row>
    <row r="44" spans="1:8" ht="24" customHeight="1">
      <c r="A44" s="263">
        <v>28</v>
      </c>
      <c r="B44" s="171"/>
      <c r="C44" s="161" t="s">
        <v>130</v>
      </c>
      <c r="D44" s="161" t="s">
        <v>113</v>
      </c>
      <c r="E44" s="238">
        <v>2</v>
      </c>
      <c r="F44" s="241"/>
      <c r="G44" s="167">
        <f>E44*F44</f>
        <v>0</v>
      </c>
      <c r="H44" s="181"/>
    </row>
    <row r="45" spans="1:8" ht="12.75">
      <c r="A45" s="263">
        <v>29</v>
      </c>
      <c r="B45" s="171"/>
      <c r="C45" s="172" t="s">
        <v>111</v>
      </c>
      <c r="D45" s="172" t="s">
        <v>85</v>
      </c>
      <c r="E45" s="241">
        <v>60</v>
      </c>
      <c r="F45" s="241"/>
      <c r="G45" s="167">
        <f>E45*F45</f>
        <v>0</v>
      </c>
      <c r="H45" s="181"/>
    </row>
    <row r="46" spans="1:9" ht="12.75">
      <c r="A46" s="156"/>
      <c r="B46" s="157" t="s">
        <v>69</v>
      </c>
      <c r="C46" s="170" t="s">
        <v>112</v>
      </c>
      <c r="D46" s="156"/>
      <c r="E46" s="243"/>
      <c r="F46" s="243"/>
      <c r="G46" s="176">
        <f>SUM(G41:G45)</f>
        <v>0</v>
      </c>
      <c r="H46" s="182"/>
      <c r="I46" s="194"/>
    </row>
    <row r="47" spans="1:7" ht="12.75">
      <c r="A47" s="136"/>
      <c r="B47"/>
      <c r="C47"/>
      <c r="D47" s="134"/>
      <c r="E47" s="141"/>
      <c r="F47" s="134"/>
      <c r="G47" s="134"/>
    </row>
    <row r="48" spans="1:7" ht="12.75">
      <c r="A48" s="134"/>
      <c r="B48" s="136"/>
      <c r="C48"/>
      <c r="D48" s="134"/>
      <c r="E48" s="141"/>
      <c r="F48" s="134"/>
      <c r="G48" s="134"/>
    </row>
    <row r="49" spans="1:7" ht="12.75">
      <c r="A49" s="140"/>
      <c r="B49" s="134"/>
      <c r="C49" s="137"/>
      <c r="D49" s="134"/>
      <c r="E49" s="141"/>
      <c r="F49" s="134"/>
      <c r="G49" s="134"/>
    </row>
    <row r="50" spans="1:7" ht="12.75">
      <c r="A50" s="134"/>
      <c r="B50" s="140"/>
      <c r="C50" s="134"/>
      <c r="D50" s="134"/>
      <c r="E50" s="141"/>
      <c r="F50" s="134"/>
      <c r="G50" s="134"/>
    </row>
    <row r="51" spans="1:7" ht="12.75">
      <c r="A51" s="134"/>
      <c r="B51" s="134"/>
      <c r="C51" s="134"/>
      <c r="D51" s="134"/>
      <c r="E51" s="141"/>
      <c r="F51" s="134"/>
      <c r="G51" s="134"/>
    </row>
    <row r="52" spans="1:7" ht="12.75">
      <c r="A52" s="134"/>
      <c r="B52" s="134"/>
      <c r="C52" s="134"/>
      <c r="D52" s="134"/>
      <c r="E52" s="141"/>
      <c r="F52" s="134"/>
      <c r="G52" s="134"/>
    </row>
    <row r="53" spans="1:7" ht="12.75">
      <c r="A53" s="134"/>
      <c r="B53" s="134"/>
      <c r="C53" s="134"/>
      <c r="D53" s="134"/>
      <c r="E53" s="141"/>
      <c r="F53" s="134"/>
      <c r="G53" s="134"/>
    </row>
    <row r="54" spans="1:3" ht="12.75">
      <c r="A54" s="134"/>
      <c r="B54" s="134"/>
      <c r="C54" s="134"/>
    </row>
    <row r="55" spans="1:3" ht="12.75">
      <c r="A55" s="134"/>
      <c r="B55" s="134"/>
      <c r="C55" s="134"/>
    </row>
    <row r="56" spans="1:3" ht="12.75">
      <c r="A56" s="134"/>
      <c r="B56" s="134"/>
      <c r="C56" s="134"/>
    </row>
    <row r="57" spans="1:3" ht="12.75">
      <c r="A57" s="134"/>
      <c r="B57" s="134"/>
      <c r="C57" s="134"/>
    </row>
    <row r="58" spans="1:3" ht="12.75">
      <c r="A58" s="134"/>
      <c r="B58" s="134"/>
      <c r="C58" s="134"/>
    </row>
    <row r="59" spans="1:3" ht="12.75">
      <c r="A59" s="134"/>
      <c r="B59" s="134"/>
      <c r="C59" s="134"/>
    </row>
    <row r="60" spans="1:3" ht="12.75">
      <c r="A60" s="134"/>
      <c r="B60" s="134"/>
      <c r="C60" s="134"/>
    </row>
    <row r="61" spans="1:3" ht="12.75">
      <c r="A61" s="134"/>
      <c r="B61" s="134"/>
      <c r="C61" s="134"/>
    </row>
    <row r="62" spans="2:3" ht="12.75">
      <c r="B62" s="134"/>
      <c r="C62" s="134"/>
    </row>
  </sheetData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G22" sqref="G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4.75390625" style="0" customWidth="1"/>
    <col min="7" max="7" width="10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153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'[6]Rekapitulace'!A56</f>
        <v>Ztížené výrobní podmínky</v>
      </c>
      <c r="E14" s="44"/>
      <c r="F14" s="45"/>
      <c r="G14" s="42">
        <f>rek_SO7!I56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'[6]Rekapitulace'!A57</f>
        <v>Oborová přirážka</v>
      </c>
      <c r="E15" s="46"/>
      <c r="F15" s="47"/>
      <c r="G15" s="42">
        <f>rek_SO7!I57</f>
        <v>0</v>
      </c>
    </row>
    <row r="16" spans="1:7" ht="15.95" customHeight="1">
      <c r="A16" s="40" t="s">
        <v>22</v>
      </c>
      <c r="B16" s="41" t="s">
        <v>23</v>
      </c>
      <c r="C16" s="42">
        <f>rek_SO7!E51</f>
        <v>0</v>
      </c>
      <c r="D16" s="24" t="str">
        <f>'[6]Rekapitulace'!A58</f>
        <v>Přesun stavebních kapacit</v>
      </c>
      <c r="E16" s="46"/>
      <c r="F16" s="47"/>
      <c r="G16" s="42">
        <f>rek_SO7!I58</f>
        <v>0</v>
      </c>
    </row>
    <row r="17" spans="1:7" ht="15.95" customHeight="1">
      <c r="A17" s="48" t="s">
        <v>24</v>
      </c>
      <c r="B17" s="41" t="s">
        <v>25</v>
      </c>
      <c r="C17" s="42">
        <f>rek_SO7!F28</f>
        <v>0</v>
      </c>
      <c r="D17" s="24" t="str">
        <f>'[6]Rekapitulace'!A59</f>
        <v>Mimostaveništní doprava</v>
      </c>
      <c r="E17" s="46"/>
      <c r="F17" s="47"/>
      <c r="G17" s="42">
        <f>rek_SO7!I59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'[6]Rekapitulace'!A60</f>
        <v>Zařízení staveniště</v>
      </c>
      <c r="E18" s="46"/>
      <c r="F18" s="47"/>
      <c r="G18" s="42">
        <f>rek_SO7!I60</f>
        <v>0</v>
      </c>
    </row>
    <row r="19" spans="1:7" ht="15.95" customHeight="1">
      <c r="A19" s="49"/>
      <c r="B19" s="41"/>
      <c r="C19" s="42"/>
      <c r="D19" s="24" t="str">
        <f>'[6]Rekapitulace'!A61</f>
        <v>Provoz investora</v>
      </c>
      <c r="E19" s="46"/>
      <c r="F19" s="47"/>
      <c r="G19" s="42">
        <f>rek_SO7!I61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'[6]Rekapitulace'!A62</f>
        <v>Vytyčení stavby</v>
      </c>
      <c r="E20" s="46"/>
      <c r="F20" s="47"/>
      <c r="G20" s="42">
        <f>rek_SO7!I62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rek_SO7!I63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F56" sqref="F56:F6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3.25390625" style="0" customWidth="1"/>
    <col min="5" max="5" width="13.125" style="0" customWidth="1"/>
    <col min="6" max="9" width="9.37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7.125" style="0" customWidth="1"/>
    <col min="262" max="265" width="9.37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7.125" style="0" customWidth="1"/>
    <col min="518" max="521" width="9.37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7.125" style="0" customWidth="1"/>
    <col min="774" max="777" width="9.37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7.125" style="0" customWidth="1"/>
    <col min="1030" max="1033" width="9.37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7.125" style="0" customWidth="1"/>
    <col min="1286" max="1289" width="9.37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7.125" style="0" customWidth="1"/>
    <col min="1542" max="1545" width="9.37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7.125" style="0" customWidth="1"/>
    <col min="1798" max="1801" width="9.37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7.125" style="0" customWidth="1"/>
    <col min="2054" max="2057" width="9.37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7.125" style="0" customWidth="1"/>
    <col min="2310" max="2313" width="9.37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7.125" style="0" customWidth="1"/>
    <col min="2566" max="2569" width="9.37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7.125" style="0" customWidth="1"/>
    <col min="2822" max="2825" width="9.37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7.125" style="0" customWidth="1"/>
    <col min="3078" max="3081" width="9.37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7.125" style="0" customWidth="1"/>
    <col min="3334" max="3337" width="9.37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7.125" style="0" customWidth="1"/>
    <col min="3590" max="3593" width="9.37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7.125" style="0" customWidth="1"/>
    <col min="3846" max="3849" width="9.37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7.125" style="0" customWidth="1"/>
    <col min="4102" max="4105" width="9.37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7.125" style="0" customWidth="1"/>
    <col min="4358" max="4361" width="9.37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7.125" style="0" customWidth="1"/>
    <col min="4614" max="4617" width="9.37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7.125" style="0" customWidth="1"/>
    <col min="4870" max="4873" width="9.37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7.125" style="0" customWidth="1"/>
    <col min="5126" max="5129" width="9.37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7.125" style="0" customWidth="1"/>
    <col min="5382" max="5385" width="9.37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7.125" style="0" customWidth="1"/>
    <col min="5638" max="5641" width="9.37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7.125" style="0" customWidth="1"/>
    <col min="5894" max="5897" width="9.37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7.125" style="0" customWidth="1"/>
    <col min="6150" max="6153" width="9.37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7.125" style="0" customWidth="1"/>
    <col min="6406" max="6409" width="9.37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7.125" style="0" customWidth="1"/>
    <col min="6662" max="6665" width="9.37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7.125" style="0" customWidth="1"/>
    <col min="6918" max="6921" width="9.37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7.125" style="0" customWidth="1"/>
    <col min="7174" max="7177" width="9.37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7.125" style="0" customWidth="1"/>
    <col min="7430" max="7433" width="9.37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7.125" style="0" customWidth="1"/>
    <col min="7686" max="7689" width="9.37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7.125" style="0" customWidth="1"/>
    <col min="7942" max="7945" width="9.37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7.125" style="0" customWidth="1"/>
    <col min="8198" max="8201" width="9.37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7.125" style="0" customWidth="1"/>
    <col min="8454" max="8457" width="9.37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7.125" style="0" customWidth="1"/>
    <col min="8710" max="8713" width="9.37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7.125" style="0" customWidth="1"/>
    <col min="8966" max="8969" width="9.37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7.125" style="0" customWidth="1"/>
    <col min="9222" max="9225" width="9.37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7.125" style="0" customWidth="1"/>
    <col min="9478" max="9481" width="9.37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7.125" style="0" customWidth="1"/>
    <col min="9734" max="9737" width="9.37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7.125" style="0" customWidth="1"/>
    <col min="9990" max="9993" width="9.37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7.125" style="0" customWidth="1"/>
    <col min="10246" max="10249" width="9.37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7.125" style="0" customWidth="1"/>
    <col min="10502" max="10505" width="9.37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7.125" style="0" customWidth="1"/>
    <col min="10758" max="10761" width="9.37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7.125" style="0" customWidth="1"/>
    <col min="11014" max="11017" width="9.37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7.125" style="0" customWidth="1"/>
    <col min="11270" max="11273" width="9.37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7.125" style="0" customWidth="1"/>
    <col min="11526" max="11529" width="9.37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7.125" style="0" customWidth="1"/>
    <col min="11782" max="11785" width="9.37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7.125" style="0" customWidth="1"/>
    <col min="12038" max="12041" width="9.37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7.125" style="0" customWidth="1"/>
    <col min="12294" max="12297" width="9.37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7.125" style="0" customWidth="1"/>
    <col min="12550" max="12553" width="9.37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7.125" style="0" customWidth="1"/>
    <col min="12806" max="12809" width="9.37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7.125" style="0" customWidth="1"/>
    <col min="13062" max="13065" width="9.37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7.125" style="0" customWidth="1"/>
    <col min="13318" max="13321" width="9.37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7.125" style="0" customWidth="1"/>
    <col min="13574" max="13577" width="9.37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7.125" style="0" customWidth="1"/>
    <col min="13830" max="13833" width="9.37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7.125" style="0" customWidth="1"/>
    <col min="14086" max="14089" width="9.37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7.125" style="0" customWidth="1"/>
    <col min="14342" max="14345" width="9.37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7.125" style="0" customWidth="1"/>
    <col min="14598" max="14601" width="9.37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7.125" style="0" customWidth="1"/>
    <col min="14854" max="14857" width="9.37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7.125" style="0" customWidth="1"/>
    <col min="15110" max="15113" width="9.37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7.125" style="0" customWidth="1"/>
    <col min="15366" max="15369" width="9.37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7.125" style="0" customWidth="1"/>
    <col min="15622" max="15625" width="9.37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7.125" style="0" customWidth="1"/>
    <col min="15878" max="15881" width="9.37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7.125" style="0" customWidth="1"/>
    <col min="16134" max="16137" width="9.375" style="0" customWidth="1"/>
  </cols>
  <sheetData>
    <row r="1" spans="1:9" ht="13.5" thickTop="1">
      <c r="A1" s="324" t="s">
        <v>5</v>
      </c>
      <c r="B1" s="325"/>
      <c r="C1" s="316" t="s">
        <v>153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'[6]Položky'!C7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pol_SO7!G22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'[6]Položky'!C23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pol_SO7!G26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'[6]Položky'!C27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pol_SO7!G34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'[6]Položky'!C35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pol_SO7!G38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'[6]Položky'!C39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pol_SO7!G54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/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SUM(H32:H32)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9" ht="15.75">
      <c r="A51" s="331" t="s">
        <v>83</v>
      </c>
      <c r="B51" s="331"/>
      <c r="C51" s="331"/>
      <c r="D51" s="331"/>
      <c r="E51" s="127">
        <f>SUM(E7:E50)</f>
        <v>0</v>
      </c>
      <c r="F51" s="128"/>
      <c r="G51" s="128"/>
      <c r="H51" s="128"/>
      <c r="I51" s="128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/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/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/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110"/>
      <c r="F64" s="111"/>
      <c r="G64" s="111"/>
      <c r="H64" s="314">
        <f>SUM(I56:I63)</f>
        <v>0</v>
      </c>
      <c r="I64" s="315"/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6">
    <mergeCell ref="H64:I64"/>
    <mergeCell ref="A1:B1"/>
    <mergeCell ref="C1:D1"/>
    <mergeCell ref="A2:B2"/>
    <mergeCell ref="G2:I2"/>
    <mergeCell ref="A51:D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0"/>
  <sheetViews>
    <sheetView workbookViewId="0" topLeftCell="A1">
      <selection activeCell="P32" sqref="P32"/>
    </sheetView>
  </sheetViews>
  <sheetFormatPr defaultColWidth="9.00390625" defaultRowHeight="12.75"/>
  <cols>
    <col min="1" max="1" width="4.375" style="115" customWidth="1"/>
    <col min="2" max="2" width="10.125" style="115" customWidth="1"/>
    <col min="3" max="3" width="38.75390625" style="115" customWidth="1"/>
    <col min="4" max="4" width="5.625" style="115" customWidth="1"/>
    <col min="5" max="5" width="8.25390625" style="116" customWidth="1"/>
    <col min="6" max="6" width="8.25390625" style="115" customWidth="1"/>
    <col min="7" max="7" width="10.87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256" width="9.125" style="115" customWidth="1"/>
    <col min="257" max="257" width="4.375" style="115" customWidth="1"/>
    <col min="258" max="258" width="11.625" style="115" customWidth="1"/>
    <col min="259" max="259" width="40.375" style="115" customWidth="1"/>
    <col min="260" max="260" width="5.625" style="115" customWidth="1"/>
    <col min="261" max="261" width="8.625" style="115" customWidth="1"/>
    <col min="262" max="262" width="9.875" style="115" customWidth="1"/>
    <col min="263" max="263" width="13.875" style="115" customWidth="1"/>
    <col min="264" max="267" width="9.125" style="115" customWidth="1"/>
    <col min="268" max="268" width="13.875" style="115" customWidth="1"/>
    <col min="269" max="512" width="9.125" style="115" customWidth="1"/>
    <col min="513" max="513" width="4.375" style="115" customWidth="1"/>
    <col min="514" max="514" width="11.625" style="115" customWidth="1"/>
    <col min="515" max="515" width="40.375" style="115" customWidth="1"/>
    <col min="516" max="516" width="5.625" style="115" customWidth="1"/>
    <col min="517" max="517" width="8.625" style="115" customWidth="1"/>
    <col min="518" max="518" width="9.875" style="115" customWidth="1"/>
    <col min="519" max="519" width="13.875" style="115" customWidth="1"/>
    <col min="520" max="523" width="9.125" style="115" customWidth="1"/>
    <col min="524" max="524" width="13.875" style="115" customWidth="1"/>
    <col min="525" max="768" width="9.125" style="115" customWidth="1"/>
    <col min="769" max="769" width="4.375" style="115" customWidth="1"/>
    <col min="770" max="770" width="11.625" style="115" customWidth="1"/>
    <col min="771" max="771" width="40.375" style="115" customWidth="1"/>
    <col min="772" max="772" width="5.625" style="115" customWidth="1"/>
    <col min="773" max="773" width="8.625" style="115" customWidth="1"/>
    <col min="774" max="774" width="9.875" style="115" customWidth="1"/>
    <col min="775" max="775" width="13.875" style="115" customWidth="1"/>
    <col min="776" max="779" width="9.125" style="115" customWidth="1"/>
    <col min="780" max="780" width="13.875" style="115" customWidth="1"/>
    <col min="781" max="1024" width="9.125" style="115" customWidth="1"/>
    <col min="1025" max="1025" width="4.375" style="115" customWidth="1"/>
    <col min="1026" max="1026" width="11.625" style="115" customWidth="1"/>
    <col min="1027" max="1027" width="40.375" style="115" customWidth="1"/>
    <col min="1028" max="1028" width="5.625" style="115" customWidth="1"/>
    <col min="1029" max="1029" width="8.625" style="115" customWidth="1"/>
    <col min="1030" max="1030" width="9.875" style="115" customWidth="1"/>
    <col min="1031" max="1031" width="13.875" style="115" customWidth="1"/>
    <col min="1032" max="1035" width="9.125" style="115" customWidth="1"/>
    <col min="1036" max="1036" width="13.875" style="115" customWidth="1"/>
    <col min="1037" max="1280" width="9.125" style="115" customWidth="1"/>
    <col min="1281" max="1281" width="4.375" style="115" customWidth="1"/>
    <col min="1282" max="1282" width="11.625" style="115" customWidth="1"/>
    <col min="1283" max="1283" width="40.375" style="115" customWidth="1"/>
    <col min="1284" max="1284" width="5.625" style="115" customWidth="1"/>
    <col min="1285" max="1285" width="8.625" style="115" customWidth="1"/>
    <col min="1286" max="1286" width="9.875" style="115" customWidth="1"/>
    <col min="1287" max="1287" width="13.875" style="115" customWidth="1"/>
    <col min="1288" max="1291" width="9.125" style="115" customWidth="1"/>
    <col min="1292" max="1292" width="13.875" style="115" customWidth="1"/>
    <col min="1293" max="1536" width="9.125" style="115" customWidth="1"/>
    <col min="1537" max="1537" width="4.375" style="115" customWidth="1"/>
    <col min="1538" max="1538" width="11.625" style="115" customWidth="1"/>
    <col min="1539" max="1539" width="40.375" style="115" customWidth="1"/>
    <col min="1540" max="1540" width="5.625" style="115" customWidth="1"/>
    <col min="1541" max="1541" width="8.625" style="115" customWidth="1"/>
    <col min="1542" max="1542" width="9.875" style="115" customWidth="1"/>
    <col min="1543" max="1543" width="13.875" style="115" customWidth="1"/>
    <col min="1544" max="1547" width="9.125" style="115" customWidth="1"/>
    <col min="1548" max="1548" width="13.875" style="115" customWidth="1"/>
    <col min="1549" max="1792" width="9.125" style="115" customWidth="1"/>
    <col min="1793" max="1793" width="4.375" style="115" customWidth="1"/>
    <col min="1794" max="1794" width="11.625" style="115" customWidth="1"/>
    <col min="1795" max="1795" width="40.375" style="115" customWidth="1"/>
    <col min="1796" max="1796" width="5.625" style="115" customWidth="1"/>
    <col min="1797" max="1797" width="8.625" style="115" customWidth="1"/>
    <col min="1798" max="1798" width="9.875" style="115" customWidth="1"/>
    <col min="1799" max="1799" width="13.875" style="115" customWidth="1"/>
    <col min="1800" max="1803" width="9.125" style="115" customWidth="1"/>
    <col min="1804" max="1804" width="13.875" style="115" customWidth="1"/>
    <col min="1805" max="2048" width="9.125" style="115" customWidth="1"/>
    <col min="2049" max="2049" width="4.375" style="115" customWidth="1"/>
    <col min="2050" max="2050" width="11.625" style="115" customWidth="1"/>
    <col min="2051" max="2051" width="40.375" style="115" customWidth="1"/>
    <col min="2052" max="2052" width="5.625" style="115" customWidth="1"/>
    <col min="2053" max="2053" width="8.625" style="115" customWidth="1"/>
    <col min="2054" max="2054" width="9.875" style="115" customWidth="1"/>
    <col min="2055" max="2055" width="13.875" style="115" customWidth="1"/>
    <col min="2056" max="2059" width="9.125" style="115" customWidth="1"/>
    <col min="2060" max="2060" width="13.875" style="115" customWidth="1"/>
    <col min="2061" max="2304" width="9.125" style="115" customWidth="1"/>
    <col min="2305" max="2305" width="4.375" style="115" customWidth="1"/>
    <col min="2306" max="2306" width="11.625" style="115" customWidth="1"/>
    <col min="2307" max="2307" width="40.375" style="115" customWidth="1"/>
    <col min="2308" max="2308" width="5.625" style="115" customWidth="1"/>
    <col min="2309" max="2309" width="8.625" style="115" customWidth="1"/>
    <col min="2310" max="2310" width="9.875" style="115" customWidth="1"/>
    <col min="2311" max="2311" width="13.875" style="115" customWidth="1"/>
    <col min="2312" max="2315" width="9.125" style="115" customWidth="1"/>
    <col min="2316" max="2316" width="13.875" style="115" customWidth="1"/>
    <col min="2317" max="2560" width="9.125" style="115" customWidth="1"/>
    <col min="2561" max="2561" width="4.375" style="115" customWidth="1"/>
    <col min="2562" max="2562" width="11.625" style="115" customWidth="1"/>
    <col min="2563" max="2563" width="40.375" style="115" customWidth="1"/>
    <col min="2564" max="2564" width="5.625" style="115" customWidth="1"/>
    <col min="2565" max="2565" width="8.625" style="115" customWidth="1"/>
    <col min="2566" max="2566" width="9.875" style="115" customWidth="1"/>
    <col min="2567" max="2567" width="13.875" style="115" customWidth="1"/>
    <col min="2568" max="2571" width="9.125" style="115" customWidth="1"/>
    <col min="2572" max="2572" width="13.875" style="115" customWidth="1"/>
    <col min="2573" max="2816" width="9.125" style="115" customWidth="1"/>
    <col min="2817" max="2817" width="4.375" style="115" customWidth="1"/>
    <col min="2818" max="2818" width="11.625" style="115" customWidth="1"/>
    <col min="2819" max="2819" width="40.375" style="115" customWidth="1"/>
    <col min="2820" max="2820" width="5.625" style="115" customWidth="1"/>
    <col min="2821" max="2821" width="8.625" style="115" customWidth="1"/>
    <col min="2822" max="2822" width="9.875" style="115" customWidth="1"/>
    <col min="2823" max="2823" width="13.875" style="115" customWidth="1"/>
    <col min="2824" max="2827" width="9.125" style="115" customWidth="1"/>
    <col min="2828" max="2828" width="13.875" style="115" customWidth="1"/>
    <col min="2829" max="3072" width="9.125" style="115" customWidth="1"/>
    <col min="3073" max="3073" width="4.375" style="115" customWidth="1"/>
    <col min="3074" max="3074" width="11.625" style="115" customWidth="1"/>
    <col min="3075" max="3075" width="40.375" style="115" customWidth="1"/>
    <col min="3076" max="3076" width="5.625" style="115" customWidth="1"/>
    <col min="3077" max="3077" width="8.625" style="115" customWidth="1"/>
    <col min="3078" max="3078" width="9.875" style="115" customWidth="1"/>
    <col min="3079" max="3079" width="13.875" style="115" customWidth="1"/>
    <col min="3080" max="3083" width="9.125" style="115" customWidth="1"/>
    <col min="3084" max="3084" width="13.875" style="115" customWidth="1"/>
    <col min="3085" max="3328" width="9.125" style="115" customWidth="1"/>
    <col min="3329" max="3329" width="4.375" style="115" customWidth="1"/>
    <col min="3330" max="3330" width="11.625" style="115" customWidth="1"/>
    <col min="3331" max="3331" width="40.375" style="115" customWidth="1"/>
    <col min="3332" max="3332" width="5.625" style="115" customWidth="1"/>
    <col min="3333" max="3333" width="8.625" style="115" customWidth="1"/>
    <col min="3334" max="3334" width="9.875" style="115" customWidth="1"/>
    <col min="3335" max="3335" width="13.875" style="115" customWidth="1"/>
    <col min="3336" max="3339" width="9.125" style="115" customWidth="1"/>
    <col min="3340" max="3340" width="13.875" style="115" customWidth="1"/>
    <col min="3341" max="3584" width="9.125" style="115" customWidth="1"/>
    <col min="3585" max="3585" width="4.375" style="115" customWidth="1"/>
    <col min="3586" max="3586" width="11.625" style="115" customWidth="1"/>
    <col min="3587" max="3587" width="40.375" style="115" customWidth="1"/>
    <col min="3588" max="3588" width="5.625" style="115" customWidth="1"/>
    <col min="3589" max="3589" width="8.625" style="115" customWidth="1"/>
    <col min="3590" max="3590" width="9.875" style="115" customWidth="1"/>
    <col min="3591" max="3591" width="13.875" style="115" customWidth="1"/>
    <col min="3592" max="3595" width="9.125" style="115" customWidth="1"/>
    <col min="3596" max="3596" width="13.875" style="115" customWidth="1"/>
    <col min="3597" max="3840" width="9.125" style="115" customWidth="1"/>
    <col min="3841" max="3841" width="4.375" style="115" customWidth="1"/>
    <col min="3842" max="3842" width="11.625" style="115" customWidth="1"/>
    <col min="3843" max="3843" width="40.375" style="115" customWidth="1"/>
    <col min="3844" max="3844" width="5.625" style="115" customWidth="1"/>
    <col min="3845" max="3845" width="8.625" style="115" customWidth="1"/>
    <col min="3846" max="3846" width="9.875" style="115" customWidth="1"/>
    <col min="3847" max="3847" width="13.875" style="115" customWidth="1"/>
    <col min="3848" max="3851" width="9.125" style="115" customWidth="1"/>
    <col min="3852" max="3852" width="13.875" style="115" customWidth="1"/>
    <col min="3853" max="4096" width="9.125" style="115" customWidth="1"/>
    <col min="4097" max="4097" width="4.375" style="115" customWidth="1"/>
    <col min="4098" max="4098" width="11.625" style="115" customWidth="1"/>
    <col min="4099" max="4099" width="40.375" style="115" customWidth="1"/>
    <col min="4100" max="4100" width="5.625" style="115" customWidth="1"/>
    <col min="4101" max="4101" width="8.625" style="115" customWidth="1"/>
    <col min="4102" max="4102" width="9.875" style="115" customWidth="1"/>
    <col min="4103" max="4103" width="13.875" style="115" customWidth="1"/>
    <col min="4104" max="4107" width="9.125" style="115" customWidth="1"/>
    <col min="4108" max="4108" width="13.875" style="115" customWidth="1"/>
    <col min="4109" max="4352" width="9.125" style="115" customWidth="1"/>
    <col min="4353" max="4353" width="4.375" style="115" customWidth="1"/>
    <col min="4354" max="4354" width="11.625" style="115" customWidth="1"/>
    <col min="4355" max="4355" width="40.375" style="115" customWidth="1"/>
    <col min="4356" max="4356" width="5.625" style="115" customWidth="1"/>
    <col min="4357" max="4357" width="8.625" style="115" customWidth="1"/>
    <col min="4358" max="4358" width="9.875" style="115" customWidth="1"/>
    <col min="4359" max="4359" width="13.875" style="115" customWidth="1"/>
    <col min="4360" max="4363" width="9.125" style="115" customWidth="1"/>
    <col min="4364" max="4364" width="13.875" style="115" customWidth="1"/>
    <col min="4365" max="4608" width="9.125" style="115" customWidth="1"/>
    <col min="4609" max="4609" width="4.375" style="115" customWidth="1"/>
    <col min="4610" max="4610" width="11.625" style="115" customWidth="1"/>
    <col min="4611" max="4611" width="40.375" style="115" customWidth="1"/>
    <col min="4612" max="4612" width="5.625" style="115" customWidth="1"/>
    <col min="4613" max="4613" width="8.625" style="115" customWidth="1"/>
    <col min="4614" max="4614" width="9.875" style="115" customWidth="1"/>
    <col min="4615" max="4615" width="13.875" style="115" customWidth="1"/>
    <col min="4616" max="4619" width="9.125" style="115" customWidth="1"/>
    <col min="4620" max="4620" width="13.875" style="115" customWidth="1"/>
    <col min="4621" max="4864" width="9.125" style="115" customWidth="1"/>
    <col min="4865" max="4865" width="4.375" style="115" customWidth="1"/>
    <col min="4866" max="4866" width="11.625" style="115" customWidth="1"/>
    <col min="4867" max="4867" width="40.375" style="115" customWidth="1"/>
    <col min="4868" max="4868" width="5.625" style="115" customWidth="1"/>
    <col min="4869" max="4869" width="8.625" style="115" customWidth="1"/>
    <col min="4870" max="4870" width="9.875" style="115" customWidth="1"/>
    <col min="4871" max="4871" width="13.875" style="115" customWidth="1"/>
    <col min="4872" max="4875" width="9.125" style="115" customWidth="1"/>
    <col min="4876" max="4876" width="13.875" style="115" customWidth="1"/>
    <col min="4877" max="5120" width="9.125" style="115" customWidth="1"/>
    <col min="5121" max="5121" width="4.375" style="115" customWidth="1"/>
    <col min="5122" max="5122" width="11.625" style="115" customWidth="1"/>
    <col min="5123" max="5123" width="40.375" style="115" customWidth="1"/>
    <col min="5124" max="5124" width="5.625" style="115" customWidth="1"/>
    <col min="5125" max="5125" width="8.625" style="115" customWidth="1"/>
    <col min="5126" max="5126" width="9.875" style="115" customWidth="1"/>
    <col min="5127" max="5127" width="13.875" style="115" customWidth="1"/>
    <col min="5128" max="5131" width="9.125" style="115" customWidth="1"/>
    <col min="5132" max="5132" width="13.875" style="115" customWidth="1"/>
    <col min="5133" max="5376" width="9.125" style="115" customWidth="1"/>
    <col min="5377" max="5377" width="4.375" style="115" customWidth="1"/>
    <col min="5378" max="5378" width="11.625" style="115" customWidth="1"/>
    <col min="5379" max="5379" width="40.375" style="115" customWidth="1"/>
    <col min="5380" max="5380" width="5.625" style="115" customWidth="1"/>
    <col min="5381" max="5381" width="8.625" style="115" customWidth="1"/>
    <col min="5382" max="5382" width="9.875" style="115" customWidth="1"/>
    <col min="5383" max="5383" width="13.875" style="115" customWidth="1"/>
    <col min="5384" max="5387" width="9.125" style="115" customWidth="1"/>
    <col min="5388" max="5388" width="13.875" style="115" customWidth="1"/>
    <col min="5389" max="5632" width="9.125" style="115" customWidth="1"/>
    <col min="5633" max="5633" width="4.375" style="115" customWidth="1"/>
    <col min="5634" max="5634" width="11.625" style="115" customWidth="1"/>
    <col min="5635" max="5635" width="40.375" style="115" customWidth="1"/>
    <col min="5636" max="5636" width="5.625" style="115" customWidth="1"/>
    <col min="5637" max="5637" width="8.625" style="115" customWidth="1"/>
    <col min="5638" max="5638" width="9.875" style="115" customWidth="1"/>
    <col min="5639" max="5639" width="13.875" style="115" customWidth="1"/>
    <col min="5640" max="5643" width="9.125" style="115" customWidth="1"/>
    <col min="5644" max="5644" width="13.875" style="115" customWidth="1"/>
    <col min="5645" max="5888" width="9.125" style="115" customWidth="1"/>
    <col min="5889" max="5889" width="4.375" style="115" customWidth="1"/>
    <col min="5890" max="5890" width="11.625" style="115" customWidth="1"/>
    <col min="5891" max="5891" width="40.375" style="115" customWidth="1"/>
    <col min="5892" max="5892" width="5.625" style="115" customWidth="1"/>
    <col min="5893" max="5893" width="8.625" style="115" customWidth="1"/>
    <col min="5894" max="5894" width="9.875" style="115" customWidth="1"/>
    <col min="5895" max="5895" width="13.875" style="115" customWidth="1"/>
    <col min="5896" max="5899" width="9.125" style="115" customWidth="1"/>
    <col min="5900" max="5900" width="13.875" style="115" customWidth="1"/>
    <col min="5901" max="6144" width="9.125" style="115" customWidth="1"/>
    <col min="6145" max="6145" width="4.375" style="115" customWidth="1"/>
    <col min="6146" max="6146" width="11.625" style="115" customWidth="1"/>
    <col min="6147" max="6147" width="40.375" style="115" customWidth="1"/>
    <col min="6148" max="6148" width="5.625" style="115" customWidth="1"/>
    <col min="6149" max="6149" width="8.625" style="115" customWidth="1"/>
    <col min="6150" max="6150" width="9.875" style="115" customWidth="1"/>
    <col min="6151" max="6151" width="13.875" style="115" customWidth="1"/>
    <col min="6152" max="6155" width="9.125" style="115" customWidth="1"/>
    <col min="6156" max="6156" width="13.875" style="115" customWidth="1"/>
    <col min="6157" max="6400" width="9.125" style="115" customWidth="1"/>
    <col min="6401" max="6401" width="4.375" style="115" customWidth="1"/>
    <col min="6402" max="6402" width="11.625" style="115" customWidth="1"/>
    <col min="6403" max="6403" width="40.375" style="115" customWidth="1"/>
    <col min="6404" max="6404" width="5.625" style="115" customWidth="1"/>
    <col min="6405" max="6405" width="8.625" style="115" customWidth="1"/>
    <col min="6406" max="6406" width="9.875" style="115" customWidth="1"/>
    <col min="6407" max="6407" width="13.875" style="115" customWidth="1"/>
    <col min="6408" max="6411" width="9.125" style="115" customWidth="1"/>
    <col min="6412" max="6412" width="13.875" style="115" customWidth="1"/>
    <col min="6413" max="6656" width="9.125" style="115" customWidth="1"/>
    <col min="6657" max="6657" width="4.375" style="115" customWidth="1"/>
    <col min="6658" max="6658" width="11.625" style="115" customWidth="1"/>
    <col min="6659" max="6659" width="40.375" style="115" customWidth="1"/>
    <col min="6660" max="6660" width="5.625" style="115" customWidth="1"/>
    <col min="6661" max="6661" width="8.625" style="115" customWidth="1"/>
    <col min="6662" max="6662" width="9.875" style="115" customWidth="1"/>
    <col min="6663" max="6663" width="13.875" style="115" customWidth="1"/>
    <col min="6664" max="6667" width="9.125" style="115" customWidth="1"/>
    <col min="6668" max="6668" width="13.875" style="115" customWidth="1"/>
    <col min="6669" max="6912" width="9.125" style="115" customWidth="1"/>
    <col min="6913" max="6913" width="4.375" style="115" customWidth="1"/>
    <col min="6914" max="6914" width="11.625" style="115" customWidth="1"/>
    <col min="6915" max="6915" width="40.375" style="115" customWidth="1"/>
    <col min="6916" max="6916" width="5.625" style="115" customWidth="1"/>
    <col min="6917" max="6917" width="8.625" style="115" customWidth="1"/>
    <col min="6918" max="6918" width="9.875" style="115" customWidth="1"/>
    <col min="6919" max="6919" width="13.875" style="115" customWidth="1"/>
    <col min="6920" max="6923" width="9.125" style="115" customWidth="1"/>
    <col min="6924" max="6924" width="13.875" style="115" customWidth="1"/>
    <col min="6925" max="7168" width="9.125" style="115" customWidth="1"/>
    <col min="7169" max="7169" width="4.375" style="115" customWidth="1"/>
    <col min="7170" max="7170" width="11.625" style="115" customWidth="1"/>
    <col min="7171" max="7171" width="40.375" style="115" customWidth="1"/>
    <col min="7172" max="7172" width="5.625" style="115" customWidth="1"/>
    <col min="7173" max="7173" width="8.625" style="115" customWidth="1"/>
    <col min="7174" max="7174" width="9.875" style="115" customWidth="1"/>
    <col min="7175" max="7175" width="13.875" style="115" customWidth="1"/>
    <col min="7176" max="7179" width="9.125" style="115" customWidth="1"/>
    <col min="7180" max="7180" width="13.875" style="115" customWidth="1"/>
    <col min="7181" max="7424" width="9.125" style="115" customWidth="1"/>
    <col min="7425" max="7425" width="4.375" style="115" customWidth="1"/>
    <col min="7426" max="7426" width="11.625" style="115" customWidth="1"/>
    <col min="7427" max="7427" width="40.375" style="115" customWidth="1"/>
    <col min="7428" max="7428" width="5.625" style="115" customWidth="1"/>
    <col min="7429" max="7429" width="8.625" style="115" customWidth="1"/>
    <col min="7430" max="7430" width="9.875" style="115" customWidth="1"/>
    <col min="7431" max="7431" width="13.875" style="115" customWidth="1"/>
    <col min="7432" max="7435" width="9.125" style="115" customWidth="1"/>
    <col min="7436" max="7436" width="13.875" style="115" customWidth="1"/>
    <col min="7437" max="7680" width="9.125" style="115" customWidth="1"/>
    <col min="7681" max="7681" width="4.375" style="115" customWidth="1"/>
    <col min="7682" max="7682" width="11.625" style="115" customWidth="1"/>
    <col min="7683" max="7683" width="40.375" style="115" customWidth="1"/>
    <col min="7684" max="7684" width="5.625" style="115" customWidth="1"/>
    <col min="7685" max="7685" width="8.625" style="115" customWidth="1"/>
    <col min="7686" max="7686" width="9.875" style="115" customWidth="1"/>
    <col min="7687" max="7687" width="13.875" style="115" customWidth="1"/>
    <col min="7688" max="7691" width="9.125" style="115" customWidth="1"/>
    <col min="7692" max="7692" width="13.875" style="115" customWidth="1"/>
    <col min="7693" max="7936" width="9.125" style="115" customWidth="1"/>
    <col min="7937" max="7937" width="4.375" style="115" customWidth="1"/>
    <col min="7938" max="7938" width="11.625" style="115" customWidth="1"/>
    <col min="7939" max="7939" width="40.375" style="115" customWidth="1"/>
    <col min="7940" max="7940" width="5.625" style="115" customWidth="1"/>
    <col min="7941" max="7941" width="8.625" style="115" customWidth="1"/>
    <col min="7942" max="7942" width="9.875" style="115" customWidth="1"/>
    <col min="7943" max="7943" width="13.875" style="115" customWidth="1"/>
    <col min="7944" max="7947" width="9.125" style="115" customWidth="1"/>
    <col min="7948" max="7948" width="13.875" style="115" customWidth="1"/>
    <col min="7949" max="8192" width="9.125" style="115" customWidth="1"/>
    <col min="8193" max="8193" width="4.375" style="115" customWidth="1"/>
    <col min="8194" max="8194" width="11.625" style="115" customWidth="1"/>
    <col min="8195" max="8195" width="40.375" style="115" customWidth="1"/>
    <col min="8196" max="8196" width="5.625" style="115" customWidth="1"/>
    <col min="8197" max="8197" width="8.625" style="115" customWidth="1"/>
    <col min="8198" max="8198" width="9.875" style="115" customWidth="1"/>
    <col min="8199" max="8199" width="13.875" style="115" customWidth="1"/>
    <col min="8200" max="8203" width="9.125" style="115" customWidth="1"/>
    <col min="8204" max="8204" width="13.875" style="115" customWidth="1"/>
    <col min="8205" max="8448" width="9.125" style="115" customWidth="1"/>
    <col min="8449" max="8449" width="4.375" style="115" customWidth="1"/>
    <col min="8450" max="8450" width="11.625" style="115" customWidth="1"/>
    <col min="8451" max="8451" width="40.375" style="115" customWidth="1"/>
    <col min="8452" max="8452" width="5.625" style="115" customWidth="1"/>
    <col min="8453" max="8453" width="8.625" style="115" customWidth="1"/>
    <col min="8454" max="8454" width="9.875" style="115" customWidth="1"/>
    <col min="8455" max="8455" width="13.875" style="115" customWidth="1"/>
    <col min="8456" max="8459" width="9.125" style="115" customWidth="1"/>
    <col min="8460" max="8460" width="13.875" style="115" customWidth="1"/>
    <col min="8461" max="8704" width="9.125" style="115" customWidth="1"/>
    <col min="8705" max="8705" width="4.375" style="115" customWidth="1"/>
    <col min="8706" max="8706" width="11.625" style="115" customWidth="1"/>
    <col min="8707" max="8707" width="40.375" style="115" customWidth="1"/>
    <col min="8708" max="8708" width="5.625" style="115" customWidth="1"/>
    <col min="8709" max="8709" width="8.625" style="115" customWidth="1"/>
    <col min="8710" max="8710" width="9.875" style="115" customWidth="1"/>
    <col min="8711" max="8711" width="13.875" style="115" customWidth="1"/>
    <col min="8712" max="8715" width="9.125" style="115" customWidth="1"/>
    <col min="8716" max="8716" width="13.875" style="115" customWidth="1"/>
    <col min="8717" max="8960" width="9.125" style="115" customWidth="1"/>
    <col min="8961" max="8961" width="4.375" style="115" customWidth="1"/>
    <col min="8962" max="8962" width="11.625" style="115" customWidth="1"/>
    <col min="8963" max="8963" width="40.375" style="115" customWidth="1"/>
    <col min="8964" max="8964" width="5.625" style="115" customWidth="1"/>
    <col min="8965" max="8965" width="8.625" style="115" customWidth="1"/>
    <col min="8966" max="8966" width="9.875" style="115" customWidth="1"/>
    <col min="8967" max="8967" width="13.875" style="115" customWidth="1"/>
    <col min="8968" max="8971" width="9.125" style="115" customWidth="1"/>
    <col min="8972" max="8972" width="13.875" style="115" customWidth="1"/>
    <col min="8973" max="9216" width="9.125" style="115" customWidth="1"/>
    <col min="9217" max="9217" width="4.375" style="115" customWidth="1"/>
    <col min="9218" max="9218" width="11.625" style="115" customWidth="1"/>
    <col min="9219" max="9219" width="40.375" style="115" customWidth="1"/>
    <col min="9220" max="9220" width="5.625" style="115" customWidth="1"/>
    <col min="9221" max="9221" width="8.625" style="115" customWidth="1"/>
    <col min="9222" max="9222" width="9.875" style="115" customWidth="1"/>
    <col min="9223" max="9223" width="13.875" style="115" customWidth="1"/>
    <col min="9224" max="9227" width="9.125" style="115" customWidth="1"/>
    <col min="9228" max="9228" width="13.875" style="115" customWidth="1"/>
    <col min="9229" max="9472" width="9.125" style="115" customWidth="1"/>
    <col min="9473" max="9473" width="4.375" style="115" customWidth="1"/>
    <col min="9474" max="9474" width="11.625" style="115" customWidth="1"/>
    <col min="9475" max="9475" width="40.375" style="115" customWidth="1"/>
    <col min="9476" max="9476" width="5.625" style="115" customWidth="1"/>
    <col min="9477" max="9477" width="8.625" style="115" customWidth="1"/>
    <col min="9478" max="9478" width="9.875" style="115" customWidth="1"/>
    <col min="9479" max="9479" width="13.875" style="115" customWidth="1"/>
    <col min="9480" max="9483" width="9.125" style="115" customWidth="1"/>
    <col min="9484" max="9484" width="13.875" style="115" customWidth="1"/>
    <col min="9485" max="9728" width="9.125" style="115" customWidth="1"/>
    <col min="9729" max="9729" width="4.375" style="115" customWidth="1"/>
    <col min="9730" max="9730" width="11.625" style="115" customWidth="1"/>
    <col min="9731" max="9731" width="40.375" style="115" customWidth="1"/>
    <col min="9732" max="9732" width="5.625" style="115" customWidth="1"/>
    <col min="9733" max="9733" width="8.625" style="115" customWidth="1"/>
    <col min="9734" max="9734" width="9.875" style="115" customWidth="1"/>
    <col min="9735" max="9735" width="13.875" style="115" customWidth="1"/>
    <col min="9736" max="9739" width="9.125" style="115" customWidth="1"/>
    <col min="9740" max="9740" width="13.875" style="115" customWidth="1"/>
    <col min="9741" max="9984" width="9.125" style="115" customWidth="1"/>
    <col min="9985" max="9985" width="4.375" style="115" customWidth="1"/>
    <col min="9986" max="9986" width="11.625" style="115" customWidth="1"/>
    <col min="9987" max="9987" width="40.375" style="115" customWidth="1"/>
    <col min="9988" max="9988" width="5.625" style="115" customWidth="1"/>
    <col min="9989" max="9989" width="8.625" style="115" customWidth="1"/>
    <col min="9990" max="9990" width="9.875" style="115" customWidth="1"/>
    <col min="9991" max="9991" width="13.875" style="115" customWidth="1"/>
    <col min="9992" max="9995" width="9.125" style="115" customWidth="1"/>
    <col min="9996" max="9996" width="13.875" style="115" customWidth="1"/>
    <col min="9997" max="10240" width="9.125" style="115" customWidth="1"/>
    <col min="10241" max="10241" width="4.375" style="115" customWidth="1"/>
    <col min="10242" max="10242" width="11.625" style="115" customWidth="1"/>
    <col min="10243" max="10243" width="40.375" style="115" customWidth="1"/>
    <col min="10244" max="10244" width="5.625" style="115" customWidth="1"/>
    <col min="10245" max="10245" width="8.625" style="115" customWidth="1"/>
    <col min="10246" max="10246" width="9.875" style="115" customWidth="1"/>
    <col min="10247" max="10247" width="13.875" style="115" customWidth="1"/>
    <col min="10248" max="10251" width="9.125" style="115" customWidth="1"/>
    <col min="10252" max="10252" width="13.875" style="115" customWidth="1"/>
    <col min="10253" max="10496" width="9.125" style="115" customWidth="1"/>
    <col min="10497" max="10497" width="4.375" style="115" customWidth="1"/>
    <col min="10498" max="10498" width="11.625" style="115" customWidth="1"/>
    <col min="10499" max="10499" width="40.375" style="115" customWidth="1"/>
    <col min="10500" max="10500" width="5.625" style="115" customWidth="1"/>
    <col min="10501" max="10501" width="8.625" style="115" customWidth="1"/>
    <col min="10502" max="10502" width="9.875" style="115" customWidth="1"/>
    <col min="10503" max="10503" width="13.875" style="115" customWidth="1"/>
    <col min="10504" max="10507" width="9.125" style="115" customWidth="1"/>
    <col min="10508" max="10508" width="13.875" style="115" customWidth="1"/>
    <col min="10509" max="10752" width="9.125" style="115" customWidth="1"/>
    <col min="10753" max="10753" width="4.375" style="115" customWidth="1"/>
    <col min="10754" max="10754" width="11.625" style="115" customWidth="1"/>
    <col min="10755" max="10755" width="40.375" style="115" customWidth="1"/>
    <col min="10756" max="10756" width="5.625" style="115" customWidth="1"/>
    <col min="10757" max="10757" width="8.625" style="115" customWidth="1"/>
    <col min="10758" max="10758" width="9.875" style="115" customWidth="1"/>
    <col min="10759" max="10759" width="13.875" style="115" customWidth="1"/>
    <col min="10760" max="10763" width="9.125" style="115" customWidth="1"/>
    <col min="10764" max="10764" width="13.875" style="115" customWidth="1"/>
    <col min="10765" max="11008" width="9.125" style="115" customWidth="1"/>
    <col min="11009" max="11009" width="4.375" style="115" customWidth="1"/>
    <col min="11010" max="11010" width="11.625" style="115" customWidth="1"/>
    <col min="11011" max="11011" width="40.375" style="115" customWidth="1"/>
    <col min="11012" max="11012" width="5.625" style="115" customWidth="1"/>
    <col min="11013" max="11013" width="8.625" style="115" customWidth="1"/>
    <col min="11014" max="11014" width="9.875" style="115" customWidth="1"/>
    <col min="11015" max="11015" width="13.875" style="115" customWidth="1"/>
    <col min="11016" max="11019" width="9.125" style="115" customWidth="1"/>
    <col min="11020" max="11020" width="13.875" style="115" customWidth="1"/>
    <col min="11021" max="11264" width="9.125" style="115" customWidth="1"/>
    <col min="11265" max="11265" width="4.375" style="115" customWidth="1"/>
    <col min="11266" max="11266" width="11.625" style="115" customWidth="1"/>
    <col min="11267" max="11267" width="40.375" style="115" customWidth="1"/>
    <col min="11268" max="11268" width="5.625" style="115" customWidth="1"/>
    <col min="11269" max="11269" width="8.625" style="115" customWidth="1"/>
    <col min="11270" max="11270" width="9.875" style="115" customWidth="1"/>
    <col min="11271" max="11271" width="13.875" style="115" customWidth="1"/>
    <col min="11272" max="11275" width="9.125" style="115" customWidth="1"/>
    <col min="11276" max="11276" width="13.875" style="115" customWidth="1"/>
    <col min="11277" max="11520" width="9.125" style="115" customWidth="1"/>
    <col min="11521" max="11521" width="4.375" style="115" customWidth="1"/>
    <col min="11522" max="11522" width="11.625" style="115" customWidth="1"/>
    <col min="11523" max="11523" width="40.375" style="115" customWidth="1"/>
    <col min="11524" max="11524" width="5.625" style="115" customWidth="1"/>
    <col min="11525" max="11525" width="8.625" style="115" customWidth="1"/>
    <col min="11526" max="11526" width="9.875" style="115" customWidth="1"/>
    <col min="11527" max="11527" width="13.875" style="115" customWidth="1"/>
    <col min="11528" max="11531" width="9.125" style="115" customWidth="1"/>
    <col min="11532" max="11532" width="13.875" style="115" customWidth="1"/>
    <col min="11533" max="11776" width="9.125" style="115" customWidth="1"/>
    <col min="11777" max="11777" width="4.375" style="115" customWidth="1"/>
    <col min="11778" max="11778" width="11.625" style="115" customWidth="1"/>
    <col min="11779" max="11779" width="40.375" style="115" customWidth="1"/>
    <col min="11780" max="11780" width="5.625" style="115" customWidth="1"/>
    <col min="11781" max="11781" width="8.625" style="115" customWidth="1"/>
    <col min="11782" max="11782" width="9.875" style="115" customWidth="1"/>
    <col min="11783" max="11783" width="13.875" style="115" customWidth="1"/>
    <col min="11784" max="11787" width="9.125" style="115" customWidth="1"/>
    <col min="11788" max="11788" width="13.875" style="115" customWidth="1"/>
    <col min="11789" max="12032" width="9.125" style="115" customWidth="1"/>
    <col min="12033" max="12033" width="4.375" style="115" customWidth="1"/>
    <col min="12034" max="12034" width="11.625" style="115" customWidth="1"/>
    <col min="12035" max="12035" width="40.375" style="115" customWidth="1"/>
    <col min="12036" max="12036" width="5.625" style="115" customWidth="1"/>
    <col min="12037" max="12037" width="8.625" style="115" customWidth="1"/>
    <col min="12038" max="12038" width="9.875" style="115" customWidth="1"/>
    <col min="12039" max="12039" width="13.875" style="115" customWidth="1"/>
    <col min="12040" max="12043" width="9.125" style="115" customWidth="1"/>
    <col min="12044" max="12044" width="13.875" style="115" customWidth="1"/>
    <col min="12045" max="12288" width="9.125" style="115" customWidth="1"/>
    <col min="12289" max="12289" width="4.375" style="115" customWidth="1"/>
    <col min="12290" max="12290" width="11.625" style="115" customWidth="1"/>
    <col min="12291" max="12291" width="40.375" style="115" customWidth="1"/>
    <col min="12292" max="12292" width="5.625" style="115" customWidth="1"/>
    <col min="12293" max="12293" width="8.625" style="115" customWidth="1"/>
    <col min="12294" max="12294" width="9.875" style="115" customWidth="1"/>
    <col min="12295" max="12295" width="13.875" style="115" customWidth="1"/>
    <col min="12296" max="12299" width="9.125" style="115" customWidth="1"/>
    <col min="12300" max="12300" width="13.875" style="115" customWidth="1"/>
    <col min="12301" max="12544" width="9.125" style="115" customWidth="1"/>
    <col min="12545" max="12545" width="4.375" style="115" customWidth="1"/>
    <col min="12546" max="12546" width="11.625" style="115" customWidth="1"/>
    <col min="12547" max="12547" width="40.375" style="115" customWidth="1"/>
    <col min="12548" max="12548" width="5.625" style="115" customWidth="1"/>
    <col min="12549" max="12549" width="8.625" style="115" customWidth="1"/>
    <col min="12550" max="12550" width="9.875" style="115" customWidth="1"/>
    <col min="12551" max="12551" width="13.875" style="115" customWidth="1"/>
    <col min="12552" max="12555" width="9.125" style="115" customWidth="1"/>
    <col min="12556" max="12556" width="13.875" style="115" customWidth="1"/>
    <col min="12557" max="12800" width="9.125" style="115" customWidth="1"/>
    <col min="12801" max="12801" width="4.375" style="115" customWidth="1"/>
    <col min="12802" max="12802" width="11.625" style="115" customWidth="1"/>
    <col min="12803" max="12803" width="40.375" style="115" customWidth="1"/>
    <col min="12804" max="12804" width="5.625" style="115" customWidth="1"/>
    <col min="12805" max="12805" width="8.625" style="115" customWidth="1"/>
    <col min="12806" max="12806" width="9.875" style="115" customWidth="1"/>
    <col min="12807" max="12807" width="13.875" style="115" customWidth="1"/>
    <col min="12808" max="12811" width="9.125" style="115" customWidth="1"/>
    <col min="12812" max="12812" width="13.875" style="115" customWidth="1"/>
    <col min="12813" max="13056" width="9.125" style="115" customWidth="1"/>
    <col min="13057" max="13057" width="4.375" style="115" customWidth="1"/>
    <col min="13058" max="13058" width="11.625" style="115" customWidth="1"/>
    <col min="13059" max="13059" width="40.375" style="115" customWidth="1"/>
    <col min="13060" max="13060" width="5.625" style="115" customWidth="1"/>
    <col min="13061" max="13061" width="8.625" style="115" customWidth="1"/>
    <col min="13062" max="13062" width="9.875" style="115" customWidth="1"/>
    <col min="13063" max="13063" width="13.875" style="115" customWidth="1"/>
    <col min="13064" max="13067" width="9.125" style="115" customWidth="1"/>
    <col min="13068" max="13068" width="13.875" style="115" customWidth="1"/>
    <col min="13069" max="13312" width="9.125" style="115" customWidth="1"/>
    <col min="13313" max="13313" width="4.375" style="115" customWidth="1"/>
    <col min="13314" max="13314" width="11.625" style="115" customWidth="1"/>
    <col min="13315" max="13315" width="40.375" style="115" customWidth="1"/>
    <col min="13316" max="13316" width="5.625" style="115" customWidth="1"/>
    <col min="13317" max="13317" width="8.625" style="115" customWidth="1"/>
    <col min="13318" max="13318" width="9.875" style="115" customWidth="1"/>
    <col min="13319" max="13319" width="13.875" style="115" customWidth="1"/>
    <col min="13320" max="13323" width="9.125" style="115" customWidth="1"/>
    <col min="13324" max="13324" width="13.875" style="115" customWidth="1"/>
    <col min="13325" max="13568" width="9.125" style="115" customWidth="1"/>
    <col min="13569" max="13569" width="4.375" style="115" customWidth="1"/>
    <col min="13570" max="13570" width="11.625" style="115" customWidth="1"/>
    <col min="13571" max="13571" width="40.375" style="115" customWidth="1"/>
    <col min="13572" max="13572" width="5.625" style="115" customWidth="1"/>
    <col min="13573" max="13573" width="8.625" style="115" customWidth="1"/>
    <col min="13574" max="13574" width="9.875" style="115" customWidth="1"/>
    <col min="13575" max="13575" width="13.875" style="115" customWidth="1"/>
    <col min="13576" max="13579" width="9.125" style="115" customWidth="1"/>
    <col min="13580" max="13580" width="13.875" style="115" customWidth="1"/>
    <col min="13581" max="13824" width="9.125" style="115" customWidth="1"/>
    <col min="13825" max="13825" width="4.375" style="115" customWidth="1"/>
    <col min="13826" max="13826" width="11.625" style="115" customWidth="1"/>
    <col min="13827" max="13827" width="40.375" style="115" customWidth="1"/>
    <col min="13828" max="13828" width="5.625" style="115" customWidth="1"/>
    <col min="13829" max="13829" width="8.625" style="115" customWidth="1"/>
    <col min="13830" max="13830" width="9.875" style="115" customWidth="1"/>
    <col min="13831" max="13831" width="13.875" style="115" customWidth="1"/>
    <col min="13832" max="13835" width="9.125" style="115" customWidth="1"/>
    <col min="13836" max="13836" width="13.875" style="115" customWidth="1"/>
    <col min="13837" max="14080" width="9.125" style="115" customWidth="1"/>
    <col min="14081" max="14081" width="4.375" style="115" customWidth="1"/>
    <col min="14082" max="14082" width="11.625" style="115" customWidth="1"/>
    <col min="14083" max="14083" width="40.375" style="115" customWidth="1"/>
    <col min="14084" max="14084" width="5.625" style="115" customWidth="1"/>
    <col min="14085" max="14085" width="8.625" style="115" customWidth="1"/>
    <col min="14086" max="14086" width="9.875" style="115" customWidth="1"/>
    <col min="14087" max="14087" width="13.875" style="115" customWidth="1"/>
    <col min="14088" max="14091" width="9.125" style="115" customWidth="1"/>
    <col min="14092" max="14092" width="13.875" style="115" customWidth="1"/>
    <col min="14093" max="14336" width="9.125" style="115" customWidth="1"/>
    <col min="14337" max="14337" width="4.375" style="115" customWidth="1"/>
    <col min="14338" max="14338" width="11.625" style="115" customWidth="1"/>
    <col min="14339" max="14339" width="40.375" style="115" customWidth="1"/>
    <col min="14340" max="14340" width="5.625" style="115" customWidth="1"/>
    <col min="14341" max="14341" width="8.625" style="115" customWidth="1"/>
    <col min="14342" max="14342" width="9.875" style="115" customWidth="1"/>
    <col min="14343" max="14343" width="13.875" style="115" customWidth="1"/>
    <col min="14344" max="14347" width="9.125" style="115" customWidth="1"/>
    <col min="14348" max="14348" width="13.875" style="115" customWidth="1"/>
    <col min="14349" max="14592" width="9.125" style="115" customWidth="1"/>
    <col min="14593" max="14593" width="4.375" style="115" customWidth="1"/>
    <col min="14594" max="14594" width="11.625" style="115" customWidth="1"/>
    <col min="14595" max="14595" width="40.375" style="115" customWidth="1"/>
    <col min="14596" max="14596" width="5.625" style="115" customWidth="1"/>
    <col min="14597" max="14597" width="8.625" style="115" customWidth="1"/>
    <col min="14598" max="14598" width="9.875" style="115" customWidth="1"/>
    <col min="14599" max="14599" width="13.875" style="115" customWidth="1"/>
    <col min="14600" max="14603" width="9.125" style="115" customWidth="1"/>
    <col min="14604" max="14604" width="13.875" style="115" customWidth="1"/>
    <col min="14605" max="14848" width="9.125" style="115" customWidth="1"/>
    <col min="14849" max="14849" width="4.375" style="115" customWidth="1"/>
    <col min="14850" max="14850" width="11.625" style="115" customWidth="1"/>
    <col min="14851" max="14851" width="40.375" style="115" customWidth="1"/>
    <col min="14852" max="14852" width="5.625" style="115" customWidth="1"/>
    <col min="14853" max="14853" width="8.625" style="115" customWidth="1"/>
    <col min="14854" max="14854" width="9.875" style="115" customWidth="1"/>
    <col min="14855" max="14855" width="13.875" style="115" customWidth="1"/>
    <col min="14856" max="14859" width="9.125" style="115" customWidth="1"/>
    <col min="14860" max="14860" width="13.875" style="115" customWidth="1"/>
    <col min="14861" max="15104" width="9.125" style="115" customWidth="1"/>
    <col min="15105" max="15105" width="4.375" style="115" customWidth="1"/>
    <col min="15106" max="15106" width="11.625" style="115" customWidth="1"/>
    <col min="15107" max="15107" width="40.375" style="115" customWidth="1"/>
    <col min="15108" max="15108" width="5.625" style="115" customWidth="1"/>
    <col min="15109" max="15109" width="8.625" style="115" customWidth="1"/>
    <col min="15110" max="15110" width="9.875" style="115" customWidth="1"/>
    <col min="15111" max="15111" width="13.875" style="115" customWidth="1"/>
    <col min="15112" max="15115" width="9.125" style="115" customWidth="1"/>
    <col min="15116" max="15116" width="13.875" style="115" customWidth="1"/>
    <col min="15117" max="15360" width="9.125" style="115" customWidth="1"/>
    <col min="15361" max="15361" width="4.375" style="115" customWidth="1"/>
    <col min="15362" max="15362" width="11.625" style="115" customWidth="1"/>
    <col min="15363" max="15363" width="40.375" style="115" customWidth="1"/>
    <col min="15364" max="15364" width="5.625" style="115" customWidth="1"/>
    <col min="15365" max="15365" width="8.625" style="115" customWidth="1"/>
    <col min="15366" max="15366" width="9.875" style="115" customWidth="1"/>
    <col min="15367" max="15367" width="13.875" style="115" customWidth="1"/>
    <col min="15368" max="15371" width="9.125" style="115" customWidth="1"/>
    <col min="15372" max="15372" width="13.875" style="115" customWidth="1"/>
    <col min="15373" max="15616" width="9.125" style="115" customWidth="1"/>
    <col min="15617" max="15617" width="4.375" style="115" customWidth="1"/>
    <col min="15618" max="15618" width="11.625" style="115" customWidth="1"/>
    <col min="15619" max="15619" width="40.375" style="115" customWidth="1"/>
    <col min="15620" max="15620" width="5.625" style="115" customWidth="1"/>
    <col min="15621" max="15621" width="8.625" style="115" customWidth="1"/>
    <col min="15622" max="15622" width="9.875" style="115" customWidth="1"/>
    <col min="15623" max="15623" width="13.875" style="115" customWidth="1"/>
    <col min="15624" max="15627" width="9.125" style="115" customWidth="1"/>
    <col min="15628" max="15628" width="13.875" style="115" customWidth="1"/>
    <col min="15629" max="15872" width="9.125" style="115" customWidth="1"/>
    <col min="15873" max="15873" width="4.375" style="115" customWidth="1"/>
    <col min="15874" max="15874" width="11.625" style="115" customWidth="1"/>
    <col min="15875" max="15875" width="40.375" style="115" customWidth="1"/>
    <col min="15876" max="15876" width="5.625" style="115" customWidth="1"/>
    <col min="15877" max="15877" width="8.625" style="115" customWidth="1"/>
    <col min="15878" max="15878" width="9.875" style="115" customWidth="1"/>
    <col min="15879" max="15879" width="13.875" style="115" customWidth="1"/>
    <col min="15880" max="15883" width="9.125" style="115" customWidth="1"/>
    <col min="15884" max="15884" width="13.875" style="115" customWidth="1"/>
    <col min="15885" max="16128" width="9.125" style="115" customWidth="1"/>
    <col min="16129" max="16129" width="4.375" style="115" customWidth="1"/>
    <col min="16130" max="16130" width="11.625" style="115" customWidth="1"/>
    <col min="16131" max="16131" width="40.375" style="115" customWidth="1"/>
    <col min="16132" max="16132" width="5.625" style="115" customWidth="1"/>
    <col min="16133" max="16133" width="8.625" style="115" customWidth="1"/>
    <col min="16134" max="16134" width="9.875" style="115" customWidth="1"/>
    <col min="16135" max="16135" width="13.875" style="115" customWidth="1"/>
    <col min="16136" max="16139" width="9.125" style="115" customWidth="1"/>
    <col min="16140" max="16140" width="13.875" style="115" customWidth="1"/>
    <col min="16141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153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24">
      <c r="A6" s="154" t="s">
        <v>59</v>
      </c>
      <c r="B6" s="294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68">
        <v>1</v>
      </c>
      <c r="B8" s="169"/>
      <c r="C8" s="161" t="s">
        <v>87</v>
      </c>
      <c r="D8" s="161" t="s">
        <v>86</v>
      </c>
      <c r="E8" s="238">
        <v>1</v>
      </c>
      <c r="F8" s="239"/>
      <c r="G8" s="193">
        <f>E8*F8</f>
        <v>0</v>
      </c>
      <c r="H8" s="189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68">
        <v>2</v>
      </c>
      <c r="B9" s="165"/>
      <c r="C9" s="161" t="s">
        <v>88</v>
      </c>
      <c r="D9" s="161" t="s">
        <v>86</v>
      </c>
      <c r="E9" s="238">
        <v>1</v>
      </c>
      <c r="F9" s="240"/>
      <c r="G9" s="193">
        <f aca="true" t="shared" si="0" ref="G9:G21">E9*F9</f>
        <v>0</v>
      </c>
      <c r="H9" s="18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168">
        <v>3</v>
      </c>
      <c r="B10" s="165"/>
      <c r="C10" s="161" t="s">
        <v>118</v>
      </c>
      <c r="D10" s="161" t="s">
        <v>72</v>
      </c>
      <c r="E10" s="238">
        <v>6.93</v>
      </c>
      <c r="F10" s="240"/>
      <c r="G10" s="193">
        <f t="shared" si="0"/>
        <v>0</v>
      </c>
      <c r="H10" s="189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168">
        <v>4</v>
      </c>
      <c r="B11" s="165"/>
      <c r="C11" s="161" t="s">
        <v>89</v>
      </c>
      <c r="D11" s="161" t="s">
        <v>72</v>
      </c>
      <c r="E11" s="238">
        <v>59.8</v>
      </c>
      <c r="F11" s="240"/>
      <c r="G11" s="193">
        <f t="shared" si="0"/>
        <v>0</v>
      </c>
      <c r="H11" s="189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168">
        <v>5</v>
      </c>
      <c r="B12" s="165"/>
      <c r="C12" s="161" t="s">
        <v>90</v>
      </c>
      <c r="D12" s="161" t="s">
        <v>72</v>
      </c>
      <c r="E12" s="238">
        <v>59.8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22.5">
      <c r="A13" s="168">
        <v>6</v>
      </c>
      <c r="B13" s="165"/>
      <c r="C13" s="161" t="s">
        <v>91</v>
      </c>
      <c r="D13" s="161" t="s">
        <v>74</v>
      </c>
      <c r="E13" s="238">
        <v>12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168">
        <v>7</v>
      </c>
      <c r="B14" s="165"/>
      <c r="C14" s="161" t="s">
        <v>92</v>
      </c>
      <c r="D14" s="161" t="s">
        <v>74</v>
      </c>
      <c r="E14" s="238">
        <v>12</v>
      </c>
      <c r="F14" s="240"/>
      <c r="G14" s="193">
        <f t="shared" si="0"/>
        <v>0</v>
      </c>
      <c r="H14" s="189"/>
      <c r="I14" s="189"/>
      <c r="J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168">
        <v>8</v>
      </c>
      <c r="B15" s="165"/>
      <c r="C15" s="161" t="s">
        <v>93</v>
      </c>
      <c r="D15" s="161" t="s">
        <v>72</v>
      </c>
      <c r="E15" s="238">
        <v>59.8</v>
      </c>
      <c r="F15" s="240"/>
      <c r="G15" s="193">
        <f t="shared" si="0"/>
        <v>0</v>
      </c>
      <c r="H15" s="189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168">
        <v>9</v>
      </c>
      <c r="B16" s="165"/>
      <c r="C16" s="161" t="s">
        <v>94</v>
      </c>
      <c r="D16" s="161" t="s">
        <v>72</v>
      </c>
      <c r="E16" s="238">
        <v>66.73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168">
        <v>10</v>
      </c>
      <c r="B17" s="165"/>
      <c r="C17" s="161" t="s">
        <v>95</v>
      </c>
      <c r="D17" s="161" t="s">
        <v>72</v>
      </c>
      <c r="E17" s="238">
        <v>66.73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168">
        <v>11</v>
      </c>
      <c r="B18" s="165"/>
      <c r="C18" s="161" t="s">
        <v>96</v>
      </c>
      <c r="D18" s="161" t="s">
        <v>73</v>
      </c>
      <c r="E18" s="238">
        <v>80.07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168">
        <v>12</v>
      </c>
      <c r="B19" s="165"/>
      <c r="C19" s="172" t="s">
        <v>110</v>
      </c>
      <c r="D19" s="172" t="s">
        <v>74</v>
      </c>
      <c r="E19" s="241">
        <v>28.46</v>
      </c>
      <c r="F19" s="241"/>
      <c r="G19" s="193">
        <f t="shared" si="0"/>
        <v>0</v>
      </c>
      <c r="H19" s="189"/>
      <c r="I19" s="189"/>
      <c r="J19"/>
      <c r="K19" s="1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168">
        <v>13</v>
      </c>
      <c r="B20" s="165"/>
      <c r="C20" s="161" t="s">
        <v>97</v>
      </c>
      <c r="D20" s="161" t="s">
        <v>72</v>
      </c>
      <c r="E20" s="238">
        <v>26.01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168">
        <v>14</v>
      </c>
      <c r="B21" s="165"/>
      <c r="C21" s="161" t="s">
        <v>98</v>
      </c>
      <c r="D21" s="161" t="s">
        <v>72</v>
      </c>
      <c r="E21" s="238">
        <v>12.15</v>
      </c>
      <c r="F21" s="240"/>
      <c r="G21" s="193">
        <f t="shared" si="0"/>
        <v>0</v>
      </c>
      <c r="H21" s="190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156"/>
      <c r="B22" s="157" t="s">
        <v>69</v>
      </c>
      <c r="C22" s="170" t="s">
        <v>99</v>
      </c>
      <c r="D22" s="156"/>
      <c r="E22" s="242"/>
      <c r="F22" s="243"/>
      <c r="G22" s="176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163" t="s">
        <v>66</v>
      </c>
      <c r="B23" s="164" t="s">
        <v>70</v>
      </c>
      <c r="C23" s="158" t="s">
        <v>100</v>
      </c>
      <c r="D23" s="159"/>
      <c r="E23" s="256"/>
      <c r="F23" s="244"/>
      <c r="G23" s="167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68">
        <v>15</v>
      </c>
      <c r="B24" s="165"/>
      <c r="C24" s="161" t="s">
        <v>120</v>
      </c>
      <c r="D24" s="161" t="s">
        <v>74</v>
      </c>
      <c r="E24" s="238">
        <v>29.46</v>
      </c>
      <c r="F24" s="240"/>
      <c r="G24" s="167">
        <f>E24*F24</f>
        <v>0</v>
      </c>
      <c r="H24" s="189"/>
      <c r="I24"/>
      <c r="J24"/>
      <c r="K24" s="132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168">
        <v>16</v>
      </c>
      <c r="B25" s="165"/>
      <c r="C25" s="174" t="s">
        <v>154</v>
      </c>
      <c r="D25" s="174" t="s">
        <v>73</v>
      </c>
      <c r="E25" s="245">
        <v>2.51</v>
      </c>
      <c r="F25" s="240"/>
      <c r="G25" s="167">
        <f>E25*F25</f>
        <v>0</v>
      </c>
      <c r="H25" s="189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156"/>
      <c r="B26" s="157" t="s">
        <v>69</v>
      </c>
      <c r="C26" s="170" t="s">
        <v>101</v>
      </c>
      <c r="D26" s="156"/>
      <c r="E26" s="242"/>
      <c r="F26" s="243"/>
      <c r="G26" s="176">
        <f>SUM(G24:G25)</f>
        <v>0</v>
      </c>
      <c r="H26"/>
      <c r="I26"/>
      <c r="J26"/>
      <c r="K26" s="132"/>
      <c r="L26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163" t="s">
        <v>66</v>
      </c>
      <c r="B27" s="164" t="s">
        <v>116</v>
      </c>
      <c r="C27" s="158" t="s">
        <v>117</v>
      </c>
      <c r="D27" s="183"/>
      <c r="E27" s="246"/>
      <c r="F27" s="247"/>
      <c r="G27" s="184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9" ht="22.5">
      <c r="A28" s="168">
        <v>17</v>
      </c>
      <c r="B28" s="171"/>
      <c r="C28" s="161" t="s">
        <v>123</v>
      </c>
      <c r="D28" s="161" t="s">
        <v>74</v>
      </c>
      <c r="E28" s="238">
        <v>36.75</v>
      </c>
      <c r="F28" s="248"/>
      <c r="G28" s="167">
        <f aca="true" t="shared" si="1" ref="G28:G33">E28*F28</f>
        <v>0</v>
      </c>
      <c r="H28" s="181"/>
      <c r="I28" s="181"/>
    </row>
    <row r="29" spans="1:8" ht="12.75">
      <c r="A29" s="168">
        <v>18</v>
      </c>
      <c r="B29" s="171"/>
      <c r="C29" s="161" t="s">
        <v>122</v>
      </c>
      <c r="D29" s="161" t="s">
        <v>74</v>
      </c>
      <c r="E29" s="238">
        <v>36.75</v>
      </c>
      <c r="F29" s="248"/>
      <c r="G29" s="167">
        <f t="shared" si="1"/>
        <v>0</v>
      </c>
      <c r="H29" s="181"/>
    </row>
    <row r="30" spans="1:8" ht="12.75">
      <c r="A30" s="168">
        <v>19</v>
      </c>
      <c r="B30" s="171"/>
      <c r="C30" s="192" t="s">
        <v>124</v>
      </c>
      <c r="D30" s="161" t="s">
        <v>74</v>
      </c>
      <c r="E30" s="238">
        <v>37.5</v>
      </c>
      <c r="F30" s="248"/>
      <c r="G30" s="167">
        <f t="shared" si="1"/>
        <v>0</v>
      </c>
      <c r="H30" s="181"/>
    </row>
    <row r="31" spans="1:8" ht="12.75">
      <c r="A31" s="168">
        <v>20</v>
      </c>
      <c r="B31" s="171"/>
      <c r="C31" s="161" t="s">
        <v>133</v>
      </c>
      <c r="D31" s="161" t="s">
        <v>74</v>
      </c>
      <c r="E31" s="238">
        <v>36.55</v>
      </c>
      <c r="F31" s="248"/>
      <c r="G31" s="167">
        <f t="shared" si="1"/>
        <v>0</v>
      </c>
      <c r="H31" s="181"/>
    </row>
    <row r="32" spans="1:9" ht="22.5">
      <c r="A32" s="168">
        <v>21</v>
      </c>
      <c r="B32" s="171"/>
      <c r="C32" s="161" t="s">
        <v>125</v>
      </c>
      <c r="D32" s="161" t="s">
        <v>74</v>
      </c>
      <c r="E32" s="238">
        <v>36.55</v>
      </c>
      <c r="F32" s="248"/>
      <c r="G32" s="167">
        <f t="shared" si="1"/>
        <v>0</v>
      </c>
      <c r="H32" s="181"/>
      <c r="I32" s="181"/>
    </row>
    <row r="33" spans="1:8" ht="12.75">
      <c r="A33" s="168">
        <v>22</v>
      </c>
      <c r="B33" s="171"/>
      <c r="C33" s="161" t="s">
        <v>114</v>
      </c>
      <c r="D33" s="161" t="s">
        <v>74</v>
      </c>
      <c r="E33" s="238">
        <v>36.55</v>
      </c>
      <c r="F33" s="248"/>
      <c r="G33" s="167">
        <f t="shared" si="1"/>
        <v>0</v>
      </c>
      <c r="H33" s="181"/>
    </row>
    <row r="34" spans="1:8" ht="12.75">
      <c r="A34" s="156"/>
      <c r="B34" s="157" t="s">
        <v>69</v>
      </c>
      <c r="C34" s="170" t="s">
        <v>102</v>
      </c>
      <c r="D34" s="156"/>
      <c r="E34" s="242"/>
      <c r="F34" s="243"/>
      <c r="G34" s="176">
        <f>SUM(G28:G33)</f>
        <v>0</v>
      </c>
      <c r="H34" s="181"/>
    </row>
    <row r="35" spans="1:8" ht="12.75">
      <c r="A35" s="201" t="s">
        <v>66</v>
      </c>
      <c r="B35" s="202" t="s">
        <v>103</v>
      </c>
      <c r="C35" s="203" t="s">
        <v>104</v>
      </c>
      <c r="D35" s="204"/>
      <c r="E35" s="249"/>
      <c r="F35" s="250"/>
      <c r="G35" s="205"/>
      <c r="H35" s="182"/>
    </row>
    <row r="36" spans="1:11" ht="12.75">
      <c r="A36" s="206"/>
      <c r="B36" s="206"/>
      <c r="C36" s="207" t="s">
        <v>105</v>
      </c>
      <c r="D36" s="206"/>
      <c r="E36" s="251"/>
      <c r="F36" s="252"/>
      <c r="G36" s="208"/>
      <c r="H36" s="130"/>
      <c r="K36" s="194"/>
    </row>
    <row r="37" spans="1:8" ht="22.5">
      <c r="A37" s="168">
        <v>23</v>
      </c>
      <c r="B37" s="171"/>
      <c r="C37" s="161" t="s">
        <v>127</v>
      </c>
      <c r="D37" s="161" t="s">
        <v>113</v>
      </c>
      <c r="E37" s="238">
        <v>32</v>
      </c>
      <c r="F37" s="248"/>
      <c r="G37" s="167">
        <f>E37*F37</f>
        <v>0</v>
      </c>
      <c r="H37" s="181"/>
    </row>
    <row r="38" spans="1:8" ht="12.75">
      <c r="A38" s="156"/>
      <c r="B38" s="157" t="s">
        <v>69</v>
      </c>
      <c r="C38" s="170" t="str">
        <f>C35</f>
        <v xml:space="preserve">Ostatní konstrukce a práce-bourání   </v>
      </c>
      <c r="D38" s="156"/>
      <c r="E38" s="242"/>
      <c r="F38" s="243"/>
      <c r="G38" s="176">
        <f>SUM(G37:G37)</f>
        <v>0</v>
      </c>
      <c r="H38" s="181"/>
    </row>
    <row r="39" spans="1:8" ht="12.75">
      <c r="A39" s="163" t="s">
        <v>66</v>
      </c>
      <c r="B39" s="202" t="s">
        <v>106</v>
      </c>
      <c r="C39" s="203" t="s">
        <v>115</v>
      </c>
      <c r="D39" s="209"/>
      <c r="E39" s="259"/>
      <c r="F39" s="250"/>
      <c r="G39" s="205"/>
      <c r="H39" s="117"/>
    </row>
    <row r="40" spans="1:8" ht="12.75" customHeight="1">
      <c r="A40" s="159">
        <v>24</v>
      </c>
      <c r="B40" s="164"/>
      <c r="C40" s="210" t="s">
        <v>134</v>
      </c>
      <c r="D40" s="211" t="s">
        <v>73</v>
      </c>
      <c r="E40" s="254">
        <v>9.3</v>
      </c>
      <c r="F40" s="254"/>
      <c r="G40" s="167">
        <f aca="true" t="shared" si="2" ref="G40:G53">E40*F40</f>
        <v>0</v>
      </c>
      <c r="H40" s="117"/>
    </row>
    <row r="41" spans="1:8" ht="12.75" customHeight="1">
      <c r="A41" s="159">
        <v>25</v>
      </c>
      <c r="B41" s="164"/>
      <c r="C41" s="210" t="s">
        <v>135</v>
      </c>
      <c r="D41" s="211" t="s">
        <v>73</v>
      </c>
      <c r="E41" s="254">
        <v>9.3</v>
      </c>
      <c r="F41" s="254"/>
      <c r="G41" s="167">
        <f t="shared" si="2"/>
        <v>0</v>
      </c>
      <c r="H41" s="117"/>
    </row>
    <row r="42" spans="1:8" ht="24" customHeight="1">
      <c r="A42" s="159">
        <v>26</v>
      </c>
      <c r="B42" s="164"/>
      <c r="C42" s="210" t="s">
        <v>136</v>
      </c>
      <c r="D42" s="211" t="s">
        <v>73</v>
      </c>
      <c r="E42" s="254">
        <v>9.3</v>
      </c>
      <c r="F42" s="254"/>
      <c r="G42" s="167">
        <f t="shared" si="2"/>
        <v>0</v>
      </c>
      <c r="H42" s="117"/>
    </row>
    <row r="43" spans="1:8" ht="24" customHeight="1">
      <c r="A43" s="159">
        <v>27</v>
      </c>
      <c r="B43" s="164"/>
      <c r="C43" s="210" t="s">
        <v>137</v>
      </c>
      <c r="D43" s="211" t="s">
        <v>73</v>
      </c>
      <c r="E43" s="254">
        <v>9.3</v>
      </c>
      <c r="F43" s="254"/>
      <c r="G43" s="167">
        <f t="shared" si="2"/>
        <v>0</v>
      </c>
      <c r="H43" s="117"/>
    </row>
    <row r="44" spans="1:8" ht="12.75" customHeight="1">
      <c r="A44" s="159">
        <v>28</v>
      </c>
      <c r="B44" s="164"/>
      <c r="C44" s="192" t="s">
        <v>150</v>
      </c>
      <c r="D44" s="211" t="s">
        <v>74</v>
      </c>
      <c r="E44" s="254">
        <v>13</v>
      </c>
      <c r="F44" s="254"/>
      <c r="G44" s="167">
        <f t="shared" si="2"/>
        <v>0</v>
      </c>
      <c r="H44" s="117"/>
    </row>
    <row r="45" spans="1:8" ht="12.75" customHeight="1">
      <c r="A45" s="159">
        <v>29</v>
      </c>
      <c r="B45" s="164"/>
      <c r="C45" s="192" t="s">
        <v>149</v>
      </c>
      <c r="D45" s="211" t="s">
        <v>72</v>
      </c>
      <c r="E45" s="254">
        <v>2.82</v>
      </c>
      <c r="F45" s="254"/>
      <c r="G45" s="167">
        <f t="shared" si="2"/>
        <v>0</v>
      </c>
      <c r="H45" s="117"/>
    </row>
    <row r="46" spans="1:8" ht="12.75">
      <c r="A46" s="159">
        <v>30</v>
      </c>
      <c r="B46" s="171"/>
      <c r="C46" s="192" t="s">
        <v>140</v>
      </c>
      <c r="D46" s="161" t="s">
        <v>74</v>
      </c>
      <c r="E46" s="238">
        <v>8.95</v>
      </c>
      <c r="F46" s="255"/>
      <c r="G46" s="167">
        <f t="shared" si="2"/>
        <v>0</v>
      </c>
      <c r="H46" s="181"/>
    </row>
    <row r="47" spans="1:8" ht="22.5">
      <c r="A47" s="159">
        <v>31</v>
      </c>
      <c r="B47" s="171"/>
      <c r="C47" s="161" t="s">
        <v>128</v>
      </c>
      <c r="D47" s="161" t="s">
        <v>73</v>
      </c>
      <c r="E47" s="238">
        <v>5.6</v>
      </c>
      <c r="F47" s="255"/>
      <c r="G47" s="167">
        <f t="shared" si="2"/>
        <v>0</v>
      </c>
      <c r="H47" s="181"/>
    </row>
    <row r="48" spans="1:8" ht="33.75">
      <c r="A48" s="159">
        <v>32</v>
      </c>
      <c r="B48" s="171"/>
      <c r="C48" s="161" t="s">
        <v>129</v>
      </c>
      <c r="D48" s="161" t="s">
        <v>113</v>
      </c>
      <c r="E48" s="238">
        <v>1</v>
      </c>
      <c r="F48" s="255"/>
      <c r="G48" s="167">
        <f t="shared" si="2"/>
        <v>0</v>
      </c>
      <c r="H48" s="181"/>
    </row>
    <row r="49" spans="1:8" ht="33.75">
      <c r="A49" s="159">
        <v>33</v>
      </c>
      <c r="B49" s="171"/>
      <c r="C49" s="161" t="s">
        <v>131</v>
      </c>
      <c r="D49" s="161" t="s">
        <v>113</v>
      </c>
      <c r="E49" s="238">
        <v>2</v>
      </c>
      <c r="F49" s="241"/>
      <c r="G49" s="167">
        <f t="shared" si="2"/>
        <v>0</v>
      </c>
      <c r="H49" s="181"/>
    </row>
    <row r="50" spans="1:8" ht="22.5">
      <c r="A50" s="159">
        <v>34</v>
      </c>
      <c r="B50" s="171"/>
      <c r="C50" s="161" t="s">
        <v>130</v>
      </c>
      <c r="D50" s="161" t="s">
        <v>113</v>
      </c>
      <c r="E50" s="238">
        <v>2</v>
      </c>
      <c r="F50" s="241"/>
      <c r="G50" s="167">
        <f>E50*F50</f>
        <v>0</v>
      </c>
      <c r="H50" s="181"/>
    </row>
    <row r="51" spans="1:8" ht="22.5">
      <c r="A51" s="159">
        <v>35</v>
      </c>
      <c r="B51" s="171"/>
      <c r="C51" s="172" t="s">
        <v>107</v>
      </c>
      <c r="D51" s="172" t="s">
        <v>74</v>
      </c>
      <c r="E51" s="241">
        <v>31</v>
      </c>
      <c r="F51" s="241"/>
      <c r="G51" s="167">
        <f t="shared" si="2"/>
        <v>0</v>
      </c>
      <c r="H51" s="182"/>
    </row>
    <row r="52" spans="1:8" ht="12.75">
      <c r="A52" s="159">
        <v>36</v>
      </c>
      <c r="B52" s="171"/>
      <c r="C52" s="172" t="s">
        <v>108</v>
      </c>
      <c r="D52" s="172" t="s">
        <v>109</v>
      </c>
      <c r="E52" s="241">
        <v>0.3</v>
      </c>
      <c r="F52" s="241"/>
      <c r="G52" s="167">
        <f t="shared" si="2"/>
        <v>0</v>
      </c>
      <c r="H52" s="181"/>
    </row>
    <row r="53" spans="1:8" ht="12.75">
      <c r="A53" s="163">
        <v>37</v>
      </c>
      <c r="B53" s="171"/>
      <c r="C53" s="172" t="s">
        <v>111</v>
      </c>
      <c r="D53" s="172" t="s">
        <v>85</v>
      </c>
      <c r="E53" s="241">
        <v>60</v>
      </c>
      <c r="F53" s="241"/>
      <c r="G53" s="167">
        <f t="shared" si="2"/>
        <v>0</v>
      </c>
      <c r="H53" s="181"/>
    </row>
    <row r="54" spans="1:9" ht="12.75">
      <c r="A54" s="156"/>
      <c r="B54" s="157" t="s">
        <v>69</v>
      </c>
      <c r="C54" s="170" t="s">
        <v>112</v>
      </c>
      <c r="D54" s="156"/>
      <c r="E54" s="243"/>
      <c r="F54" s="243"/>
      <c r="G54" s="176">
        <f>SUM(G40:G53)</f>
        <v>0</v>
      </c>
      <c r="H54" s="182"/>
      <c r="I54" s="194"/>
    </row>
    <row r="55" spans="1:7" ht="12.75">
      <c r="A55"/>
      <c r="B55"/>
      <c r="C55"/>
      <c r="D55" s="134"/>
      <c r="E55" s="141"/>
      <c r="F55" s="134"/>
      <c r="G55" s="134"/>
    </row>
    <row r="56" spans="1:7" ht="12.75">
      <c r="A56" s="136"/>
      <c r="B56" s="136"/>
      <c r="C56"/>
      <c r="D56" s="134"/>
      <c r="E56" s="141"/>
      <c r="F56" s="134"/>
      <c r="G56" s="134"/>
    </row>
    <row r="57" spans="1:7" ht="12.75">
      <c r="A57" s="134"/>
      <c r="B57" s="134"/>
      <c r="C57" s="137"/>
      <c r="D57" s="134"/>
      <c r="E57" s="141"/>
      <c r="F57" s="134"/>
      <c r="G57" s="134"/>
    </row>
    <row r="58" spans="1:7" ht="12.75">
      <c r="A58" s="140"/>
      <c r="B58" s="140"/>
      <c r="C58" s="134"/>
      <c r="D58" s="134"/>
      <c r="E58" s="141"/>
      <c r="F58" s="134"/>
      <c r="G58" s="134"/>
    </row>
    <row r="59" spans="1:7" ht="12.75">
      <c r="A59" s="134"/>
      <c r="B59" s="134"/>
      <c r="C59" s="134"/>
      <c r="D59" s="134"/>
      <c r="E59" s="141"/>
      <c r="F59" s="134"/>
      <c r="G59" s="134"/>
    </row>
    <row r="60" spans="1:7" ht="12.75">
      <c r="A60" s="134"/>
      <c r="B60" s="134"/>
      <c r="C60" s="134"/>
      <c r="D60" s="134"/>
      <c r="E60" s="141"/>
      <c r="F60" s="134"/>
      <c r="G60" s="134"/>
    </row>
    <row r="61" spans="1:7" ht="12.75">
      <c r="A61" s="134"/>
      <c r="B61" s="134"/>
      <c r="C61" s="134"/>
      <c r="D61" s="134"/>
      <c r="E61" s="141"/>
      <c r="F61" s="134"/>
      <c r="G61" s="134"/>
    </row>
    <row r="62" spans="1:3" ht="12.75">
      <c r="A62" s="134"/>
      <c r="B62" s="134"/>
      <c r="C62" s="134"/>
    </row>
    <row r="63" spans="1:3" ht="12.75">
      <c r="A63" s="134"/>
      <c r="B63" s="134"/>
      <c r="C63" s="134"/>
    </row>
    <row r="64" spans="1:3" ht="12.75">
      <c r="A64" s="134"/>
      <c r="B64" s="134"/>
      <c r="C64" s="134"/>
    </row>
    <row r="65" spans="1:3" ht="12.75">
      <c r="A65" s="134"/>
      <c r="B65" s="134"/>
      <c r="C65" s="134"/>
    </row>
    <row r="66" spans="1:3" ht="12.75">
      <c r="A66" s="134"/>
      <c r="B66" s="134"/>
      <c r="C66" s="134"/>
    </row>
    <row r="67" spans="1:3" ht="12.75">
      <c r="A67" s="134"/>
      <c r="B67" s="134"/>
      <c r="C67" s="134"/>
    </row>
    <row r="68" spans="1:3" ht="12.75">
      <c r="A68" s="134"/>
      <c r="B68" s="134"/>
      <c r="C68" s="134"/>
    </row>
    <row r="69" spans="1:3" ht="12.75">
      <c r="A69" s="134"/>
      <c r="B69" s="134"/>
      <c r="C69" s="134"/>
    </row>
    <row r="70" spans="1:3" ht="12.75">
      <c r="A70" s="134"/>
      <c r="B70" s="134"/>
      <c r="C70" s="134"/>
    </row>
  </sheetData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F31" sqref="F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3.375" style="0" customWidth="1"/>
    <col min="5" max="5" width="13.625" style="0" customWidth="1"/>
    <col min="6" max="6" width="14.625" style="0" customWidth="1"/>
    <col min="7" max="7" width="12.37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155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'[7]Rekapitulace'!A56</f>
        <v>Ztížené výrobní podmínky</v>
      </c>
      <c r="E14" s="44"/>
      <c r="F14" s="45"/>
      <c r="G14" s="42">
        <f>rek_SO8!I56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'[7]Rekapitulace'!A57</f>
        <v>Oborová přirážka</v>
      </c>
      <c r="E15" s="46"/>
      <c r="F15" s="47"/>
      <c r="G15" s="42">
        <f>rek_SO8!I57</f>
        <v>0</v>
      </c>
    </row>
    <row r="16" spans="1:7" ht="15.95" customHeight="1">
      <c r="A16" s="40" t="s">
        <v>22</v>
      </c>
      <c r="B16" s="41" t="s">
        <v>23</v>
      </c>
      <c r="C16" s="42">
        <f>rek_SO8!E51</f>
        <v>0</v>
      </c>
      <c r="D16" s="24" t="str">
        <f>'[7]Rekapitulace'!A58</f>
        <v>Přesun stavebních kapacit</v>
      </c>
      <c r="E16" s="46"/>
      <c r="F16" s="47"/>
      <c r="G16" s="42">
        <f>rek_SO8!I58</f>
        <v>0</v>
      </c>
    </row>
    <row r="17" spans="1:7" ht="15.95" customHeight="1">
      <c r="A17" s="48" t="s">
        <v>24</v>
      </c>
      <c r="B17" s="41" t="s">
        <v>25</v>
      </c>
      <c r="C17" s="42">
        <f>rek_SO8!F28</f>
        <v>0</v>
      </c>
      <c r="D17" s="24" t="str">
        <f>'[7]Rekapitulace'!A59</f>
        <v>Mimostaveništní doprava</v>
      </c>
      <c r="E17" s="46"/>
      <c r="F17" s="47"/>
      <c r="G17" s="42">
        <f>rek_SO8!I59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'[7]Rekapitulace'!A60</f>
        <v>Zařízení staveniště</v>
      </c>
      <c r="E18" s="46"/>
      <c r="F18" s="47"/>
      <c r="G18" s="42">
        <f>rek_SO8!I60</f>
        <v>0</v>
      </c>
    </row>
    <row r="19" spans="1:7" ht="15.95" customHeight="1">
      <c r="A19" s="49"/>
      <c r="B19" s="41"/>
      <c r="C19" s="42"/>
      <c r="D19" s="24" t="str">
        <f>'[7]Rekapitulace'!A61</f>
        <v>Provoz investora</v>
      </c>
      <c r="E19" s="46"/>
      <c r="F19" s="47"/>
      <c r="G19" s="42">
        <f>rek_SO8!I61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'[7]Rekapitulace'!A62</f>
        <v>Vytyčení stavby</v>
      </c>
      <c r="E20" s="46"/>
      <c r="F20" s="47"/>
      <c r="G20" s="42">
        <f>rek_SO8!I62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rek_SO8!I63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0">
      <selection activeCell="T73" sqref="T7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3.75390625" style="0" customWidth="1"/>
    <col min="5" max="5" width="11.375" style="0" customWidth="1"/>
    <col min="6" max="9" width="9.2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7.125" style="0" customWidth="1"/>
    <col min="262" max="265" width="9.37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7.125" style="0" customWidth="1"/>
    <col min="518" max="521" width="9.37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7.125" style="0" customWidth="1"/>
    <col min="774" max="777" width="9.37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7.125" style="0" customWidth="1"/>
    <col min="1030" max="1033" width="9.37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7.125" style="0" customWidth="1"/>
    <col min="1286" max="1289" width="9.37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7.125" style="0" customWidth="1"/>
    <col min="1542" max="1545" width="9.37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7.125" style="0" customWidth="1"/>
    <col min="1798" max="1801" width="9.37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7.125" style="0" customWidth="1"/>
    <col min="2054" max="2057" width="9.37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7.125" style="0" customWidth="1"/>
    <col min="2310" max="2313" width="9.37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7.125" style="0" customWidth="1"/>
    <col min="2566" max="2569" width="9.37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7.125" style="0" customWidth="1"/>
    <col min="2822" max="2825" width="9.37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7.125" style="0" customWidth="1"/>
    <col min="3078" max="3081" width="9.37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7.125" style="0" customWidth="1"/>
    <col min="3334" max="3337" width="9.37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7.125" style="0" customWidth="1"/>
    <col min="3590" max="3593" width="9.37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7.125" style="0" customWidth="1"/>
    <col min="3846" max="3849" width="9.37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7.125" style="0" customWidth="1"/>
    <col min="4102" max="4105" width="9.37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7.125" style="0" customWidth="1"/>
    <col min="4358" max="4361" width="9.37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7.125" style="0" customWidth="1"/>
    <col min="4614" max="4617" width="9.37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7.125" style="0" customWidth="1"/>
    <col min="4870" max="4873" width="9.37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7.125" style="0" customWidth="1"/>
    <col min="5126" max="5129" width="9.37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7.125" style="0" customWidth="1"/>
    <col min="5382" max="5385" width="9.37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7.125" style="0" customWidth="1"/>
    <col min="5638" max="5641" width="9.37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7.125" style="0" customWidth="1"/>
    <col min="5894" max="5897" width="9.37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7.125" style="0" customWidth="1"/>
    <col min="6150" max="6153" width="9.37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7.125" style="0" customWidth="1"/>
    <col min="6406" max="6409" width="9.37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7.125" style="0" customWidth="1"/>
    <col min="6662" max="6665" width="9.37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7.125" style="0" customWidth="1"/>
    <col min="6918" max="6921" width="9.37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7.125" style="0" customWidth="1"/>
    <col min="7174" max="7177" width="9.37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7.125" style="0" customWidth="1"/>
    <col min="7430" max="7433" width="9.37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7.125" style="0" customWidth="1"/>
    <col min="7686" max="7689" width="9.37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7.125" style="0" customWidth="1"/>
    <col min="7942" max="7945" width="9.37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7.125" style="0" customWidth="1"/>
    <col min="8198" max="8201" width="9.37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7.125" style="0" customWidth="1"/>
    <col min="8454" max="8457" width="9.37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7.125" style="0" customWidth="1"/>
    <col min="8710" max="8713" width="9.37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7.125" style="0" customWidth="1"/>
    <col min="8966" max="8969" width="9.37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7.125" style="0" customWidth="1"/>
    <col min="9222" max="9225" width="9.37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7.125" style="0" customWidth="1"/>
    <col min="9478" max="9481" width="9.37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7.125" style="0" customWidth="1"/>
    <col min="9734" max="9737" width="9.37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7.125" style="0" customWidth="1"/>
    <col min="9990" max="9993" width="9.37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7.125" style="0" customWidth="1"/>
    <col min="10246" max="10249" width="9.37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7.125" style="0" customWidth="1"/>
    <col min="10502" max="10505" width="9.37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7.125" style="0" customWidth="1"/>
    <col min="10758" max="10761" width="9.37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7.125" style="0" customWidth="1"/>
    <col min="11014" max="11017" width="9.37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7.125" style="0" customWidth="1"/>
    <col min="11270" max="11273" width="9.37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7.125" style="0" customWidth="1"/>
    <col min="11526" max="11529" width="9.37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7.125" style="0" customWidth="1"/>
    <col min="11782" max="11785" width="9.37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7.125" style="0" customWidth="1"/>
    <col min="12038" max="12041" width="9.37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7.125" style="0" customWidth="1"/>
    <col min="12294" max="12297" width="9.37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7.125" style="0" customWidth="1"/>
    <col min="12550" max="12553" width="9.37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7.125" style="0" customWidth="1"/>
    <col min="12806" max="12809" width="9.37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7.125" style="0" customWidth="1"/>
    <col min="13062" max="13065" width="9.37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7.125" style="0" customWidth="1"/>
    <col min="13318" max="13321" width="9.37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7.125" style="0" customWidth="1"/>
    <col min="13574" max="13577" width="9.37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7.125" style="0" customWidth="1"/>
    <col min="13830" max="13833" width="9.37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7.125" style="0" customWidth="1"/>
    <col min="14086" max="14089" width="9.37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7.125" style="0" customWidth="1"/>
    <col min="14342" max="14345" width="9.37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7.125" style="0" customWidth="1"/>
    <col min="14598" max="14601" width="9.37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7.125" style="0" customWidth="1"/>
    <col min="14854" max="14857" width="9.37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7.125" style="0" customWidth="1"/>
    <col min="15110" max="15113" width="9.37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7.125" style="0" customWidth="1"/>
    <col min="15366" max="15369" width="9.37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7.125" style="0" customWidth="1"/>
    <col min="15622" max="15625" width="9.37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7.125" style="0" customWidth="1"/>
    <col min="15878" max="15881" width="9.37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7.125" style="0" customWidth="1"/>
    <col min="16134" max="16137" width="9.375" style="0" customWidth="1"/>
  </cols>
  <sheetData>
    <row r="1" spans="1:9" ht="13.5" thickTop="1">
      <c r="A1" s="324" t="s">
        <v>5</v>
      </c>
      <c r="B1" s="325"/>
      <c r="C1" s="316" t="s">
        <v>155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'[7]Položky'!C7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pol_SO8!G22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'[7]Položky'!C23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pol_SO8!G26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'[7]Položky'!C27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pol_SO8!G34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'[7]Položky'!C35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pol_SO8!G40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'[7]Položky'!C41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pol_SO8!G56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/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SUM(H32:H32)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9" ht="15.75">
      <c r="A51" s="331" t="s">
        <v>83</v>
      </c>
      <c r="B51" s="331"/>
      <c r="C51" s="331"/>
      <c r="D51" s="331"/>
      <c r="E51" s="127">
        <f>SUM(E8,E13,E18,E23,E28,E33,E38,E43,E48)</f>
        <v>0</v>
      </c>
      <c r="F51" s="128"/>
      <c r="G51" s="128"/>
      <c r="H51" s="128"/>
      <c r="I51" s="128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/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/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/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110"/>
      <c r="F64" s="111"/>
      <c r="G64" s="111"/>
      <c r="H64" s="314">
        <f>SUM(I56:I63)</f>
        <v>0</v>
      </c>
      <c r="I64" s="315"/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6">
    <mergeCell ref="H64:I64"/>
    <mergeCell ref="A1:B1"/>
    <mergeCell ref="C1:D1"/>
    <mergeCell ref="A2:B2"/>
    <mergeCell ref="G2:I2"/>
    <mergeCell ref="A51:D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workbookViewId="0" topLeftCell="A19">
      <selection activeCell="F42" sqref="F42:F55"/>
    </sheetView>
  </sheetViews>
  <sheetFormatPr defaultColWidth="9.00390625" defaultRowHeight="12.75"/>
  <cols>
    <col min="1" max="1" width="4.375" style="115" customWidth="1"/>
    <col min="2" max="2" width="10.375" style="115" customWidth="1"/>
    <col min="3" max="3" width="40.125" style="115" customWidth="1"/>
    <col min="4" max="4" width="5.625" style="115" customWidth="1"/>
    <col min="5" max="5" width="8.125" style="116" customWidth="1"/>
    <col min="6" max="6" width="8.125" style="115" customWidth="1"/>
    <col min="7" max="7" width="10.0039062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256" width="9.125" style="115" customWidth="1"/>
    <col min="257" max="257" width="4.375" style="115" customWidth="1"/>
    <col min="258" max="258" width="11.625" style="115" customWidth="1"/>
    <col min="259" max="259" width="40.375" style="115" customWidth="1"/>
    <col min="260" max="260" width="5.625" style="115" customWidth="1"/>
    <col min="261" max="261" width="8.625" style="115" customWidth="1"/>
    <col min="262" max="262" width="9.875" style="115" customWidth="1"/>
    <col min="263" max="263" width="13.875" style="115" customWidth="1"/>
    <col min="264" max="267" width="9.125" style="115" customWidth="1"/>
    <col min="268" max="268" width="13.875" style="115" customWidth="1"/>
    <col min="269" max="512" width="9.125" style="115" customWidth="1"/>
    <col min="513" max="513" width="4.375" style="115" customWidth="1"/>
    <col min="514" max="514" width="11.625" style="115" customWidth="1"/>
    <col min="515" max="515" width="40.375" style="115" customWidth="1"/>
    <col min="516" max="516" width="5.625" style="115" customWidth="1"/>
    <col min="517" max="517" width="8.625" style="115" customWidth="1"/>
    <col min="518" max="518" width="9.875" style="115" customWidth="1"/>
    <col min="519" max="519" width="13.875" style="115" customWidth="1"/>
    <col min="520" max="523" width="9.125" style="115" customWidth="1"/>
    <col min="524" max="524" width="13.875" style="115" customWidth="1"/>
    <col min="525" max="768" width="9.125" style="115" customWidth="1"/>
    <col min="769" max="769" width="4.375" style="115" customWidth="1"/>
    <col min="770" max="770" width="11.625" style="115" customWidth="1"/>
    <col min="771" max="771" width="40.375" style="115" customWidth="1"/>
    <col min="772" max="772" width="5.625" style="115" customWidth="1"/>
    <col min="773" max="773" width="8.625" style="115" customWidth="1"/>
    <col min="774" max="774" width="9.875" style="115" customWidth="1"/>
    <col min="775" max="775" width="13.875" style="115" customWidth="1"/>
    <col min="776" max="779" width="9.125" style="115" customWidth="1"/>
    <col min="780" max="780" width="13.875" style="115" customWidth="1"/>
    <col min="781" max="1024" width="9.125" style="115" customWidth="1"/>
    <col min="1025" max="1025" width="4.375" style="115" customWidth="1"/>
    <col min="1026" max="1026" width="11.625" style="115" customWidth="1"/>
    <col min="1027" max="1027" width="40.375" style="115" customWidth="1"/>
    <col min="1028" max="1028" width="5.625" style="115" customWidth="1"/>
    <col min="1029" max="1029" width="8.625" style="115" customWidth="1"/>
    <col min="1030" max="1030" width="9.875" style="115" customWidth="1"/>
    <col min="1031" max="1031" width="13.875" style="115" customWidth="1"/>
    <col min="1032" max="1035" width="9.125" style="115" customWidth="1"/>
    <col min="1036" max="1036" width="13.875" style="115" customWidth="1"/>
    <col min="1037" max="1280" width="9.125" style="115" customWidth="1"/>
    <col min="1281" max="1281" width="4.375" style="115" customWidth="1"/>
    <col min="1282" max="1282" width="11.625" style="115" customWidth="1"/>
    <col min="1283" max="1283" width="40.375" style="115" customWidth="1"/>
    <col min="1284" max="1284" width="5.625" style="115" customWidth="1"/>
    <col min="1285" max="1285" width="8.625" style="115" customWidth="1"/>
    <col min="1286" max="1286" width="9.875" style="115" customWidth="1"/>
    <col min="1287" max="1287" width="13.875" style="115" customWidth="1"/>
    <col min="1288" max="1291" width="9.125" style="115" customWidth="1"/>
    <col min="1292" max="1292" width="13.875" style="115" customWidth="1"/>
    <col min="1293" max="1536" width="9.125" style="115" customWidth="1"/>
    <col min="1537" max="1537" width="4.375" style="115" customWidth="1"/>
    <col min="1538" max="1538" width="11.625" style="115" customWidth="1"/>
    <col min="1539" max="1539" width="40.375" style="115" customWidth="1"/>
    <col min="1540" max="1540" width="5.625" style="115" customWidth="1"/>
    <col min="1541" max="1541" width="8.625" style="115" customWidth="1"/>
    <col min="1542" max="1542" width="9.875" style="115" customWidth="1"/>
    <col min="1543" max="1543" width="13.875" style="115" customWidth="1"/>
    <col min="1544" max="1547" width="9.125" style="115" customWidth="1"/>
    <col min="1548" max="1548" width="13.875" style="115" customWidth="1"/>
    <col min="1549" max="1792" width="9.125" style="115" customWidth="1"/>
    <col min="1793" max="1793" width="4.375" style="115" customWidth="1"/>
    <col min="1794" max="1794" width="11.625" style="115" customWidth="1"/>
    <col min="1795" max="1795" width="40.375" style="115" customWidth="1"/>
    <col min="1796" max="1796" width="5.625" style="115" customWidth="1"/>
    <col min="1797" max="1797" width="8.625" style="115" customWidth="1"/>
    <col min="1798" max="1798" width="9.875" style="115" customWidth="1"/>
    <col min="1799" max="1799" width="13.875" style="115" customWidth="1"/>
    <col min="1800" max="1803" width="9.125" style="115" customWidth="1"/>
    <col min="1804" max="1804" width="13.875" style="115" customWidth="1"/>
    <col min="1805" max="2048" width="9.125" style="115" customWidth="1"/>
    <col min="2049" max="2049" width="4.375" style="115" customWidth="1"/>
    <col min="2050" max="2050" width="11.625" style="115" customWidth="1"/>
    <col min="2051" max="2051" width="40.375" style="115" customWidth="1"/>
    <col min="2052" max="2052" width="5.625" style="115" customWidth="1"/>
    <col min="2053" max="2053" width="8.625" style="115" customWidth="1"/>
    <col min="2054" max="2054" width="9.875" style="115" customWidth="1"/>
    <col min="2055" max="2055" width="13.875" style="115" customWidth="1"/>
    <col min="2056" max="2059" width="9.125" style="115" customWidth="1"/>
    <col min="2060" max="2060" width="13.875" style="115" customWidth="1"/>
    <col min="2061" max="2304" width="9.125" style="115" customWidth="1"/>
    <col min="2305" max="2305" width="4.375" style="115" customWidth="1"/>
    <col min="2306" max="2306" width="11.625" style="115" customWidth="1"/>
    <col min="2307" max="2307" width="40.375" style="115" customWidth="1"/>
    <col min="2308" max="2308" width="5.625" style="115" customWidth="1"/>
    <col min="2309" max="2309" width="8.625" style="115" customWidth="1"/>
    <col min="2310" max="2310" width="9.875" style="115" customWidth="1"/>
    <col min="2311" max="2311" width="13.875" style="115" customWidth="1"/>
    <col min="2312" max="2315" width="9.125" style="115" customWidth="1"/>
    <col min="2316" max="2316" width="13.875" style="115" customWidth="1"/>
    <col min="2317" max="2560" width="9.125" style="115" customWidth="1"/>
    <col min="2561" max="2561" width="4.375" style="115" customWidth="1"/>
    <col min="2562" max="2562" width="11.625" style="115" customWidth="1"/>
    <col min="2563" max="2563" width="40.375" style="115" customWidth="1"/>
    <col min="2564" max="2564" width="5.625" style="115" customWidth="1"/>
    <col min="2565" max="2565" width="8.625" style="115" customWidth="1"/>
    <col min="2566" max="2566" width="9.875" style="115" customWidth="1"/>
    <col min="2567" max="2567" width="13.875" style="115" customWidth="1"/>
    <col min="2568" max="2571" width="9.125" style="115" customWidth="1"/>
    <col min="2572" max="2572" width="13.875" style="115" customWidth="1"/>
    <col min="2573" max="2816" width="9.125" style="115" customWidth="1"/>
    <col min="2817" max="2817" width="4.375" style="115" customWidth="1"/>
    <col min="2818" max="2818" width="11.625" style="115" customWidth="1"/>
    <col min="2819" max="2819" width="40.375" style="115" customWidth="1"/>
    <col min="2820" max="2820" width="5.625" style="115" customWidth="1"/>
    <col min="2821" max="2821" width="8.625" style="115" customWidth="1"/>
    <col min="2822" max="2822" width="9.875" style="115" customWidth="1"/>
    <col min="2823" max="2823" width="13.875" style="115" customWidth="1"/>
    <col min="2824" max="2827" width="9.125" style="115" customWidth="1"/>
    <col min="2828" max="2828" width="13.875" style="115" customWidth="1"/>
    <col min="2829" max="3072" width="9.125" style="115" customWidth="1"/>
    <col min="3073" max="3073" width="4.375" style="115" customWidth="1"/>
    <col min="3074" max="3074" width="11.625" style="115" customWidth="1"/>
    <col min="3075" max="3075" width="40.375" style="115" customWidth="1"/>
    <col min="3076" max="3076" width="5.625" style="115" customWidth="1"/>
    <col min="3077" max="3077" width="8.625" style="115" customWidth="1"/>
    <col min="3078" max="3078" width="9.875" style="115" customWidth="1"/>
    <col min="3079" max="3079" width="13.875" style="115" customWidth="1"/>
    <col min="3080" max="3083" width="9.125" style="115" customWidth="1"/>
    <col min="3084" max="3084" width="13.875" style="115" customWidth="1"/>
    <col min="3085" max="3328" width="9.125" style="115" customWidth="1"/>
    <col min="3329" max="3329" width="4.375" style="115" customWidth="1"/>
    <col min="3330" max="3330" width="11.625" style="115" customWidth="1"/>
    <col min="3331" max="3331" width="40.375" style="115" customWidth="1"/>
    <col min="3332" max="3332" width="5.625" style="115" customWidth="1"/>
    <col min="3333" max="3333" width="8.625" style="115" customWidth="1"/>
    <col min="3334" max="3334" width="9.875" style="115" customWidth="1"/>
    <col min="3335" max="3335" width="13.875" style="115" customWidth="1"/>
    <col min="3336" max="3339" width="9.125" style="115" customWidth="1"/>
    <col min="3340" max="3340" width="13.875" style="115" customWidth="1"/>
    <col min="3341" max="3584" width="9.125" style="115" customWidth="1"/>
    <col min="3585" max="3585" width="4.375" style="115" customWidth="1"/>
    <col min="3586" max="3586" width="11.625" style="115" customWidth="1"/>
    <col min="3587" max="3587" width="40.375" style="115" customWidth="1"/>
    <col min="3588" max="3588" width="5.625" style="115" customWidth="1"/>
    <col min="3589" max="3589" width="8.625" style="115" customWidth="1"/>
    <col min="3590" max="3590" width="9.875" style="115" customWidth="1"/>
    <col min="3591" max="3591" width="13.875" style="115" customWidth="1"/>
    <col min="3592" max="3595" width="9.125" style="115" customWidth="1"/>
    <col min="3596" max="3596" width="13.875" style="115" customWidth="1"/>
    <col min="3597" max="3840" width="9.125" style="115" customWidth="1"/>
    <col min="3841" max="3841" width="4.375" style="115" customWidth="1"/>
    <col min="3842" max="3842" width="11.625" style="115" customWidth="1"/>
    <col min="3843" max="3843" width="40.375" style="115" customWidth="1"/>
    <col min="3844" max="3844" width="5.625" style="115" customWidth="1"/>
    <col min="3845" max="3845" width="8.625" style="115" customWidth="1"/>
    <col min="3846" max="3846" width="9.875" style="115" customWidth="1"/>
    <col min="3847" max="3847" width="13.875" style="115" customWidth="1"/>
    <col min="3848" max="3851" width="9.125" style="115" customWidth="1"/>
    <col min="3852" max="3852" width="13.875" style="115" customWidth="1"/>
    <col min="3853" max="4096" width="9.125" style="115" customWidth="1"/>
    <col min="4097" max="4097" width="4.375" style="115" customWidth="1"/>
    <col min="4098" max="4098" width="11.625" style="115" customWidth="1"/>
    <col min="4099" max="4099" width="40.375" style="115" customWidth="1"/>
    <col min="4100" max="4100" width="5.625" style="115" customWidth="1"/>
    <col min="4101" max="4101" width="8.625" style="115" customWidth="1"/>
    <col min="4102" max="4102" width="9.875" style="115" customWidth="1"/>
    <col min="4103" max="4103" width="13.875" style="115" customWidth="1"/>
    <col min="4104" max="4107" width="9.125" style="115" customWidth="1"/>
    <col min="4108" max="4108" width="13.875" style="115" customWidth="1"/>
    <col min="4109" max="4352" width="9.125" style="115" customWidth="1"/>
    <col min="4353" max="4353" width="4.375" style="115" customWidth="1"/>
    <col min="4354" max="4354" width="11.625" style="115" customWidth="1"/>
    <col min="4355" max="4355" width="40.375" style="115" customWidth="1"/>
    <col min="4356" max="4356" width="5.625" style="115" customWidth="1"/>
    <col min="4357" max="4357" width="8.625" style="115" customWidth="1"/>
    <col min="4358" max="4358" width="9.875" style="115" customWidth="1"/>
    <col min="4359" max="4359" width="13.875" style="115" customWidth="1"/>
    <col min="4360" max="4363" width="9.125" style="115" customWidth="1"/>
    <col min="4364" max="4364" width="13.875" style="115" customWidth="1"/>
    <col min="4365" max="4608" width="9.125" style="115" customWidth="1"/>
    <col min="4609" max="4609" width="4.375" style="115" customWidth="1"/>
    <col min="4610" max="4610" width="11.625" style="115" customWidth="1"/>
    <col min="4611" max="4611" width="40.375" style="115" customWidth="1"/>
    <col min="4612" max="4612" width="5.625" style="115" customWidth="1"/>
    <col min="4613" max="4613" width="8.625" style="115" customWidth="1"/>
    <col min="4614" max="4614" width="9.875" style="115" customWidth="1"/>
    <col min="4615" max="4615" width="13.875" style="115" customWidth="1"/>
    <col min="4616" max="4619" width="9.125" style="115" customWidth="1"/>
    <col min="4620" max="4620" width="13.875" style="115" customWidth="1"/>
    <col min="4621" max="4864" width="9.125" style="115" customWidth="1"/>
    <col min="4865" max="4865" width="4.375" style="115" customWidth="1"/>
    <col min="4866" max="4866" width="11.625" style="115" customWidth="1"/>
    <col min="4867" max="4867" width="40.375" style="115" customWidth="1"/>
    <col min="4868" max="4868" width="5.625" style="115" customWidth="1"/>
    <col min="4869" max="4869" width="8.625" style="115" customWidth="1"/>
    <col min="4870" max="4870" width="9.875" style="115" customWidth="1"/>
    <col min="4871" max="4871" width="13.875" style="115" customWidth="1"/>
    <col min="4872" max="4875" width="9.125" style="115" customWidth="1"/>
    <col min="4876" max="4876" width="13.875" style="115" customWidth="1"/>
    <col min="4877" max="5120" width="9.125" style="115" customWidth="1"/>
    <col min="5121" max="5121" width="4.375" style="115" customWidth="1"/>
    <col min="5122" max="5122" width="11.625" style="115" customWidth="1"/>
    <col min="5123" max="5123" width="40.375" style="115" customWidth="1"/>
    <col min="5124" max="5124" width="5.625" style="115" customWidth="1"/>
    <col min="5125" max="5125" width="8.625" style="115" customWidth="1"/>
    <col min="5126" max="5126" width="9.875" style="115" customWidth="1"/>
    <col min="5127" max="5127" width="13.875" style="115" customWidth="1"/>
    <col min="5128" max="5131" width="9.125" style="115" customWidth="1"/>
    <col min="5132" max="5132" width="13.875" style="115" customWidth="1"/>
    <col min="5133" max="5376" width="9.125" style="115" customWidth="1"/>
    <col min="5377" max="5377" width="4.375" style="115" customWidth="1"/>
    <col min="5378" max="5378" width="11.625" style="115" customWidth="1"/>
    <col min="5379" max="5379" width="40.375" style="115" customWidth="1"/>
    <col min="5380" max="5380" width="5.625" style="115" customWidth="1"/>
    <col min="5381" max="5381" width="8.625" style="115" customWidth="1"/>
    <col min="5382" max="5382" width="9.875" style="115" customWidth="1"/>
    <col min="5383" max="5383" width="13.875" style="115" customWidth="1"/>
    <col min="5384" max="5387" width="9.125" style="115" customWidth="1"/>
    <col min="5388" max="5388" width="13.875" style="115" customWidth="1"/>
    <col min="5389" max="5632" width="9.125" style="115" customWidth="1"/>
    <col min="5633" max="5633" width="4.375" style="115" customWidth="1"/>
    <col min="5634" max="5634" width="11.625" style="115" customWidth="1"/>
    <col min="5635" max="5635" width="40.375" style="115" customWidth="1"/>
    <col min="5636" max="5636" width="5.625" style="115" customWidth="1"/>
    <col min="5637" max="5637" width="8.625" style="115" customWidth="1"/>
    <col min="5638" max="5638" width="9.875" style="115" customWidth="1"/>
    <col min="5639" max="5639" width="13.875" style="115" customWidth="1"/>
    <col min="5640" max="5643" width="9.125" style="115" customWidth="1"/>
    <col min="5644" max="5644" width="13.875" style="115" customWidth="1"/>
    <col min="5645" max="5888" width="9.125" style="115" customWidth="1"/>
    <col min="5889" max="5889" width="4.375" style="115" customWidth="1"/>
    <col min="5890" max="5890" width="11.625" style="115" customWidth="1"/>
    <col min="5891" max="5891" width="40.375" style="115" customWidth="1"/>
    <col min="5892" max="5892" width="5.625" style="115" customWidth="1"/>
    <col min="5893" max="5893" width="8.625" style="115" customWidth="1"/>
    <col min="5894" max="5894" width="9.875" style="115" customWidth="1"/>
    <col min="5895" max="5895" width="13.875" style="115" customWidth="1"/>
    <col min="5896" max="5899" width="9.125" style="115" customWidth="1"/>
    <col min="5900" max="5900" width="13.875" style="115" customWidth="1"/>
    <col min="5901" max="6144" width="9.125" style="115" customWidth="1"/>
    <col min="6145" max="6145" width="4.375" style="115" customWidth="1"/>
    <col min="6146" max="6146" width="11.625" style="115" customWidth="1"/>
    <col min="6147" max="6147" width="40.375" style="115" customWidth="1"/>
    <col min="6148" max="6148" width="5.625" style="115" customWidth="1"/>
    <col min="6149" max="6149" width="8.625" style="115" customWidth="1"/>
    <col min="6150" max="6150" width="9.875" style="115" customWidth="1"/>
    <col min="6151" max="6151" width="13.875" style="115" customWidth="1"/>
    <col min="6152" max="6155" width="9.125" style="115" customWidth="1"/>
    <col min="6156" max="6156" width="13.875" style="115" customWidth="1"/>
    <col min="6157" max="6400" width="9.125" style="115" customWidth="1"/>
    <col min="6401" max="6401" width="4.375" style="115" customWidth="1"/>
    <col min="6402" max="6402" width="11.625" style="115" customWidth="1"/>
    <col min="6403" max="6403" width="40.375" style="115" customWidth="1"/>
    <col min="6404" max="6404" width="5.625" style="115" customWidth="1"/>
    <col min="6405" max="6405" width="8.625" style="115" customWidth="1"/>
    <col min="6406" max="6406" width="9.875" style="115" customWidth="1"/>
    <col min="6407" max="6407" width="13.875" style="115" customWidth="1"/>
    <col min="6408" max="6411" width="9.125" style="115" customWidth="1"/>
    <col min="6412" max="6412" width="13.875" style="115" customWidth="1"/>
    <col min="6413" max="6656" width="9.125" style="115" customWidth="1"/>
    <col min="6657" max="6657" width="4.375" style="115" customWidth="1"/>
    <col min="6658" max="6658" width="11.625" style="115" customWidth="1"/>
    <col min="6659" max="6659" width="40.375" style="115" customWidth="1"/>
    <col min="6660" max="6660" width="5.625" style="115" customWidth="1"/>
    <col min="6661" max="6661" width="8.625" style="115" customWidth="1"/>
    <col min="6662" max="6662" width="9.875" style="115" customWidth="1"/>
    <col min="6663" max="6663" width="13.875" style="115" customWidth="1"/>
    <col min="6664" max="6667" width="9.125" style="115" customWidth="1"/>
    <col min="6668" max="6668" width="13.875" style="115" customWidth="1"/>
    <col min="6669" max="6912" width="9.125" style="115" customWidth="1"/>
    <col min="6913" max="6913" width="4.375" style="115" customWidth="1"/>
    <col min="6914" max="6914" width="11.625" style="115" customWidth="1"/>
    <col min="6915" max="6915" width="40.375" style="115" customWidth="1"/>
    <col min="6916" max="6916" width="5.625" style="115" customWidth="1"/>
    <col min="6917" max="6917" width="8.625" style="115" customWidth="1"/>
    <col min="6918" max="6918" width="9.875" style="115" customWidth="1"/>
    <col min="6919" max="6919" width="13.875" style="115" customWidth="1"/>
    <col min="6920" max="6923" width="9.125" style="115" customWidth="1"/>
    <col min="6924" max="6924" width="13.875" style="115" customWidth="1"/>
    <col min="6925" max="7168" width="9.125" style="115" customWidth="1"/>
    <col min="7169" max="7169" width="4.375" style="115" customWidth="1"/>
    <col min="7170" max="7170" width="11.625" style="115" customWidth="1"/>
    <col min="7171" max="7171" width="40.375" style="115" customWidth="1"/>
    <col min="7172" max="7172" width="5.625" style="115" customWidth="1"/>
    <col min="7173" max="7173" width="8.625" style="115" customWidth="1"/>
    <col min="7174" max="7174" width="9.875" style="115" customWidth="1"/>
    <col min="7175" max="7175" width="13.875" style="115" customWidth="1"/>
    <col min="7176" max="7179" width="9.125" style="115" customWidth="1"/>
    <col min="7180" max="7180" width="13.875" style="115" customWidth="1"/>
    <col min="7181" max="7424" width="9.125" style="115" customWidth="1"/>
    <col min="7425" max="7425" width="4.375" style="115" customWidth="1"/>
    <col min="7426" max="7426" width="11.625" style="115" customWidth="1"/>
    <col min="7427" max="7427" width="40.375" style="115" customWidth="1"/>
    <col min="7428" max="7428" width="5.625" style="115" customWidth="1"/>
    <col min="7429" max="7429" width="8.625" style="115" customWidth="1"/>
    <col min="7430" max="7430" width="9.875" style="115" customWidth="1"/>
    <col min="7431" max="7431" width="13.875" style="115" customWidth="1"/>
    <col min="7432" max="7435" width="9.125" style="115" customWidth="1"/>
    <col min="7436" max="7436" width="13.875" style="115" customWidth="1"/>
    <col min="7437" max="7680" width="9.125" style="115" customWidth="1"/>
    <col min="7681" max="7681" width="4.375" style="115" customWidth="1"/>
    <col min="7682" max="7682" width="11.625" style="115" customWidth="1"/>
    <col min="7683" max="7683" width="40.375" style="115" customWidth="1"/>
    <col min="7684" max="7684" width="5.625" style="115" customWidth="1"/>
    <col min="7685" max="7685" width="8.625" style="115" customWidth="1"/>
    <col min="7686" max="7686" width="9.875" style="115" customWidth="1"/>
    <col min="7687" max="7687" width="13.875" style="115" customWidth="1"/>
    <col min="7688" max="7691" width="9.125" style="115" customWidth="1"/>
    <col min="7692" max="7692" width="13.875" style="115" customWidth="1"/>
    <col min="7693" max="7936" width="9.125" style="115" customWidth="1"/>
    <col min="7937" max="7937" width="4.375" style="115" customWidth="1"/>
    <col min="7938" max="7938" width="11.625" style="115" customWidth="1"/>
    <col min="7939" max="7939" width="40.375" style="115" customWidth="1"/>
    <col min="7940" max="7940" width="5.625" style="115" customWidth="1"/>
    <col min="7941" max="7941" width="8.625" style="115" customWidth="1"/>
    <col min="7942" max="7942" width="9.875" style="115" customWidth="1"/>
    <col min="7943" max="7943" width="13.875" style="115" customWidth="1"/>
    <col min="7944" max="7947" width="9.125" style="115" customWidth="1"/>
    <col min="7948" max="7948" width="13.875" style="115" customWidth="1"/>
    <col min="7949" max="8192" width="9.125" style="115" customWidth="1"/>
    <col min="8193" max="8193" width="4.375" style="115" customWidth="1"/>
    <col min="8194" max="8194" width="11.625" style="115" customWidth="1"/>
    <col min="8195" max="8195" width="40.375" style="115" customWidth="1"/>
    <col min="8196" max="8196" width="5.625" style="115" customWidth="1"/>
    <col min="8197" max="8197" width="8.625" style="115" customWidth="1"/>
    <col min="8198" max="8198" width="9.875" style="115" customWidth="1"/>
    <col min="8199" max="8199" width="13.875" style="115" customWidth="1"/>
    <col min="8200" max="8203" width="9.125" style="115" customWidth="1"/>
    <col min="8204" max="8204" width="13.875" style="115" customWidth="1"/>
    <col min="8205" max="8448" width="9.125" style="115" customWidth="1"/>
    <col min="8449" max="8449" width="4.375" style="115" customWidth="1"/>
    <col min="8450" max="8450" width="11.625" style="115" customWidth="1"/>
    <col min="8451" max="8451" width="40.375" style="115" customWidth="1"/>
    <col min="8452" max="8452" width="5.625" style="115" customWidth="1"/>
    <col min="8453" max="8453" width="8.625" style="115" customWidth="1"/>
    <col min="8454" max="8454" width="9.875" style="115" customWidth="1"/>
    <col min="8455" max="8455" width="13.875" style="115" customWidth="1"/>
    <col min="8456" max="8459" width="9.125" style="115" customWidth="1"/>
    <col min="8460" max="8460" width="13.875" style="115" customWidth="1"/>
    <col min="8461" max="8704" width="9.125" style="115" customWidth="1"/>
    <col min="8705" max="8705" width="4.375" style="115" customWidth="1"/>
    <col min="8706" max="8706" width="11.625" style="115" customWidth="1"/>
    <col min="8707" max="8707" width="40.375" style="115" customWidth="1"/>
    <col min="8708" max="8708" width="5.625" style="115" customWidth="1"/>
    <col min="8709" max="8709" width="8.625" style="115" customWidth="1"/>
    <col min="8710" max="8710" width="9.875" style="115" customWidth="1"/>
    <col min="8711" max="8711" width="13.875" style="115" customWidth="1"/>
    <col min="8712" max="8715" width="9.125" style="115" customWidth="1"/>
    <col min="8716" max="8716" width="13.875" style="115" customWidth="1"/>
    <col min="8717" max="8960" width="9.125" style="115" customWidth="1"/>
    <col min="8961" max="8961" width="4.375" style="115" customWidth="1"/>
    <col min="8962" max="8962" width="11.625" style="115" customWidth="1"/>
    <col min="8963" max="8963" width="40.375" style="115" customWidth="1"/>
    <col min="8964" max="8964" width="5.625" style="115" customWidth="1"/>
    <col min="8965" max="8965" width="8.625" style="115" customWidth="1"/>
    <col min="8966" max="8966" width="9.875" style="115" customWidth="1"/>
    <col min="8967" max="8967" width="13.875" style="115" customWidth="1"/>
    <col min="8968" max="8971" width="9.125" style="115" customWidth="1"/>
    <col min="8972" max="8972" width="13.875" style="115" customWidth="1"/>
    <col min="8973" max="9216" width="9.125" style="115" customWidth="1"/>
    <col min="9217" max="9217" width="4.375" style="115" customWidth="1"/>
    <col min="9218" max="9218" width="11.625" style="115" customWidth="1"/>
    <col min="9219" max="9219" width="40.375" style="115" customWidth="1"/>
    <col min="9220" max="9220" width="5.625" style="115" customWidth="1"/>
    <col min="9221" max="9221" width="8.625" style="115" customWidth="1"/>
    <col min="9222" max="9222" width="9.875" style="115" customWidth="1"/>
    <col min="9223" max="9223" width="13.875" style="115" customWidth="1"/>
    <col min="9224" max="9227" width="9.125" style="115" customWidth="1"/>
    <col min="9228" max="9228" width="13.875" style="115" customWidth="1"/>
    <col min="9229" max="9472" width="9.125" style="115" customWidth="1"/>
    <col min="9473" max="9473" width="4.375" style="115" customWidth="1"/>
    <col min="9474" max="9474" width="11.625" style="115" customWidth="1"/>
    <col min="9475" max="9475" width="40.375" style="115" customWidth="1"/>
    <col min="9476" max="9476" width="5.625" style="115" customWidth="1"/>
    <col min="9477" max="9477" width="8.625" style="115" customWidth="1"/>
    <col min="9478" max="9478" width="9.875" style="115" customWidth="1"/>
    <col min="9479" max="9479" width="13.875" style="115" customWidth="1"/>
    <col min="9480" max="9483" width="9.125" style="115" customWidth="1"/>
    <col min="9484" max="9484" width="13.875" style="115" customWidth="1"/>
    <col min="9485" max="9728" width="9.125" style="115" customWidth="1"/>
    <col min="9729" max="9729" width="4.375" style="115" customWidth="1"/>
    <col min="9730" max="9730" width="11.625" style="115" customWidth="1"/>
    <col min="9731" max="9731" width="40.375" style="115" customWidth="1"/>
    <col min="9732" max="9732" width="5.625" style="115" customWidth="1"/>
    <col min="9733" max="9733" width="8.625" style="115" customWidth="1"/>
    <col min="9734" max="9734" width="9.875" style="115" customWidth="1"/>
    <col min="9735" max="9735" width="13.875" style="115" customWidth="1"/>
    <col min="9736" max="9739" width="9.125" style="115" customWidth="1"/>
    <col min="9740" max="9740" width="13.875" style="115" customWidth="1"/>
    <col min="9741" max="9984" width="9.125" style="115" customWidth="1"/>
    <col min="9985" max="9985" width="4.375" style="115" customWidth="1"/>
    <col min="9986" max="9986" width="11.625" style="115" customWidth="1"/>
    <col min="9987" max="9987" width="40.375" style="115" customWidth="1"/>
    <col min="9988" max="9988" width="5.625" style="115" customWidth="1"/>
    <col min="9989" max="9989" width="8.625" style="115" customWidth="1"/>
    <col min="9990" max="9990" width="9.875" style="115" customWidth="1"/>
    <col min="9991" max="9991" width="13.875" style="115" customWidth="1"/>
    <col min="9992" max="9995" width="9.125" style="115" customWidth="1"/>
    <col min="9996" max="9996" width="13.875" style="115" customWidth="1"/>
    <col min="9997" max="10240" width="9.125" style="115" customWidth="1"/>
    <col min="10241" max="10241" width="4.375" style="115" customWidth="1"/>
    <col min="10242" max="10242" width="11.625" style="115" customWidth="1"/>
    <col min="10243" max="10243" width="40.375" style="115" customWidth="1"/>
    <col min="10244" max="10244" width="5.625" style="115" customWidth="1"/>
    <col min="10245" max="10245" width="8.625" style="115" customWidth="1"/>
    <col min="10246" max="10246" width="9.875" style="115" customWidth="1"/>
    <col min="10247" max="10247" width="13.875" style="115" customWidth="1"/>
    <col min="10248" max="10251" width="9.125" style="115" customWidth="1"/>
    <col min="10252" max="10252" width="13.875" style="115" customWidth="1"/>
    <col min="10253" max="10496" width="9.125" style="115" customWidth="1"/>
    <col min="10497" max="10497" width="4.375" style="115" customWidth="1"/>
    <col min="10498" max="10498" width="11.625" style="115" customWidth="1"/>
    <col min="10499" max="10499" width="40.375" style="115" customWidth="1"/>
    <col min="10500" max="10500" width="5.625" style="115" customWidth="1"/>
    <col min="10501" max="10501" width="8.625" style="115" customWidth="1"/>
    <col min="10502" max="10502" width="9.875" style="115" customWidth="1"/>
    <col min="10503" max="10503" width="13.875" style="115" customWidth="1"/>
    <col min="10504" max="10507" width="9.125" style="115" customWidth="1"/>
    <col min="10508" max="10508" width="13.875" style="115" customWidth="1"/>
    <col min="10509" max="10752" width="9.125" style="115" customWidth="1"/>
    <col min="10753" max="10753" width="4.375" style="115" customWidth="1"/>
    <col min="10754" max="10754" width="11.625" style="115" customWidth="1"/>
    <col min="10755" max="10755" width="40.375" style="115" customWidth="1"/>
    <col min="10756" max="10756" width="5.625" style="115" customWidth="1"/>
    <col min="10757" max="10757" width="8.625" style="115" customWidth="1"/>
    <col min="10758" max="10758" width="9.875" style="115" customWidth="1"/>
    <col min="10759" max="10759" width="13.875" style="115" customWidth="1"/>
    <col min="10760" max="10763" width="9.125" style="115" customWidth="1"/>
    <col min="10764" max="10764" width="13.875" style="115" customWidth="1"/>
    <col min="10765" max="11008" width="9.125" style="115" customWidth="1"/>
    <col min="11009" max="11009" width="4.375" style="115" customWidth="1"/>
    <col min="11010" max="11010" width="11.625" style="115" customWidth="1"/>
    <col min="11011" max="11011" width="40.375" style="115" customWidth="1"/>
    <col min="11012" max="11012" width="5.625" style="115" customWidth="1"/>
    <col min="11013" max="11013" width="8.625" style="115" customWidth="1"/>
    <col min="11014" max="11014" width="9.875" style="115" customWidth="1"/>
    <col min="11015" max="11015" width="13.875" style="115" customWidth="1"/>
    <col min="11016" max="11019" width="9.125" style="115" customWidth="1"/>
    <col min="11020" max="11020" width="13.875" style="115" customWidth="1"/>
    <col min="11021" max="11264" width="9.125" style="115" customWidth="1"/>
    <col min="11265" max="11265" width="4.375" style="115" customWidth="1"/>
    <col min="11266" max="11266" width="11.625" style="115" customWidth="1"/>
    <col min="11267" max="11267" width="40.375" style="115" customWidth="1"/>
    <col min="11268" max="11268" width="5.625" style="115" customWidth="1"/>
    <col min="11269" max="11269" width="8.625" style="115" customWidth="1"/>
    <col min="11270" max="11270" width="9.875" style="115" customWidth="1"/>
    <col min="11271" max="11271" width="13.875" style="115" customWidth="1"/>
    <col min="11272" max="11275" width="9.125" style="115" customWidth="1"/>
    <col min="11276" max="11276" width="13.875" style="115" customWidth="1"/>
    <col min="11277" max="11520" width="9.125" style="115" customWidth="1"/>
    <col min="11521" max="11521" width="4.375" style="115" customWidth="1"/>
    <col min="11522" max="11522" width="11.625" style="115" customWidth="1"/>
    <col min="11523" max="11523" width="40.375" style="115" customWidth="1"/>
    <col min="11524" max="11524" width="5.625" style="115" customWidth="1"/>
    <col min="11525" max="11525" width="8.625" style="115" customWidth="1"/>
    <col min="11526" max="11526" width="9.875" style="115" customWidth="1"/>
    <col min="11527" max="11527" width="13.875" style="115" customWidth="1"/>
    <col min="11528" max="11531" width="9.125" style="115" customWidth="1"/>
    <col min="11532" max="11532" width="13.875" style="115" customWidth="1"/>
    <col min="11533" max="11776" width="9.125" style="115" customWidth="1"/>
    <col min="11777" max="11777" width="4.375" style="115" customWidth="1"/>
    <col min="11778" max="11778" width="11.625" style="115" customWidth="1"/>
    <col min="11779" max="11779" width="40.375" style="115" customWidth="1"/>
    <col min="11780" max="11780" width="5.625" style="115" customWidth="1"/>
    <col min="11781" max="11781" width="8.625" style="115" customWidth="1"/>
    <col min="11782" max="11782" width="9.875" style="115" customWidth="1"/>
    <col min="11783" max="11783" width="13.875" style="115" customWidth="1"/>
    <col min="11784" max="11787" width="9.125" style="115" customWidth="1"/>
    <col min="11788" max="11788" width="13.875" style="115" customWidth="1"/>
    <col min="11789" max="12032" width="9.125" style="115" customWidth="1"/>
    <col min="12033" max="12033" width="4.375" style="115" customWidth="1"/>
    <col min="12034" max="12034" width="11.625" style="115" customWidth="1"/>
    <col min="12035" max="12035" width="40.375" style="115" customWidth="1"/>
    <col min="12036" max="12036" width="5.625" style="115" customWidth="1"/>
    <col min="12037" max="12037" width="8.625" style="115" customWidth="1"/>
    <col min="12038" max="12038" width="9.875" style="115" customWidth="1"/>
    <col min="12039" max="12039" width="13.875" style="115" customWidth="1"/>
    <col min="12040" max="12043" width="9.125" style="115" customWidth="1"/>
    <col min="12044" max="12044" width="13.875" style="115" customWidth="1"/>
    <col min="12045" max="12288" width="9.125" style="115" customWidth="1"/>
    <col min="12289" max="12289" width="4.375" style="115" customWidth="1"/>
    <col min="12290" max="12290" width="11.625" style="115" customWidth="1"/>
    <col min="12291" max="12291" width="40.375" style="115" customWidth="1"/>
    <col min="12292" max="12292" width="5.625" style="115" customWidth="1"/>
    <col min="12293" max="12293" width="8.625" style="115" customWidth="1"/>
    <col min="12294" max="12294" width="9.875" style="115" customWidth="1"/>
    <col min="12295" max="12295" width="13.875" style="115" customWidth="1"/>
    <col min="12296" max="12299" width="9.125" style="115" customWidth="1"/>
    <col min="12300" max="12300" width="13.875" style="115" customWidth="1"/>
    <col min="12301" max="12544" width="9.125" style="115" customWidth="1"/>
    <col min="12545" max="12545" width="4.375" style="115" customWidth="1"/>
    <col min="12546" max="12546" width="11.625" style="115" customWidth="1"/>
    <col min="12547" max="12547" width="40.375" style="115" customWidth="1"/>
    <col min="12548" max="12548" width="5.625" style="115" customWidth="1"/>
    <col min="12549" max="12549" width="8.625" style="115" customWidth="1"/>
    <col min="12550" max="12550" width="9.875" style="115" customWidth="1"/>
    <col min="12551" max="12551" width="13.875" style="115" customWidth="1"/>
    <col min="12552" max="12555" width="9.125" style="115" customWidth="1"/>
    <col min="12556" max="12556" width="13.875" style="115" customWidth="1"/>
    <col min="12557" max="12800" width="9.125" style="115" customWidth="1"/>
    <col min="12801" max="12801" width="4.375" style="115" customWidth="1"/>
    <col min="12802" max="12802" width="11.625" style="115" customWidth="1"/>
    <col min="12803" max="12803" width="40.375" style="115" customWidth="1"/>
    <col min="12804" max="12804" width="5.625" style="115" customWidth="1"/>
    <col min="12805" max="12805" width="8.625" style="115" customWidth="1"/>
    <col min="12806" max="12806" width="9.875" style="115" customWidth="1"/>
    <col min="12807" max="12807" width="13.875" style="115" customWidth="1"/>
    <col min="12808" max="12811" width="9.125" style="115" customWidth="1"/>
    <col min="12812" max="12812" width="13.875" style="115" customWidth="1"/>
    <col min="12813" max="13056" width="9.125" style="115" customWidth="1"/>
    <col min="13057" max="13057" width="4.375" style="115" customWidth="1"/>
    <col min="13058" max="13058" width="11.625" style="115" customWidth="1"/>
    <col min="13059" max="13059" width="40.375" style="115" customWidth="1"/>
    <col min="13060" max="13060" width="5.625" style="115" customWidth="1"/>
    <col min="13061" max="13061" width="8.625" style="115" customWidth="1"/>
    <col min="13062" max="13062" width="9.875" style="115" customWidth="1"/>
    <col min="13063" max="13063" width="13.875" style="115" customWidth="1"/>
    <col min="13064" max="13067" width="9.125" style="115" customWidth="1"/>
    <col min="13068" max="13068" width="13.875" style="115" customWidth="1"/>
    <col min="13069" max="13312" width="9.125" style="115" customWidth="1"/>
    <col min="13313" max="13313" width="4.375" style="115" customWidth="1"/>
    <col min="13314" max="13314" width="11.625" style="115" customWidth="1"/>
    <col min="13315" max="13315" width="40.375" style="115" customWidth="1"/>
    <col min="13316" max="13316" width="5.625" style="115" customWidth="1"/>
    <col min="13317" max="13317" width="8.625" style="115" customWidth="1"/>
    <col min="13318" max="13318" width="9.875" style="115" customWidth="1"/>
    <col min="13319" max="13319" width="13.875" style="115" customWidth="1"/>
    <col min="13320" max="13323" width="9.125" style="115" customWidth="1"/>
    <col min="13324" max="13324" width="13.875" style="115" customWidth="1"/>
    <col min="13325" max="13568" width="9.125" style="115" customWidth="1"/>
    <col min="13569" max="13569" width="4.375" style="115" customWidth="1"/>
    <col min="13570" max="13570" width="11.625" style="115" customWidth="1"/>
    <col min="13571" max="13571" width="40.375" style="115" customWidth="1"/>
    <col min="13572" max="13572" width="5.625" style="115" customWidth="1"/>
    <col min="13573" max="13573" width="8.625" style="115" customWidth="1"/>
    <col min="13574" max="13574" width="9.875" style="115" customWidth="1"/>
    <col min="13575" max="13575" width="13.875" style="115" customWidth="1"/>
    <col min="13576" max="13579" width="9.125" style="115" customWidth="1"/>
    <col min="13580" max="13580" width="13.875" style="115" customWidth="1"/>
    <col min="13581" max="13824" width="9.125" style="115" customWidth="1"/>
    <col min="13825" max="13825" width="4.375" style="115" customWidth="1"/>
    <col min="13826" max="13826" width="11.625" style="115" customWidth="1"/>
    <col min="13827" max="13827" width="40.375" style="115" customWidth="1"/>
    <col min="13828" max="13828" width="5.625" style="115" customWidth="1"/>
    <col min="13829" max="13829" width="8.625" style="115" customWidth="1"/>
    <col min="13830" max="13830" width="9.875" style="115" customWidth="1"/>
    <col min="13831" max="13831" width="13.875" style="115" customWidth="1"/>
    <col min="13832" max="13835" width="9.125" style="115" customWidth="1"/>
    <col min="13836" max="13836" width="13.875" style="115" customWidth="1"/>
    <col min="13837" max="14080" width="9.125" style="115" customWidth="1"/>
    <col min="14081" max="14081" width="4.375" style="115" customWidth="1"/>
    <col min="14082" max="14082" width="11.625" style="115" customWidth="1"/>
    <col min="14083" max="14083" width="40.375" style="115" customWidth="1"/>
    <col min="14084" max="14084" width="5.625" style="115" customWidth="1"/>
    <col min="14085" max="14085" width="8.625" style="115" customWidth="1"/>
    <col min="14086" max="14086" width="9.875" style="115" customWidth="1"/>
    <col min="14087" max="14087" width="13.875" style="115" customWidth="1"/>
    <col min="14088" max="14091" width="9.125" style="115" customWidth="1"/>
    <col min="14092" max="14092" width="13.875" style="115" customWidth="1"/>
    <col min="14093" max="14336" width="9.125" style="115" customWidth="1"/>
    <col min="14337" max="14337" width="4.375" style="115" customWidth="1"/>
    <col min="14338" max="14338" width="11.625" style="115" customWidth="1"/>
    <col min="14339" max="14339" width="40.375" style="115" customWidth="1"/>
    <col min="14340" max="14340" width="5.625" style="115" customWidth="1"/>
    <col min="14341" max="14341" width="8.625" style="115" customWidth="1"/>
    <col min="14342" max="14342" width="9.875" style="115" customWidth="1"/>
    <col min="14343" max="14343" width="13.875" style="115" customWidth="1"/>
    <col min="14344" max="14347" width="9.125" style="115" customWidth="1"/>
    <col min="14348" max="14348" width="13.875" style="115" customWidth="1"/>
    <col min="14349" max="14592" width="9.125" style="115" customWidth="1"/>
    <col min="14593" max="14593" width="4.375" style="115" customWidth="1"/>
    <col min="14594" max="14594" width="11.625" style="115" customWidth="1"/>
    <col min="14595" max="14595" width="40.375" style="115" customWidth="1"/>
    <col min="14596" max="14596" width="5.625" style="115" customWidth="1"/>
    <col min="14597" max="14597" width="8.625" style="115" customWidth="1"/>
    <col min="14598" max="14598" width="9.875" style="115" customWidth="1"/>
    <col min="14599" max="14599" width="13.875" style="115" customWidth="1"/>
    <col min="14600" max="14603" width="9.125" style="115" customWidth="1"/>
    <col min="14604" max="14604" width="13.875" style="115" customWidth="1"/>
    <col min="14605" max="14848" width="9.125" style="115" customWidth="1"/>
    <col min="14849" max="14849" width="4.375" style="115" customWidth="1"/>
    <col min="14850" max="14850" width="11.625" style="115" customWidth="1"/>
    <col min="14851" max="14851" width="40.375" style="115" customWidth="1"/>
    <col min="14852" max="14852" width="5.625" style="115" customWidth="1"/>
    <col min="14853" max="14853" width="8.625" style="115" customWidth="1"/>
    <col min="14854" max="14854" width="9.875" style="115" customWidth="1"/>
    <col min="14855" max="14855" width="13.875" style="115" customWidth="1"/>
    <col min="14856" max="14859" width="9.125" style="115" customWidth="1"/>
    <col min="14860" max="14860" width="13.875" style="115" customWidth="1"/>
    <col min="14861" max="15104" width="9.125" style="115" customWidth="1"/>
    <col min="15105" max="15105" width="4.375" style="115" customWidth="1"/>
    <col min="15106" max="15106" width="11.625" style="115" customWidth="1"/>
    <col min="15107" max="15107" width="40.375" style="115" customWidth="1"/>
    <col min="15108" max="15108" width="5.625" style="115" customWidth="1"/>
    <col min="15109" max="15109" width="8.625" style="115" customWidth="1"/>
    <col min="15110" max="15110" width="9.875" style="115" customWidth="1"/>
    <col min="15111" max="15111" width="13.875" style="115" customWidth="1"/>
    <col min="15112" max="15115" width="9.125" style="115" customWidth="1"/>
    <col min="15116" max="15116" width="13.875" style="115" customWidth="1"/>
    <col min="15117" max="15360" width="9.125" style="115" customWidth="1"/>
    <col min="15361" max="15361" width="4.375" style="115" customWidth="1"/>
    <col min="15362" max="15362" width="11.625" style="115" customWidth="1"/>
    <col min="15363" max="15363" width="40.375" style="115" customWidth="1"/>
    <col min="15364" max="15364" width="5.625" style="115" customWidth="1"/>
    <col min="15365" max="15365" width="8.625" style="115" customWidth="1"/>
    <col min="15366" max="15366" width="9.875" style="115" customWidth="1"/>
    <col min="15367" max="15367" width="13.875" style="115" customWidth="1"/>
    <col min="15368" max="15371" width="9.125" style="115" customWidth="1"/>
    <col min="15372" max="15372" width="13.875" style="115" customWidth="1"/>
    <col min="15373" max="15616" width="9.125" style="115" customWidth="1"/>
    <col min="15617" max="15617" width="4.375" style="115" customWidth="1"/>
    <col min="15618" max="15618" width="11.625" style="115" customWidth="1"/>
    <col min="15619" max="15619" width="40.375" style="115" customWidth="1"/>
    <col min="15620" max="15620" width="5.625" style="115" customWidth="1"/>
    <col min="15621" max="15621" width="8.625" style="115" customWidth="1"/>
    <col min="15622" max="15622" width="9.875" style="115" customWidth="1"/>
    <col min="15623" max="15623" width="13.875" style="115" customWidth="1"/>
    <col min="15624" max="15627" width="9.125" style="115" customWidth="1"/>
    <col min="15628" max="15628" width="13.875" style="115" customWidth="1"/>
    <col min="15629" max="15872" width="9.125" style="115" customWidth="1"/>
    <col min="15873" max="15873" width="4.375" style="115" customWidth="1"/>
    <col min="15874" max="15874" width="11.625" style="115" customWidth="1"/>
    <col min="15875" max="15875" width="40.375" style="115" customWidth="1"/>
    <col min="15876" max="15876" width="5.625" style="115" customWidth="1"/>
    <col min="15877" max="15877" width="8.625" style="115" customWidth="1"/>
    <col min="15878" max="15878" width="9.875" style="115" customWidth="1"/>
    <col min="15879" max="15879" width="13.875" style="115" customWidth="1"/>
    <col min="15880" max="15883" width="9.125" style="115" customWidth="1"/>
    <col min="15884" max="15884" width="13.875" style="115" customWidth="1"/>
    <col min="15885" max="16128" width="9.125" style="115" customWidth="1"/>
    <col min="16129" max="16129" width="4.375" style="115" customWidth="1"/>
    <col min="16130" max="16130" width="11.625" style="115" customWidth="1"/>
    <col min="16131" max="16131" width="40.375" style="115" customWidth="1"/>
    <col min="16132" max="16132" width="5.625" style="115" customWidth="1"/>
    <col min="16133" max="16133" width="8.625" style="115" customWidth="1"/>
    <col min="16134" max="16134" width="9.875" style="115" customWidth="1"/>
    <col min="16135" max="16135" width="13.875" style="115" customWidth="1"/>
    <col min="16136" max="16139" width="9.125" style="115" customWidth="1"/>
    <col min="16140" max="16140" width="13.875" style="115" customWidth="1"/>
    <col min="16141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155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28.5" customHeight="1">
      <c r="A6" s="154" t="s">
        <v>59</v>
      </c>
      <c r="B6" s="294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233">
        <v>1</v>
      </c>
      <c r="B8" s="169"/>
      <c r="C8" s="161" t="s">
        <v>87</v>
      </c>
      <c r="D8" s="161" t="s">
        <v>86</v>
      </c>
      <c r="E8" s="238">
        <v>1</v>
      </c>
      <c r="F8" s="239"/>
      <c r="G8" s="193">
        <f>E8*F8</f>
        <v>0</v>
      </c>
      <c r="H8" s="189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233">
        <v>2</v>
      </c>
      <c r="B9" s="165"/>
      <c r="C9" s="161" t="s">
        <v>88</v>
      </c>
      <c r="D9" s="161" t="s">
        <v>86</v>
      </c>
      <c r="E9" s="238">
        <v>1</v>
      </c>
      <c r="F9" s="240"/>
      <c r="G9" s="193">
        <f aca="true" t="shared" si="0" ref="G9:G21">E9*F9</f>
        <v>0</v>
      </c>
      <c r="H9" s="18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233">
        <v>3</v>
      </c>
      <c r="B10" s="165"/>
      <c r="C10" s="161" t="s">
        <v>118</v>
      </c>
      <c r="D10" s="161" t="s">
        <v>72</v>
      </c>
      <c r="E10" s="238">
        <v>7.1</v>
      </c>
      <c r="F10" s="240"/>
      <c r="G10" s="193">
        <f t="shared" si="0"/>
        <v>0</v>
      </c>
      <c r="H10" s="189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233">
        <v>4</v>
      </c>
      <c r="B11" s="165"/>
      <c r="C11" s="161" t="s">
        <v>89</v>
      </c>
      <c r="D11" s="161" t="s">
        <v>72</v>
      </c>
      <c r="E11" s="238">
        <v>42.76</v>
      </c>
      <c r="F11" s="240"/>
      <c r="G11" s="193">
        <f t="shared" si="0"/>
        <v>0</v>
      </c>
      <c r="H11" s="189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233">
        <v>5</v>
      </c>
      <c r="B12" s="165"/>
      <c r="C12" s="161" t="s">
        <v>90</v>
      </c>
      <c r="D12" s="161" t="s">
        <v>72</v>
      </c>
      <c r="E12" s="238">
        <v>42.76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22.5">
      <c r="A13" s="233">
        <v>6</v>
      </c>
      <c r="B13" s="165"/>
      <c r="C13" s="161" t="s">
        <v>91</v>
      </c>
      <c r="D13" s="161" t="s">
        <v>74</v>
      </c>
      <c r="E13" s="238">
        <v>15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233">
        <v>7</v>
      </c>
      <c r="B14" s="165"/>
      <c r="C14" s="161" t="s">
        <v>92</v>
      </c>
      <c r="D14" s="161" t="s">
        <v>74</v>
      </c>
      <c r="E14" s="238">
        <v>15</v>
      </c>
      <c r="F14" s="240"/>
      <c r="G14" s="193">
        <f t="shared" si="0"/>
        <v>0</v>
      </c>
      <c r="H14" s="189"/>
      <c r="I14" s="189"/>
      <c r="J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233">
        <v>8</v>
      </c>
      <c r="B15" s="165"/>
      <c r="C15" s="161" t="s">
        <v>93</v>
      </c>
      <c r="D15" s="161" t="s">
        <v>72</v>
      </c>
      <c r="E15" s="238">
        <v>42.76</v>
      </c>
      <c r="F15" s="240"/>
      <c r="G15" s="193">
        <f t="shared" si="0"/>
        <v>0</v>
      </c>
      <c r="H15" s="189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233">
        <v>9</v>
      </c>
      <c r="B16" s="165"/>
      <c r="C16" s="161" t="s">
        <v>94</v>
      </c>
      <c r="D16" s="161" t="s">
        <v>72</v>
      </c>
      <c r="E16" s="238">
        <v>49.87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233">
        <v>10</v>
      </c>
      <c r="B17" s="165"/>
      <c r="C17" s="161" t="s">
        <v>95</v>
      </c>
      <c r="D17" s="161" t="s">
        <v>72</v>
      </c>
      <c r="E17" s="238">
        <v>49.87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233">
        <v>11</v>
      </c>
      <c r="B18" s="165"/>
      <c r="C18" s="161" t="s">
        <v>96</v>
      </c>
      <c r="D18" s="161" t="s">
        <v>73</v>
      </c>
      <c r="E18" s="238">
        <v>59.84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233">
        <v>12</v>
      </c>
      <c r="B19" s="165"/>
      <c r="C19" s="172" t="s">
        <v>110</v>
      </c>
      <c r="D19" s="172" t="s">
        <v>74</v>
      </c>
      <c r="E19" s="241">
        <v>23.76</v>
      </c>
      <c r="F19" s="241"/>
      <c r="G19" s="193">
        <f t="shared" si="0"/>
        <v>0</v>
      </c>
      <c r="H19" s="189"/>
      <c r="I19" s="189"/>
      <c r="J19"/>
      <c r="K19" s="1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233">
        <v>13</v>
      </c>
      <c r="B20" s="165"/>
      <c r="C20" s="161" t="s">
        <v>97</v>
      </c>
      <c r="D20" s="161" t="s">
        <v>72</v>
      </c>
      <c r="E20" s="238">
        <v>58.16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233">
        <v>14</v>
      </c>
      <c r="B21" s="165"/>
      <c r="C21" s="161" t="s">
        <v>98</v>
      </c>
      <c r="D21" s="161" t="s">
        <v>72</v>
      </c>
      <c r="E21" s="238">
        <v>14.4</v>
      </c>
      <c r="F21" s="240"/>
      <c r="G21" s="193">
        <f t="shared" si="0"/>
        <v>0</v>
      </c>
      <c r="H21" s="190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234"/>
      <c r="B22" s="157" t="s">
        <v>69</v>
      </c>
      <c r="C22" s="170" t="s">
        <v>99</v>
      </c>
      <c r="D22" s="156"/>
      <c r="E22" s="242"/>
      <c r="F22" s="243"/>
      <c r="G22" s="176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233" t="s">
        <v>66</v>
      </c>
      <c r="B23" s="164" t="s">
        <v>70</v>
      </c>
      <c r="C23" s="158" t="s">
        <v>100</v>
      </c>
      <c r="D23" s="159"/>
      <c r="E23" s="244"/>
      <c r="F23" s="244"/>
      <c r="G23" s="167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233">
        <v>15</v>
      </c>
      <c r="B24" s="165"/>
      <c r="C24" s="161" t="s">
        <v>120</v>
      </c>
      <c r="D24" s="161" t="s">
        <v>74</v>
      </c>
      <c r="E24" s="238">
        <v>22.76</v>
      </c>
      <c r="F24" s="240"/>
      <c r="G24" s="167">
        <f>E24*F24</f>
        <v>0</v>
      </c>
      <c r="H24" s="189"/>
      <c r="I24"/>
      <c r="J24"/>
      <c r="K24" s="132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233">
        <v>16</v>
      </c>
      <c r="B25" s="165"/>
      <c r="C25" s="174" t="s">
        <v>121</v>
      </c>
      <c r="D25" s="174" t="s">
        <v>73</v>
      </c>
      <c r="E25" s="245">
        <v>1.938</v>
      </c>
      <c r="F25" s="240"/>
      <c r="G25" s="167">
        <f>E25*F25</f>
        <v>0</v>
      </c>
      <c r="H25" s="189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234"/>
      <c r="B26" s="157" t="s">
        <v>69</v>
      </c>
      <c r="C26" s="170" t="s">
        <v>101</v>
      </c>
      <c r="D26" s="156"/>
      <c r="E26" s="242"/>
      <c r="F26" s="243"/>
      <c r="G26" s="176">
        <f>SUM(G24:G25)</f>
        <v>0</v>
      </c>
      <c r="H26"/>
      <c r="I26"/>
      <c r="J26"/>
      <c r="K26" s="132"/>
      <c r="L26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233" t="s">
        <v>66</v>
      </c>
      <c r="B27" s="164" t="s">
        <v>116</v>
      </c>
      <c r="C27" s="158" t="s">
        <v>117</v>
      </c>
      <c r="D27" s="183"/>
      <c r="E27" s="246"/>
      <c r="F27" s="247"/>
      <c r="G27" s="184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9" ht="22.5">
      <c r="A28" s="233">
        <v>18</v>
      </c>
      <c r="B28" s="171"/>
      <c r="C28" s="161" t="s">
        <v>123</v>
      </c>
      <c r="D28" s="161" t="s">
        <v>74</v>
      </c>
      <c r="E28" s="238">
        <v>28.69</v>
      </c>
      <c r="F28" s="248"/>
      <c r="G28" s="167">
        <f aca="true" t="shared" si="1" ref="G28:G33">E28*F28</f>
        <v>0</v>
      </c>
      <c r="H28" s="181"/>
      <c r="I28" s="181"/>
    </row>
    <row r="29" spans="1:8" ht="12.75">
      <c r="A29" s="233">
        <v>19</v>
      </c>
      <c r="B29" s="171"/>
      <c r="C29" s="161" t="s">
        <v>122</v>
      </c>
      <c r="D29" s="161" t="s">
        <v>74</v>
      </c>
      <c r="E29" s="238">
        <v>28.69</v>
      </c>
      <c r="F29" s="248"/>
      <c r="G29" s="167">
        <f t="shared" si="1"/>
        <v>0</v>
      </c>
      <c r="H29" s="181"/>
    </row>
    <row r="30" spans="1:8" ht="12.75">
      <c r="A30" s="233">
        <v>20</v>
      </c>
      <c r="B30" s="171"/>
      <c r="C30" s="192" t="s">
        <v>124</v>
      </c>
      <c r="D30" s="161" t="s">
        <v>74</v>
      </c>
      <c r="E30" s="238">
        <v>32.5</v>
      </c>
      <c r="F30" s="248"/>
      <c r="G30" s="167">
        <f t="shared" si="1"/>
        <v>0</v>
      </c>
      <c r="H30" s="181"/>
    </row>
    <row r="31" spans="1:8" ht="12.75">
      <c r="A31" s="233">
        <v>21</v>
      </c>
      <c r="B31" s="171"/>
      <c r="C31" s="161" t="s">
        <v>133</v>
      </c>
      <c r="D31" s="161" t="s">
        <v>74</v>
      </c>
      <c r="E31" s="238">
        <v>28.69</v>
      </c>
      <c r="F31" s="248"/>
      <c r="G31" s="167">
        <f t="shared" si="1"/>
        <v>0</v>
      </c>
      <c r="H31" s="181"/>
    </row>
    <row r="32" spans="1:10" ht="22.5">
      <c r="A32" s="233">
        <v>22</v>
      </c>
      <c r="B32" s="171"/>
      <c r="C32" s="161" t="s">
        <v>125</v>
      </c>
      <c r="D32" s="161" t="s">
        <v>74</v>
      </c>
      <c r="E32" s="238">
        <v>28.69</v>
      </c>
      <c r="F32" s="248"/>
      <c r="G32" s="167">
        <f t="shared" si="1"/>
        <v>0</v>
      </c>
      <c r="H32" s="181"/>
      <c r="I32" s="181"/>
      <c r="J32" s="194"/>
    </row>
    <row r="33" spans="1:8" ht="12.75">
      <c r="A33" s="233">
        <v>23</v>
      </c>
      <c r="B33" s="171"/>
      <c r="C33" s="161" t="s">
        <v>114</v>
      </c>
      <c r="D33" s="161" t="s">
        <v>74</v>
      </c>
      <c r="E33" s="238">
        <v>28.69</v>
      </c>
      <c r="F33" s="248"/>
      <c r="G33" s="167">
        <f t="shared" si="1"/>
        <v>0</v>
      </c>
      <c r="H33" s="181"/>
    </row>
    <row r="34" spans="1:8" ht="12.75">
      <c r="A34" s="234"/>
      <c r="B34" s="157" t="s">
        <v>69</v>
      </c>
      <c r="C34" s="170" t="s">
        <v>102</v>
      </c>
      <c r="D34" s="156"/>
      <c r="E34" s="242"/>
      <c r="F34" s="243"/>
      <c r="G34" s="176">
        <f>SUM(G28:G33)</f>
        <v>0</v>
      </c>
      <c r="H34" s="181"/>
    </row>
    <row r="35" spans="1:8" ht="12.75">
      <c r="A35" s="235" t="s">
        <v>66</v>
      </c>
      <c r="B35" s="202" t="s">
        <v>103</v>
      </c>
      <c r="C35" s="203" t="s">
        <v>104</v>
      </c>
      <c r="D35" s="204"/>
      <c r="E35" s="249"/>
      <c r="F35" s="250"/>
      <c r="G35" s="205"/>
      <c r="H35" s="182"/>
    </row>
    <row r="36" spans="1:8" ht="12.75">
      <c r="A36" s="236"/>
      <c r="B36" s="206"/>
      <c r="C36" s="207" t="s">
        <v>105</v>
      </c>
      <c r="D36" s="206"/>
      <c r="E36" s="251"/>
      <c r="F36" s="252"/>
      <c r="G36" s="208"/>
      <c r="H36" s="130"/>
    </row>
    <row r="37" spans="1:10" ht="3.75" customHeight="1">
      <c r="A37" s="233">
        <v>24</v>
      </c>
      <c r="B37" s="171"/>
      <c r="C37" s="231"/>
      <c r="D37" s="173"/>
      <c r="E37" s="248"/>
      <c r="F37" s="240"/>
      <c r="G37" s="167"/>
      <c r="H37" s="232"/>
      <c r="I37" s="232"/>
      <c r="J37" s="232"/>
    </row>
    <row r="38" spans="1:10" ht="22.5">
      <c r="A38" s="233">
        <v>25</v>
      </c>
      <c r="B38" s="171"/>
      <c r="C38" s="174" t="s">
        <v>156</v>
      </c>
      <c r="D38" s="173" t="s">
        <v>85</v>
      </c>
      <c r="E38" s="248">
        <v>18</v>
      </c>
      <c r="F38" s="240"/>
      <c r="G38" s="167">
        <f>E38*F38</f>
        <v>0</v>
      </c>
      <c r="H38" s="232"/>
      <c r="I38" s="232"/>
      <c r="J38" s="232"/>
    </row>
    <row r="39" spans="1:8" ht="22.5">
      <c r="A39" s="233">
        <v>26</v>
      </c>
      <c r="B39" s="171"/>
      <c r="C39" s="161" t="s">
        <v>127</v>
      </c>
      <c r="D39" s="161" t="s">
        <v>113</v>
      </c>
      <c r="E39" s="238">
        <v>12</v>
      </c>
      <c r="F39" s="248"/>
      <c r="G39" s="167">
        <f>E39*F39</f>
        <v>0</v>
      </c>
      <c r="H39" s="181"/>
    </row>
    <row r="40" spans="1:8" ht="12.75">
      <c r="A40" s="234"/>
      <c r="B40" s="157" t="s">
        <v>69</v>
      </c>
      <c r="C40" s="170" t="str">
        <f>C35</f>
        <v xml:space="preserve">Ostatní konstrukce a práce-bourání   </v>
      </c>
      <c r="D40" s="156"/>
      <c r="E40" s="242"/>
      <c r="F40" s="243"/>
      <c r="G40" s="176">
        <f>SUM(G38:G39)</f>
        <v>0</v>
      </c>
      <c r="H40" s="181"/>
    </row>
    <row r="41" spans="1:8" ht="12.75">
      <c r="A41" s="233" t="s">
        <v>66</v>
      </c>
      <c r="B41" s="202" t="s">
        <v>106</v>
      </c>
      <c r="C41" s="203" t="s">
        <v>115</v>
      </c>
      <c r="D41" s="209"/>
      <c r="E41" s="253"/>
      <c r="F41" s="250"/>
      <c r="G41" s="205"/>
      <c r="H41" s="117"/>
    </row>
    <row r="42" spans="1:8" ht="12.75" customHeight="1">
      <c r="A42" s="233">
        <v>27</v>
      </c>
      <c r="B42" s="164"/>
      <c r="C42" s="210" t="s">
        <v>134</v>
      </c>
      <c r="D42" s="211" t="s">
        <v>73</v>
      </c>
      <c r="E42" s="254">
        <v>2.6</v>
      </c>
      <c r="F42" s="254"/>
      <c r="G42" s="167">
        <f aca="true" t="shared" si="2" ref="G42:G55">E42*F42</f>
        <v>0</v>
      </c>
      <c r="H42" s="117"/>
    </row>
    <row r="43" spans="1:8" ht="12.75" customHeight="1">
      <c r="A43" s="233">
        <v>28</v>
      </c>
      <c r="B43" s="164"/>
      <c r="C43" s="210" t="s">
        <v>135</v>
      </c>
      <c r="D43" s="211" t="s">
        <v>73</v>
      </c>
      <c r="E43" s="254">
        <v>2.6</v>
      </c>
      <c r="F43" s="254"/>
      <c r="G43" s="167">
        <f t="shared" si="2"/>
        <v>0</v>
      </c>
      <c r="H43" s="117"/>
    </row>
    <row r="44" spans="1:8" ht="24" customHeight="1">
      <c r="A44" s="233">
        <v>29</v>
      </c>
      <c r="B44" s="164"/>
      <c r="C44" s="210" t="s">
        <v>136</v>
      </c>
      <c r="D44" s="211" t="s">
        <v>73</v>
      </c>
      <c r="E44" s="254">
        <v>2.6</v>
      </c>
      <c r="F44" s="254"/>
      <c r="G44" s="167">
        <f t="shared" si="2"/>
        <v>0</v>
      </c>
      <c r="H44" s="117"/>
    </row>
    <row r="45" spans="1:8" ht="24" customHeight="1">
      <c r="A45" s="233">
        <v>30</v>
      </c>
      <c r="B45" s="164"/>
      <c r="C45" s="210" t="s">
        <v>137</v>
      </c>
      <c r="D45" s="211" t="s">
        <v>73</v>
      </c>
      <c r="E45" s="254">
        <v>2.6</v>
      </c>
      <c r="F45" s="254"/>
      <c r="G45" s="167">
        <f t="shared" si="2"/>
        <v>0</v>
      </c>
      <c r="H45" s="117"/>
    </row>
    <row r="46" spans="1:8" ht="24" customHeight="1">
      <c r="A46" s="233">
        <v>31</v>
      </c>
      <c r="B46" s="164"/>
      <c r="C46" s="237" t="s">
        <v>138</v>
      </c>
      <c r="D46" s="211" t="s">
        <v>74</v>
      </c>
      <c r="E46" s="254">
        <v>6.79</v>
      </c>
      <c r="F46" s="254"/>
      <c r="G46" s="167">
        <f t="shared" si="2"/>
        <v>0</v>
      </c>
      <c r="H46" s="117"/>
    </row>
    <row r="47" spans="1:8" ht="12.75">
      <c r="A47" s="233">
        <v>32</v>
      </c>
      <c r="B47" s="171"/>
      <c r="C47" s="237" t="s">
        <v>140</v>
      </c>
      <c r="D47" s="161" t="s">
        <v>74</v>
      </c>
      <c r="E47" s="238">
        <v>6.72</v>
      </c>
      <c r="F47" s="255"/>
      <c r="G47" s="167">
        <f t="shared" si="2"/>
        <v>0</v>
      </c>
      <c r="H47" s="181"/>
    </row>
    <row r="48" spans="1:8" ht="12.75">
      <c r="A48" s="233">
        <v>33</v>
      </c>
      <c r="B48" s="171"/>
      <c r="C48" s="161" t="s">
        <v>157</v>
      </c>
      <c r="D48" s="161" t="s">
        <v>85</v>
      </c>
      <c r="E48" s="238">
        <v>8</v>
      </c>
      <c r="F48" s="255"/>
      <c r="G48" s="167">
        <f t="shared" si="2"/>
        <v>0</v>
      </c>
      <c r="H48" s="181"/>
    </row>
    <row r="49" spans="1:8" ht="22.5">
      <c r="A49" s="233">
        <v>34</v>
      </c>
      <c r="B49" s="171"/>
      <c r="C49" s="161" t="s">
        <v>128</v>
      </c>
      <c r="D49" s="161" t="s">
        <v>73</v>
      </c>
      <c r="E49" s="238">
        <v>5.6</v>
      </c>
      <c r="F49" s="255"/>
      <c r="G49" s="167">
        <f t="shared" si="2"/>
        <v>0</v>
      </c>
      <c r="H49" s="181"/>
    </row>
    <row r="50" spans="1:8" ht="33.75">
      <c r="A50" s="233">
        <v>35</v>
      </c>
      <c r="B50" s="171"/>
      <c r="C50" s="161" t="s">
        <v>129</v>
      </c>
      <c r="D50" s="161" t="s">
        <v>113</v>
      </c>
      <c r="E50" s="238">
        <v>1</v>
      </c>
      <c r="F50" s="255"/>
      <c r="G50" s="167">
        <f t="shared" si="2"/>
        <v>0</v>
      </c>
      <c r="H50" s="181"/>
    </row>
    <row r="51" spans="1:8" ht="33.75">
      <c r="A51" s="233">
        <v>36</v>
      </c>
      <c r="B51" s="171"/>
      <c r="C51" s="161" t="s">
        <v>131</v>
      </c>
      <c r="D51" s="161" t="s">
        <v>113</v>
      </c>
      <c r="E51" s="238">
        <v>1</v>
      </c>
      <c r="F51" s="241"/>
      <c r="G51" s="167">
        <f t="shared" si="2"/>
        <v>0</v>
      </c>
      <c r="H51" s="181"/>
    </row>
    <row r="52" spans="1:8" ht="22.5">
      <c r="A52" s="233">
        <v>37</v>
      </c>
      <c r="B52" s="171"/>
      <c r="C52" s="161" t="s">
        <v>130</v>
      </c>
      <c r="D52" s="161" t="s">
        <v>113</v>
      </c>
      <c r="E52" s="238">
        <v>2</v>
      </c>
      <c r="F52" s="241"/>
      <c r="G52" s="167">
        <f>E52*F52</f>
        <v>0</v>
      </c>
      <c r="H52" s="181"/>
    </row>
    <row r="53" spans="1:8" ht="22.5">
      <c r="A53" s="233">
        <v>38</v>
      </c>
      <c r="B53" s="171"/>
      <c r="C53" s="172" t="s">
        <v>107</v>
      </c>
      <c r="D53" s="172" t="s">
        <v>74</v>
      </c>
      <c r="E53" s="241">
        <v>100</v>
      </c>
      <c r="F53" s="241"/>
      <c r="G53" s="167">
        <f t="shared" si="2"/>
        <v>0</v>
      </c>
      <c r="H53" s="182"/>
    </row>
    <row r="54" spans="1:8" ht="12.75">
      <c r="A54" s="233">
        <v>39</v>
      </c>
      <c r="B54" s="171"/>
      <c r="C54" s="172" t="s">
        <v>108</v>
      </c>
      <c r="D54" s="172" t="s">
        <v>109</v>
      </c>
      <c r="E54" s="241">
        <v>1.8</v>
      </c>
      <c r="F54" s="241"/>
      <c r="G54" s="167">
        <f t="shared" si="2"/>
        <v>0</v>
      </c>
      <c r="H54" s="181"/>
    </row>
    <row r="55" spans="1:8" ht="12.75">
      <c r="A55" s="233">
        <v>40</v>
      </c>
      <c r="B55" s="171"/>
      <c r="C55" s="172" t="s">
        <v>111</v>
      </c>
      <c r="D55" s="172" t="s">
        <v>85</v>
      </c>
      <c r="E55" s="241">
        <v>60</v>
      </c>
      <c r="F55" s="241"/>
      <c r="G55" s="167">
        <f t="shared" si="2"/>
        <v>0</v>
      </c>
      <c r="H55" s="181"/>
    </row>
    <row r="56" spans="1:9" ht="12.75">
      <c r="A56" s="156"/>
      <c r="B56" s="157" t="s">
        <v>69</v>
      </c>
      <c r="C56" s="170" t="s">
        <v>112</v>
      </c>
      <c r="D56" s="156"/>
      <c r="E56" s="243"/>
      <c r="F56" s="243"/>
      <c r="G56" s="176">
        <f>SUM(G42:G55)</f>
        <v>0</v>
      </c>
      <c r="H56" s="182"/>
      <c r="I56" s="194"/>
    </row>
    <row r="57" spans="1:7" ht="12.75">
      <c r="A57" s="136"/>
      <c r="B57"/>
      <c r="C57"/>
      <c r="D57" s="134"/>
      <c r="E57" s="141"/>
      <c r="F57" s="134"/>
      <c r="G57" s="134"/>
    </row>
    <row r="58" spans="1:7" ht="12.75">
      <c r="A58" s="134"/>
      <c r="B58" s="136"/>
      <c r="C58"/>
      <c r="D58" s="134"/>
      <c r="E58" s="141"/>
      <c r="F58" s="134"/>
      <c r="G58" s="134"/>
    </row>
    <row r="59" spans="1:7" ht="12.75">
      <c r="A59" s="140"/>
      <c r="B59" s="134"/>
      <c r="C59" s="137"/>
      <c r="D59" s="134"/>
      <c r="E59" s="141"/>
      <c r="F59" s="134"/>
      <c r="G59" s="134"/>
    </row>
    <row r="60" spans="1:7" ht="12.75">
      <c r="A60" s="134"/>
      <c r="B60" s="140"/>
      <c r="C60" s="134"/>
      <c r="D60" s="134"/>
      <c r="E60" s="141"/>
      <c r="F60" s="134"/>
      <c r="G60" s="134"/>
    </row>
    <row r="61" spans="1:7" ht="12.75">
      <c r="A61" s="134"/>
      <c r="B61" s="134"/>
      <c r="C61" s="134"/>
      <c r="D61" s="134"/>
      <c r="E61" s="141"/>
      <c r="F61" s="134"/>
      <c r="G61" s="134"/>
    </row>
    <row r="62" spans="1:7" ht="12.75">
      <c r="A62" s="134"/>
      <c r="B62" s="134"/>
      <c r="C62" s="134"/>
      <c r="D62" s="134"/>
      <c r="E62" s="141"/>
      <c r="F62" s="134"/>
      <c r="G62" s="134"/>
    </row>
    <row r="63" spans="1:7" ht="12.75">
      <c r="A63" s="134"/>
      <c r="B63" s="134"/>
      <c r="C63" s="134"/>
      <c r="D63" s="134"/>
      <c r="E63" s="141"/>
      <c r="F63" s="134"/>
      <c r="G63" s="134"/>
    </row>
    <row r="64" spans="1:3" ht="12.75">
      <c r="A64" s="134"/>
      <c r="B64" s="134"/>
      <c r="C64" s="134"/>
    </row>
    <row r="65" spans="1:3" ht="12.75">
      <c r="A65" s="134"/>
      <c r="B65" s="134"/>
      <c r="C65" s="134"/>
    </row>
    <row r="66" spans="1:3" ht="12.75">
      <c r="A66" s="134"/>
      <c r="B66" s="134"/>
      <c r="C66" s="134"/>
    </row>
    <row r="67" spans="1:3" ht="12.75">
      <c r="A67" s="134"/>
      <c r="B67" s="134"/>
      <c r="C67" s="134"/>
    </row>
    <row r="68" spans="1:3" ht="12.75">
      <c r="A68" s="134"/>
      <c r="B68" s="134"/>
      <c r="C68" s="134"/>
    </row>
    <row r="69" spans="1:3" ht="12.75">
      <c r="A69" s="134"/>
      <c r="B69" s="134"/>
      <c r="C69" s="134"/>
    </row>
    <row r="70" spans="1:3" ht="12.75">
      <c r="A70" s="134"/>
      <c r="B70" s="134"/>
      <c r="C70" s="134"/>
    </row>
    <row r="71" spans="1:3" ht="12.75">
      <c r="A71" s="134"/>
      <c r="B71" s="134"/>
      <c r="C71" s="134"/>
    </row>
    <row r="72" spans="2:3" ht="12.75">
      <c r="B72" s="134"/>
      <c r="C72" s="134"/>
    </row>
  </sheetData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4">
      <selection activeCell="G22" sqref="G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119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rek_SO1!A56</f>
        <v>Ztížené výrobní podmínky</v>
      </c>
      <c r="E14" s="44"/>
      <c r="F14" s="45"/>
      <c r="G14" s="42">
        <f>rek_SO1!I56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rek_SO1!A57</f>
        <v>Oborová přirážka</v>
      </c>
      <c r="E15" s="46"/>
      <c r="F15" s="47"/>
      <c r="G15" s="42">
        <f>rek_SO1!I57</f>
        <v>0</v>
      </c>
    </row>
    <row r="16" spans="1:7" ht="15.95" customHeight="1">
      <c r="A16" s="40" t="s">
        <v>22</v>
      </c>
      <c r="B16" s="41" t="s">
        <v>23</v>
      </c>
      <c r="C16" s="42">
        <f>rek_SO1!E51</f>
        <v>0</v>
      </c>
      <c r="D16" s="24" t="str">
        <f>rek_SO1!A58</f>
        <v>Přesun stavebních kapacit</v>
      </c>
      <c r="E16" s="46"/>
      <c r="F16" s="47"/>
      <c r="G16" s="42">
        <f>rek_SO1!I58</f>
        <v>0</v>
      </c>
    </row>
    <row r="17" spans="1:7" ht="15.95" customHeight="1">
      <c r="A17" s="48" t="s">
        <v>24</v>
      </c>
      <c r="B17" s="41" t="s">
        <v>25</v>
      </c>
      <c r="C17" s="42">
        <f>rek_SO1!F28</f>
        <v>0</v>
      </c>
      <c r="D17" s="24" t="str">
        <f>rek_SO1!A59</f>
        <v>Mimostaveništní doprava</v>
      </c>
      <c r="E17" s="46"/>
      <c r="F17" s="47"/>
      <c r="G17" s="42">
        <f>rek_SO1!I59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rek_SO1!A60</f>
        <v>Zařízení staveniště</v>
      </c>
      <c r="E18" s="46"/>
      <c r="F18" s="47"/>
      <c r="G18" s="42">
        <f>rek_SO1!I60</f>
        <v>0</v>
      </c>
    </row>
    <row r="19" spans="1:7" ht="15.95" customHeight="1">
      <c r="A19" s="49"/>
      <c r="B19" s="41"/>
      <c r="C19" s="42"/>
      <c r="D19" s="24" t="str">
        <f>rek_SO1!A61</f>
        <v>Provoz investora</v>
      </c>
      <c r="E19" s="46"/>
      <c r="F19" s="47"/>
      <c r="G19" s="42">
        <f>rek_SO1!I61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rek_SO1!A62</f>
        <v>Vytyčení stavby</v>
      </c>
      <c r="E20" s="46"/>
      <c r="F20" s="47"/>
      <c r="G20" s="42">
        <f>rek_SO1!I62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196">
        <f>rek_SO1!I63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B46:G46"/>
    <mergeCell ref="B47:G47"/>
    <mergeCell ref="B36:G44"/>
    <mergeCell ref="C7:D7"/>
    <mergeCell ref="C8:D8"/>
    <mergeCell ref="E11:G11"/>
    <mergeCell ref="B45:G45"/>
    <mergeCell ref="B52:G52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  <ignoredErrors>
    <ignoredError sqref="F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view="pageBreakPreview" zoomScaleSheetLayoutView="100" workbookViewId="0" topLeftCell="A1">
      <selection activeCell="I63" sqref="I6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7.125" style="0" customWidth="1"/>
    <col min="6" max="9" width="9.375" style="0" customWidth="1"/>
  </cols>
  <sheetData>
    <row r="1" spans="1:9" ht="13.5" thickTop="1">
      <c r="A1" s="324" t="s">
        <v>5</v>
      </c>
      <c r="B1" s="325"/>
      <c r="C1" s="316" t="s">
        <v>119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pol_SO1!C7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pol_SO1!G22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pol_SO1!C23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pol_SO1!G26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pol_SO1!C27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pol_SO1!G34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pol_SO1!C35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pol_SO1!G39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pol_SO1!C40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pol_SO1!G48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/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SUM(H32:H32)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11" ht="15.75">
      <c r="A51" s="331" t="s">
        <v>83</v>
      </c>
      <c r="B51" s="331"/>
      <c r="C51" s="331"/>
      <c r="D51" s="331"/>
      <c r="E51" s="127">
        <f>SUM(E8,E13,E18,E23,E28,E33,E38,E43,E48)</f>
        <v>0</v>
      </c>
      <c r="F51" s="128"/>
      <c r="G51" s="128"/>
      <c r="H51" s="128"/>
      <c r="I51" s="128"/>
      <c r="K51" s="30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>
        <v>1</v>
      </c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>
        <v>1</v>
      </c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>
        <v>1</v>
      </c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>
        <v>1</v>
      </c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>
        <v>1</v>
      </c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>
        <v>1</v>
      </c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>
        <v>1</v>
      </c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>
        <v>1</v>
      </c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298"/>
      <c r="F64" s="299"/>
      <c r="G64" s="299"/>
      <c r="H64" s="300"/>
      <c r="I64" s="301">
        <f>SUM(I56:I63)</f>
        <v>0</v>
      </c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5">
    <mergeCell ref="A1:B1"/>
    <mergeCell ref="A2:B2"/>
    <mergeCell ref="G2:I2"/>
    <mergeCell ref="A51:D51"/>
    <mergeCell ref="C1:D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&amp;CStrana &amp;P</oddFooter>
  </headerFooter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showGridLines="0" showZeros="0" workbookViewId="0" topLeftCell="A1">
      <selection activeCell="G54" sqref="G54"/>
    </sheetView>
  </sheetViews>
  <sheetFormatPr defaultColWidth="9.00390625" defaultRowHeight="12.75"/>
  <cols>
    <col min="1" max="1" width="4.375" style="115" customWidth="1"/>
    <col min="2" max="2" width="10.125" style="115" customWidth="1"/>
    <col min="3" max="3" width="40.375" style="115" customWidth="1"/>
    <col min="4" max="4" width="5.00390625" style="115" customWidth="1"/>
    <col min="5" max="5" width="8.375" style="116" customWidth="1"/>
    <col min="6" max="6" width="8.625" style="115" customWidth="1"/>
    <col min="7" max="7" width="10.62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119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24">
      <c r="A6" s="154" t="s">
        <v>59</v>
      </c>
      <c r="B6" s="294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68">
        <v>1</v>
      </c>
      <c r="B8" s="169"/>
      <c r="C8" s="161" t="s">
        <v>87</v>
      </c>
      <c r="D8" s="161" t="s">
        <v>86</v>
      </c>
      <c r="E8" s="238">
        <v>1</v>
      </c>
      <c r="F8" s="239"/>
      <c r="G8" s="193">
        <f>E8*F8</f>
        <v>0</v>
      </c>
      <c r="H8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68">
        <v>2</v>
      </c>
      <c r="B9" s="165"/>
      <c r="C9" s="161" t="s">
        <v>88</v>
      </c>
      <c r="D9" s="161" t="s">
        <v>86</v>
      </c>
      <c r="E9" s="238">
        <v>1</v>
      </c>
      <c r="F9" s="240"/>
      <c r="G9" s="193">
        <f aca="true" t="shared" si="0" ref="G9:G21">E9*F9</f>
        <v>0</v>
      </c>
      <c r="H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168">
        <v>3</v>
      </c>
      <c r="B10" s="165"/>
      <c r="C10" s="161" t="s">
        <v>118</v>
      </c>
      <c r="D10" s="161" t="s">
        <v>72</v>
      </c>
      <c r="E10" s="238">
        <v>9</v>
      </c>
      <c r="F10" s="240"/>
      <c r="G10" s="193">
        <f t="shared" si="0"/>
        <v>0</v>
      </c>
      <c r="H10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168">
        <v>4</v>
      </c>
      <c r="B11" s="165"/>
      <c r="C11" s="161" t="s">
        <v>89</v>
      </c>
      <c r="D11" s="161" t="s">
        <v>72</v>
      </c>
      <c r="E11" s="238">
        <v>64.25</v>
      </c>
      <c r="F11" s="240"/>
      <c r="G11" s="193">
        <f t="shared" si="0"/>
        <v>0</v>
      </c>
      <c r="H11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168">
        <v>5</v>
      </c>
      <c r="B12" s="165"/>
      <c r="C12" s="161" t="s">
        <v>90</v>
      </c>
      <c r="D12" s="161" t="s">
        <v>72</v>
      </c>
      <c r="E12" s="238">
        <v>64.25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12.75">
      <c r="A13" s="168">
        <v>6</v>
      </c>
      <c r="B13" s="165"/>
      <c r="C13" s="161" t="s">
        <v>91</v>
      </c>
      <c r="D13" s="161" t="s">
        <v>74</v>
      </c>
      <c r="E13" s="238">
        <v>39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168">
        <v>7</v>
      </c>
      <c r="B14" s="165"/>
      <c r="C14" s="161" t="s">
        <v>92</v>
      </c>
      <c r="D14" s="161" t="s">
        <v>74</v>
      </c>
      <c r="E14" s="238">
        <v>39</v>
      </c>
      <c r="F14" s="240"/>
      <c r="G14" s="193">
        <f t="shared" si="0"/>
        <v>0</v>
      </c>
      <c r="H14" s="189"/>
      <c r="I14"/>
      <c r="J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168">
        <v>8</v>
      </c>
      <c r="B15" s="165"/>
      <c r="C15" s="161" t="s">
        <v>93</v>
      </c>
      <c r="D15" s="161" t="s">
        <v>72</v>
      </c>
      <c r="E15" s="238">
        <v>64.25</v>
      </c>
      <c r="F15" s="240"/>
      <c r="G15" s="193">
        <f t="shared" si="0"/>
        <v>0</v>
      </c>
      <c r="H15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168">
        <v>9</v>
      </c>
      <c r="B16" s="165"/>
      <c r="C16" s="161" t="s">
        <v>94</v>
      </c>
      <c r="D16" s="161" t="s">
        <v>72</v>
      </c>
      <c r="E16" s="238">
        <v>73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168">
        <v>10</v>
      </c>
      <c r="B17" s="165"/>
      <c r="C17" s="161" t="s">
        <v>95</v>
      </c>
      <c r="D17" s="161" t="s">
        <v>72</v>
      </c>
      <c r="E17" s="238">
        <v>73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168">
        <v>11</v>
      </c>
      <c r="B18" s="165"/>
      <c r="C18" s="161" t="s">
        <v>96</v>
      </c>
      <c r="D18" s="161" t="s">
        <v>73</v>
      </c>
      <c r="E18" s="238">
        <v>84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168">
        <v>12</v>
      </c>
      <c r="B19" s="165"/>
      <c r="C19" s="172" t="s">
        <v>110</v>
      </c>
      <c r="D19" s="172" t="s">
        <v>74</v>
      </c>
      <c r="E19" s="241">
        <v>55</v>
      </c>
      <c r="F19" s="241"/>
      <c r="G19" s="193">
        <f t="shared" si="0"/>
        <v>0</v>
      </c>
      <c r="H19" s="189"/>
      <c r="I19" s="189"/>
      <c r="J19"/>
      <c r="K19" s="1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168">
        <v>13</v>
      </c>
      <c r="B20" s="165"/>
      <c r="C20" s="161" t="s">
        <v>97</v>
      </c>
      <c r="D20" s="161" t="s">
        <v>72</v>
      </c>
      <c r="E20" s="238">
        <v>18.718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168">
        <v>14</v>
      </c>
      <c r="B21" s="165"/>
      <c r="C21" s="161" t="s">
        <v>98</v>
      </c>
      <c r="D21" s="161" t="s">
        <v>72</v>
      </c>
      <c r="E21" s="238">
        <v>6.506</v>
      </c>
      <c r="F21" s="240"/>
      <c r="G21" s="193">
        <f t="shared" si="0"/>
        <v>0</v>
      </c>
      <c r="H21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156"/>
      <c r="B22" s="157" t="s">
        <v>69</v>
      </c>
      <c r="C22" s="170" t="s">
        <v>99</v>
      </c>
      <c r="D22" s="156"/>
      <c r="E22" s="242"/>
      <c r="F22" s="243"/>
      <c r="G22" s="176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163" t="s">
        <v>66</v>
      </c>
      <c r="B23" s="164" t="s">
        <v>70</v>
      </c>
      <c r="C23" s="158" t="s">
        <v>100</v>
      </c>
      <c r="D23" s="159"/>
      <c r="E23" s="256"/>
      <c r="F23" s="244"/>
      <c r="G23" s="167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68">
        <v>15</v>
      </c>
      <c r="B24" s="165"/>
      <c r="C24" s="161" t="s">
        <v>120</v>
      </c>
      <c r="D24" s="161" t="s">
        <v>74</v>
      </c>
      <c r="E24" s="238">
        <v>29.46</v>
      </c>
      <c r="F24" s="240"/>
      <c r="G24" s="167">
        <f>E24*F24</f>
        <v>0</v>
      </c>
      <c r="H24"/>
      <c r="I24"/>
      <c r="J24"/>
      <c r="K24" s="132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168">
        <v>16</v>
      </c>
      <c r="B25" s="165"/>
      <c r="C25" s="174" t="s">
        <v>121</v>
      </c>
      <c r="D25" s="174" t="s">
        <v>72</v>
      </c>
      <c r="E25" s="245">
        <v>1.49</v>
      </c>
      <c r="F25" s="240"/>
      <c r="G25" s="167">
        <f>E25*F25</f>
        <v>0</v>
      </c>
      <c r="H25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156"/>
      <c r="B26" s="157" t="s">
        <v>69</v>
      </c>
      <c r="C26" s="170" t="s">
        <v>101</v>
      </c>
      <c r="D26" s="156"/>
      <c r="E26" s="242"/>
      <c r="F26" s="243"/>
      <c r="G26" s="176">
        <f>SUM(G24:G25)</f>
        <v>0</v>
      </c>
      <c r="H26"/>
      <c r="I26"/>
      <c r="J26"/>
      <c r="K26" s="132"/>
      <c r="L26" s="114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163" t="s">
        <v>66</v>
      </c>
      <c r="B27" s="164" t="s">
        <v>116</v>
      </c>
      <c r="C27" s="158" t="s">
        <v>117</v>
      </c>
      <c r="D27" s="183"/>
      <c r="E27" s="246"/>
      <c r="F27" s="247"/>
      <c r="G27" s="184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8" ht="22.5">
      <c r="A28" s="168">
        <v>18</v>
      </c>
      <c r="B28" s="171"/>
      <c r="C28" s="161" t="s">
        <v>123</v>
      </c>
      <c r="D28" s="161" t="s">
        <v>74</v>
      </c>
      <c r="E28" s="238">
        <v>40.195</v>
      </c>
      <c r="F28" s="248"/>
      <c r="G28" s="167">
        <f>E28*F28</f>
        <v>0</v>
      </c>
      <c r="H28" s="181"/>
    </row>
    <row r="29" spans="1:8" ht="12.75">
      <c r="A29" s="168">
        <v>19</v>
      </c>
      <c r="B29" s="171"/>
      <c r="C29" s="161" t="s">
        <v>122</v>
      </c>
      <c r="D29" s="161" t="s">
        <v>74</v>
      </c>
      <c r="E29" s="238">
        <v>40.629</v>
      </c>
      <c r="F29" s="248"/>
      <c r="G29" s="167">
        <f>E29*F29</f>
        <v>0</v>
      </c>
      <c r="H29" s="181"/>
    </row>
    <row r="30" spans="1:8" ht="12.75">
      <c r="A30" s="168"/>
      <c r="B30" s="171"/>
      <c r="C30" s="192" t="s">
        <v>124</v>
      </c>
      <c r="D30" s="161" t="s">
        <v>74</v>
      </c>
      <c r="E30" s="238">
        <v>43.6</v>
      </c>
      <c r="F30" s="248"/>
      <c r="G30" s="167">
        <f aca="true" t="shared" si="1" ref="G30:G31">E30*F30</f>
        <v>0</v>
      </c>
      <c r="H30" s="181"/>
    </row>
    <row r="31" spans="1:8" ht="12.75">
      <c r="A31" s="168"/>
      <c r="B31" s="171"/>
      <c r="C31" s="161" t="s">
        <v>122</v>
      </c>
      <c r="D31" s="161" t="s">
        <v>74</v>
      </c>
      <c r="E31" s="238">
        <v>43.6</v>
      </c>
      <c r="F31" s="248"/>
      <c r="G31" s="167">
        <f t="shared" si="1"/>
        <v>0</v>
      </c>
      <c r="H31" s="181"/>
    </row>
    <row r="32" spans="1:9" ht="22.5">
      <c r="A32" s="168">
        <v>20</v>
      </c>
      <c r="B32" s="171"/>
      <c r="C32" s="161" t="s">
        <v>125</v>
      </c>
      <c r="D32" s="161" t="s">
        <v>74</v>
      </c>
      <c r="E32" s="238">
        <v>40.195</v>
      </c>
      <c r="F32" s="248"/>
      <c r="G32" s="167">
        <f>E32*F32</f>
        <v>0</v>
      </c>
      <c r="H32" s="181"/>
      <c r="I32" s="181"/>
    </row>
    <row r="33" spans="1:8" ht="12.75">
      <c r="A33" s="168">
        <v>21</v>
      </c>
      <c r="B33" s="171"/>
      <c r="C33" s="161" t="s">
        <v>114</v>
      </c>
      <c r="D33" s="161" t="s">
        <v>74</v>
      </c>
      <c r="E33" s="238">
        <v>40.195</v>
      </c>
      <c r="F33" s="248"/>
      <c r="G33" s="167">
        <f>E33*F33</f>
        <v>0</v>
      </c>
      <c r="H33" s="181"/>
    </row>
    <row r="34" spans="1:8" ht="12.75">
      <c r="A34" s="156"/>
      <c r="B34" s="157" t="s">
        <v>69</v>
      </c>
      <c r="C34" s="170" t="s">
        <v>102</v>
      </c>
      <c r="D34" s="156"/>
      <c r="E34" s="242"/>
      <c r="F34" s="243"/>
      <c r="G34" s="176">
        <f>SUM(G28:G33)</f>
        <v>0</v>
      </c>
      <c r="H34" s="181"/>
    </row>
    <row r="35" spans="1:8" ht="12.75">
      <c r="A35" s="163" t="s">
        <v>66</v>
      </c>
      <c r="B35" s="164" t="s">
        <v>103</v>
      </c>
      <c r="C35" s="158" t="s">
        <v>104</v>
      </c>
      <c r="D35" s="159"/>
      <c r="E35" s="256"/>
      <c r="F35" s="244"/>
      <c r="G35" s="167"/>
      <c r="H35" s="182"/>
    </row>
    <row r="36" spans="1:8" ht="12.75">
      <c r="A36" s="171"/>
      <c r="B36" s="171"/>
      <c r="C36" s="158" t="s">
        <v>105</v>
      </c>
      <c r="D36" s="171"/>
      <c r="E36" s="257"/>
      <c r="F36" s="258"/>
      <c r="G36" s="167"/>
      <c r="H36" s="130"/>
    </row>
    <row r="37" spans="1:8" ht="22.5">
      <c r="A37" s="168">
        <v>22</v>
      </c>
      <c r="B37" s="171"/>
      <c r="C37" s="161" t="s">
        <v>127</v>
      </c>
      <c r="D37" s="161" t="s">
        <v>113</v>
      </c>
      <c r="E37" s="238">
        <v>17</v>
      </c>
      <c r="F37" s="248"/>
      <c r="G37" s="167">
        <f>E37*F37</f>
        <v>0</v>
      </c>
      <c r="H37" s="181"/>
    </row>
    <row r="38" spans="1:8" ht="22.5">
      <c r="A38" s="168">
        <v>23</v>
      </c>
      <c r="B38" s="171"/>
      <c r="C38" s="161" t="s">
        <v>126</v>
      </c>
      <c r="D38" s="161" t="s">
        <v>113</v>
      </c>
      <c r="E38" s="238">
        <v>18</v>
      </c>
      <c r="F38" s="248"/>
      <c r="G38" s="167">
        <f>E38*F38</f>
        <v>0</v>
      </c>
      <c r="H38" s="182"/>
    </row>
    <row r="39" spans="1:8" ht="12.75">
      <c r="A39" s="156"/>
      <c r="B39" s="157" t="s">
        <v>69</v>
      </c>
      <c r="C39" s="170" t="str">
        <f>C35</f>
        <v xml:space="preserve">Ostatní konstrukce a práce-bourání   </v>
      </c>
      <c r="D39" s="156"/>
      <c r="E39" s="242"/>
      <c r="F39" s="243"/>
      <c r="G39" s="176">
        <f>SUM(G37:G38)</f>
        <v>0</v>
      </c>
      <c r="H39" s="181"/>
    </row>
    <row r="40" spans="1:8" ht="12.75">
      <c r="A40" s="163" t="s">
        <v>66</v>
      </c>
      <c r="B40" s="164" t="s">
        <v>106</v>
      </c>
      <c r="C40" s="158" t="s">
        <v>115</v>
      </c>
      <c r="D40" s="161"/>
      <c r="E40" s="265"/>
      <c r="F40" s="244"/>
      <c r="G40" s="167"/>
      <c r="H40" s="117"/>
    </row>
    <row r="41" spans="1:8" ht="22.5">
      <c r="A41" s="168">
        <v>24</v>
      </c>
      <c r="B41" s="171"/>
      <c r="C41" s="161" t="s">
        <v>128</v>
      </c>
      <c r="D41" s="161" t="s">
        <v>73</v>
      </c>
      <c r="E41" s="238">
        <v>5.6</v>
      </c>
      <c r="F41" s="255"/>
      <c r="G41" s="167">
        <f aca="true" t="shared" si="2" ref="G41:G47">E41*F41</f>
        <v>0</v>
      </c>
      <c r="H41" s="181"/>
    </row>
    <row r="42" spans="1:8" ht="33.75">
      <c r="A42" s="168">
        <v>25</v>
      </c>
      <c r="B42" s="171"/>
      <c r="C42" s="161" t="s">
        <v>129</v>
      </c>
      <c r="D42" s="161" t="s">
        <v>113</v>
      </c>
      <c r="E42" s="238">
        <v>1</v>
      </c>
      <c r="F42" s="255"/>
      <c r="G42" s="167">
        <f t="shared" si="2"/>
        <v>0</v>
      </c>
      <c r="H42" s="181"/>
    </row>
    <row r="43" spans="1:8" ht="33.75">
      <c r="A43" s="168">
        <v>26</v>
      </c>
      <c r="B43" s="171"/>
      <c r="C43" s="161" t="s">
        <v>131</v>
      </c>
      <c r="D43" s="161" t="s">
        <v>113</v>
      </c>
      <c r="E43" s="238">
        <v>2</v>
      </c>
      <c r="F43" s="241"/>
      <c r="G43" s="167">
        <f t="shared" si="2"/>
        <v>0</v>
      </c>
      <c r="H43" s="181"/>
    </row>
    <row r="44" spans="1:8" ht="22.5">
      <c r="A44" s="168">
        <v>26</v>
      </c>
      <c r="B44" s="171"/>
      <c r="C44" s="161" t="s">
        <v>130</v>
      </c>
      <c r="D44" s="161" t="s">
        <v>113</v>
      </c>
      <c r="E44" s="238">
        <v>2</v>
      </c>
      <c r="F44" s="241"/>
      <c r="G44" s="167">
        <f>E44*F44</f>
        <v>0</v>
      </c>
      <c r="H44" s="181"/>
    </row>
    <row r="45" spans="1:8" ht="22.5">
      <c r="A45" s="168">
        <v>27</v>
      </c>
      <c r="B45" s="171"/>
      <c r="C45" s="172" t="s">
        <v>107</v>
      </c>
      <c r="D45" s="172" t="s">
        <v>74</v>
      </c>
      <c r="E45" s="241">
        <v>18</v>
      </c>
      <c r="F45" s="241"/>
      <c r="G45" s="167">
        <f t="shared" si="2"/>
        <v>0</v>
      </c>
      <c r="H45" s="182"/>
    </row>
    <row r="46" spans="1:8" ht="12.75">
      <c r="A46" s="168">
        <v>28</v>
      </c>
      <c r="B46" s="171"/>
      <c r="C46" s="172" t="s">
        <v>108</v>
      </c>
      <c r="D46" s="172" t="s">
        <v>109</v>
      </c>
      <c r="E46" s="241">
        <v>0.3</v>
      </c>
      <c r="F46" s="241"/>
      <c r="G46" s="167">
        <f t="shared" si="2"/>
        <v>0</v>
      </c>
      <c r="H46" s="181"/>
    </row>
    <row r="47" spans="1:8" ht="12.75">
      <c r="A47" s="168">
        <v>30</v>
      </c>
      <c r="B47" s="171"/>
      <c r="C47" s="172" t="s">
        <v>111</v>
      </c>
      <c r="D47" s="172" t="s">
        <v>85</v>
      </c>
      <c r="E47" s="241">
        <v>60</v>
      </c>
      <c r="F47" s="241"/>
      <c r="G47" s="167">
        <f t="shared" si="2"/>
        <v>0</v>
      </c>
      <c r="H47" s="181"/>
    </row>
    <row r="48" spans="1:9" ht="12.75">
      <c r="A48" s="156"/>
      <c r="B48" s="157" t="s">
        <v>69</v>
      </c>
      <c r="C48" s="170" t="s">
        <v>112</v>
      </c>
      <c r="D48" s="156"/>
      <c r="E48" s="243"/>
      <c r="F48" s="243"/>
      <c r="G48" s="176">
        <f>SUM(G41:G47)</f>
        <v>0</v>
      </c>
      <c r="H48" s="182"/>
      <c r="I48" s="194"/>
    </row>
    <row r="49" spans="1:7" ht="12.75">
      <c r="A49" s="177"/>
      <c r="B49" s="177"/>
      <c r="C49" s="178"/>
      <c r="D49" s="179"/>
      <c r="E49" s="179"/>
      <c r="F49" s="180"/>
      <c r="G49" s="180"/>
    </row>
    <row r="50" spans="1:8" ht="12.75">
      <c r="A50"/>
      <c r="B50"/>
      <c r="C50"/>
      <c r="D50"/>
      <c r="E50"/>
      <c r="F50"/>
      <c r="G50"/>
      <c r="H50" s="180"/>
    </row>
    <row r="51" spans="1:7" ht="12.75">
      <c r="A51"/>
      <c r="B51"/>
      <c r="C51"/>
      <c r="D51" s="137"/>
      <c r="E51" s="138"/>
      <c r="F51" s="137"/>
      <c r="G51" s="139"/>
    </row>
    <row r="52" spans="1:7" ht="12.75">
      <c r="A52"/>
      <c r="B52"/>
      <c r="C52"/>
      <c r="D52" s="134"/>
      <c r="E52" s="141"/>
      <c r="F52" s="134"/>
      <c r="G52" s="134"/>
    </row>
    <row r="53" spans="1:7" ht="12.75">
      <c r="A53"/>
      <c r="B53"/>
      <c r="C53"/>
      <c r="D53" s="134"/>
      <c r="E53" s="141"/>
      <c r="F53" s="134"/>
      <c r="G53" s="134"/>
    </row>
    <row r="54" spans="1:7" ht="12.75">
      <c r="A54"/>
      <c r="B54"/>
      <c r="C54"/>
      <c r="D54" s="134"/>
      <c r="E54" s="141"/>
      <c r="F54" s="134"/>
      <c r="G54" s="134"/>
    </row>
    <row r="55" spans="1:7" ht="12.75">
      <c r="A55"/>
      <c r="B55"/>
      <c r="C55"/>
      <c r="D55" s="134"/>
      <c r="E55" s="141"/>
      <c r="F55" s="134"/>
      <c r="G55" s="134"/>
    </row>
    <row r="56" spans="1:7" ht="12.75">
      <c r="A56"/>
      <c r="B56"/>
      <c r="C56"/>
      <c r="D56" s="134"/>
      <c r="E56" s="141"/>
      <c r="F56" s="134"/>
      <c r="G56" s="134"/>
    </row>
    <row r="57" spans="1:7" ht="12.75">
      <c r="A57"/>
      <c r="B57"/>
      <c r="C57"/>
      <c r="D57" s="134"/>
      <c r="E57" s="141"/>
      <c r="F57" s="134"/>
      <c r="G57" s="134"/>
    </row>
    <row r="58" spans="1:7" ht="12.75">
      <c r="A58" s="136"/>
      <c r="B58" s="136"/>
      <c r="C58"/>
      <c r="D58" s="134"/>
      <c r="E58" s="141"/>
      <c r="F58" s="134"/>
      <c r="G58" s="134"/>
    </row>
    <row r="59" spans="1:7" ht="12.75">
      <c r="A59" s="134"/>
      <c r="B59" s="134"/>
      <c r="C59" s="137"/>
      <c r="D59" s="134"/>
      <c r="E59" s="141"/>
      <c r="F59" s="134"/>
      <c r="G59" s="134"/>
    </row>
    <row r="60" spans="1:7" ht="12.75">
      <c r="A60" s="140"/>
      <c r="B60" s="140"/>
      <c r="C60" s="134"/>
      <c r="D60" s="134"/>
      <c r="E60" s="141"/>
      <c r="F60" s="134"/>
      <c r="G60" s="134"/>
    </row>
    <row r="61" spans="1:7" ht="12.75">
      <c r="A61" s="134"/>
      <c r="B61" s="134"/>
      <c r="C61" s="134"/>
      <c r="D61" s="134"/>
      <c r="E61" s="141"/>
      <c r="F61" s="134"/>
      <c r="G61" s="134"/>
    </row>
    <row r="62" spans="1:7" ht="12.75">
      <c r="A62" s="134"/>
      <c r="B62" s="134"/>
      <c r="C62" s="134"/>
      <c r="D62" s="134"/>
      <c r="E62" s="141"/>
      <c r="F62" s="134"/>
      <c r="G62" s="134"/>
    </row>
    <row r="63" spans="1:7" ht="12.75">
      <c r="A63" s="134"/>
      <c r="B63" s="134"/>
      <c r="C63" s="134"/>
      <c r="D63" s="134"/>
      <c r="E63" s="141"/>
      <c r="F63" s="134"/>
      <c r="G63" s="134"/>
    </row>
    <row r="64" spans="1:3" ht="12.75">
      <c r="A64" s="134"/>
      <c r="B64" s="134"/>
      <c r="C64" s="134"/>
    </row>
    <row r="65" spans="1:3" ht="12.75">
      <c r="A65" s="134"/>
      <c r="B65" s="134"/>
      <c r="C65" s="134"/>
    </row>
    <row r="66" spans="1:3" ht="12.75">
      <c r="A66" s="134"/>
      <c r="B66" s="134"/>
      <c r="C66" s="134"/>
    </row>
    <row r="67" spans="1:3" ht="12.75">
      <c r="A67" s="134"/>
      <c r="B67" s="134"/>
      <c r="C67" s="134"/>
    </row>
    <row r="68" spans="1:3" ht="12.75">
      <c r="A68" s="134"/>
      <c r="B68" s="134"/>
      <c r="C68" s="134"/>
    </row>
    <row r="69" spans="1:3" ht="12.75">
      <c r="A69" s="134"/>
      <c r="B69" s="134"/>
      <c r="C69" s="134"/>
    </row>
    <row r="70" spans="1:3" ht="12.75">
      <c r="A70" s="134"/>
      <c r="B70" s="134"/>
      <c r="C70" s="134"/>
    </row>
    <row r="71" spans="1:3" ht="12.75">
      <c r="A71" s="134"/>
      <c r="B71" s="134"/>
      <c r="C71" s="134"/>
    </row>
    <row r="72" spans="1:3" ht="12.75">
      <c r="A72" s="134"/>
      <c r="B72" s="134"/>
      <c r="C72" s="13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G21" sqref="G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3.75390625" style="0" customWidth="1"/>
    <col min="5" max="5" width="13.625" style="0" customWidth="1"/>
    <col min="6" max="6" width="15.375" style="0" customWidth="1"/>
    <col min="7" max="7" width="11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132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'[1]Rekapitulace'!A56</f>
        <v>Ztížené výrobní podmínky</v>
      </c>
      <c r="E14" s="44"/>
      <c r="F14" s="45"/>
      <c r="G14" s="42">
        <f>rek_SO2!I56</f>
        <v>0</v>
      </c>
    </row>
    <row r="15" spans="1:7" ht="15.95" customHeight="1">
      <c r="A15" s="40" t="s">
        <v>20</v>
      </c>
      <c r="B15" s="41" t="s">
        <v>21</v>
      </c>
      <c r="C15" s="42">
        <f>rek_SO2!H33</f>
        <v>0</v>
      </c>
      <c r="D15" s="24" t="str">
        <f>'[1]Rekapitulace'!A57</f>
        <v>Oborová přirážka</v>
      </c>
      <c r="E15" s="46"/>
      <c r="F15" s="47"/>
      <c r="G15" s="42">
        <f>rek_SO2!I57</f>
        <v>0</v>
      </c>
    </row>
    <row r="16" spans="1:7" ht="15.95" customHeight="1">
      <c r="A16" s="40" t="s">
        <v>22</v>
      </c>
      <c r="B16" s="41" t="s">
        <v>23</v>
      </c>
      <c r="C16" s="42">
        <f>rek_SO2!E51</f>
        <v>0</v>
      </c>
      <c r="D16" s="24" t="str">
        <f>'[1]Rekapitulace'!A58</f>
        <v>Přesun stavebních kapacit</v>
      </c>
      <c r="E16" s="46"/>
      <c r="F16" s="47"/>
      <c r="G16" s="42">
        <f>rek_SO2!I58</f>
        <v>0</v>
      </c>
    </row>
    <row r="17" spans="1:7" ht="15.95" customHeight="1">
      <c r="A17" s="48" t="s">
        <v>24</v>
      </c>
      <c r="B17" s="41" t="s">
        <v>25</v>
      </c>
      <c r="C17" s="42">
        <f>rek_SO2!F28</f>
        <v>0</v>
      </c>
      <c r="D17" s="24" t="str">
        <f>'[1]Rekapitulace'!A59</f>
        <v>Mimostaveništní doprava</v>
      </c>
      <c r="E17" s="46"/>
      <c r="F17" s="47"/>
      <c r="G17" s="42">
        <f>rek_SO2!I59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'[1]Rekapitulace'!A60</f>
        <v>Zařízení staveniště</v>
      </c>
      <c r="E18" s="46"/>
      <c r="F18" s="47"/>
      <c r="G18" s="42">
        <f>rek_SO2!I60</f>
        <v>0</v>
      </c>
    </row>
    <row r="19" spans="1:7" ht="15.95" customHeight="1">
      <c r="A19" s="49"/>
      <c r="B19" s="41"/>
      <c r="C19" s="42"/>
      <c r="D19" s="24" t="str">
        <f>'[1]Rekapitulace'!A61</f>
        <v>Provoz investora</v>
      </c>
      <c r="E19" s="46"/>
      <c r="F19" s="47"/>
      <c r="G19" s="42">
        <f>rek_SO2!I61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'[1]Rekapitulace'!A62</f>
        <v>Vytyčení stavby</v>
      </c>
      <c r="E20" s="46"/>
      <c r="F20" s="47"/>
      <c r="G20" s="42">
        <f>rek_SO2!I62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rek_SO2!I63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B46:G46"/>
    <mergeCell ref="C7:D7"/>
    <mergeCell ref="C8:D8"/>
    <mergeCell ref="E11:G11"/>
    <mergeCell ref="B36:G44"/>
    <mergeCell ref="B45:G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H64" sqref="H64:I6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5" width="13.25390625" style="0" customWidth="1"/>
    <col min="6" max="9" width="9.00390625" style="0" customWidth="1"/>
  </cols>
  <sheetData>
    <row r="1" spans="1:9" ht="13.5" thickTop="1">
      <c r="A1" s="324" t="s">
        <v>5</v>
      </c>
      <c r="B1" s="325"/>
      <c r="C1" s="316" t="s">
        <v>132</v>
      </c>
      <c r="D1" s="317"/>
      <c r="E1" s="129"/>
      <c r="F1" s="66"/>
      <c r="G1" s="67" t="s">
        <v>44</v>
      </c>
      <c r="H1" s="68"/>
      <c r="I1" s="69"/>
    </row>
    <row r="2" spans="1:9" ht="13.5" thickBot="1">
      <c r="A2" s="326" t="s">
        <v>1</v>
      </c>
      <c r="B2" s="327"/>
      <c r="C2" s="70"/>
      <c r="D2" s="71"/>
      <c r="E2" s="72"/>
      <c r="F2" s="71"/>
      <c r="G2" s="328" t="s">
        <v>71</v>
      </c>
      <c r="H2" s="329"/>
      <c r="I2" s="330"/>
    </row>
    <row r="3" ht="12" customHeight="1" thickTop="1">
      <c r="F3" s="11"/>
    </row>
    <row r="4" spans="1:9" ht="18.75" customHeight="1">
      <c r="A4" s="73" t="s">
        <v>45</v>
      </c>
      <c r="B4" s="1"/>
      <c r="C4" s="1"/>
      <c r="D4" s="1"/>
      <c r="E4" s="74"/>
      <c r="F4" s="1"/>
      <c r="G4" s="1"/>
      <c r="H4" s="1"/>
      <c r="I4" s="1"/>
    </row>
    <row r="5" ht="12" customHeight="1" thickBot="1"/>
    <row r="6" spans="1:9" s="124" customFormat="1" ht="12" customHeight="1" thickBot="1">
      <c r="A6" s="75" t="s">
        <v>84</v>
      </c>
      <c r="B6" s="75"/>
      <c r="C6" s="75" t="str">
        <f>'[1]Položky'!C7</f>
        <v>Zemní práce</v>
      </c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124" customFormat="1" ht="6" customHeight="1" thickBot="1">
      <c r="A7" s="118"/>
      <c r="B7" s="80"/>
      <c r="C7" s="11"/>
      <c r="D7" s="81"/>
      <c r="E7" s="119"/>
      <c r="F7" s="120"/>
      <c r="G7" s="120"/>
      <c r="H7" s="120"/>
      <c r="I7" s="121"/>
    </row>
    <row r="8" spans="1:9" s="124" customFormat="1" ht="12" customHeight="1" thickBot="1">
      <c r="A8" s="82"/>
      <c r="B8" s="83" t="s">
        <v>50</v>
      </c>
      <c r="C8" s="83"/>
      <c r="D8" s="84"/>
      <c r="E8" s="85">
        <f>pol_SO2!G22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s="124" customFormat="1" ht="12" customHeight="1" hidden="1">
      <c r="A9" s="122"/>
      <c r="B9" s="122"/>
      <c r="C9" s="122"/>
      <c r="D9" s="123"/>
      <c r="E9" s="123"/>
      <c r="F9" s="123"/>
      <c r="G9" s="123"/>
      <c r="H9" s="123"/>
      <c r="I9" s="123"/>
    </row>
    <row r="10" s="88" customFormat="1" ht="15" customHeight="1" thickBot="1"/>
    <row r="11" spans="1:9" s="124" customFormat="1" ht="12" customHeight="1" thickBot="1">
      <c r="A11" s="75" t="s">
        <v>84</v>
      </c>
      <c r="B11" s="75"/>
      <c r="C11" s="75" t="str">
        <f>'[1]Položky'!C23</f>
        <v>Základy</v>
      </c>
      <c r="D11" s="76"/>
      <c r="E11" s="77" t="s">
        <v>46</v>
      </c>
      <c r="F11" s="78" t="s">
        <v>47</v>
      </c>
      <c r="G11" s="78" t="s">
        <v>48</v>
      </c>
      <c r="H11" s="78" t="s">
        <v>49</v>
      </c>
      <c r="I11" s="79" t="s">
        <v>27</v>
      </c>
    </row>
    <row r="12" spans="1:9" s="124" customFormat="1" ht="6" customHeight="1" thickBot="1">
      <c r="A12" s="118"/>
      <c r="B12" s="80"/>
      <c r="C12" s="11"/>
      <c r="D12" s="81"/>
      <c r="E12" s="119"/>
      <c r="F12" s="120"/>
      <c r="G12" s="120"/>
      <c r="H12" s="120"/>
      <c r="I12" s="121"/>
    </row>
    <row r="13" spans="1:9" s="124" customFormat="1" ht="12" customHeight="1" thickBot="1">
      <c r="A13" s="82"/>
      <c r="B13" s="83" t="s">
        <v>50</v>
      </c>
      <c r="C13" s="83"/>
      <c r="D13" s="84"/>
      <c r="E13" s="85">
        <f>pol_SO2!G26</f>
        <v>0</v>
      </c>
      <c r="F13" s="86">
        <f>SUM(F12:F12)</f>
        <v>0</v>
      </c>
      <c r="G13" s="86">
        <f>SUM(G12:G12)</f>
        <v>0</v>
      </c>
      <c r="H13" s="86">
        <f>SUM(H12:H12)</f>
        <v>0</v>
      </c>
      <c r="I13" s="87">
        <f>SUM(I12:I12)</f>
        <v>0</v>
      </c>
    </row>
    <row r="14" spans="1:9" s="124" customFormat="1" ht="12" customHeight="1" hidden="1">
      <c r="A14" s="122"/>
      <c r="B14" s="122"/>
      <c r="C14" s="122"/>
      <c r="D14" s="123"/>
      <c r="E14" s="123"/>
      <c r="F14" s="123"/>
      <c r="G14" s="123"/>
      <c r="H14" s="123"/>
      <c r="I14" s="123"/>
    </row>
    <row r="15" s="88" customFormat="1" ht="15" customHeight="1" thickBot="1"/>
    <row r="16" spans="1:9" s="124" customFormat="1" ht="12" customHeight="1" thickBot="1">
      <c r="A16" s="75" t="s">
        <v>84</v>
      </c>
      <c r="B16" s="75"/>
      <c r="C16" s="75" t="str">
        <f>'[1]Položky'!C27</f>
        <v>Komunikace</v>
      </c>
      <c r="D16" s="76"/>
      <c r="E16" s="77" t="s">
        <v>46</v>
      </c>
      <c r="F16" s="78" t="s">
        <v>47</v>
      </c>
      <c r="G16" s="78" t="s">
        <v>48</v>
      </c>
      <c r="H16" s="78" t="s">
        <v>49</v>
      </c>
      <c r="I16" s="79" t="s">
        <v>27</v>
      </c>
    </row>
    <row r="17" spans="1:9" s="124" customFormat="1" ht="6" customHeight="1" thickBot="1">
      <c r="A17" s="118"/>
      <c r="B17" s="80"/>
      <c r="C17" s="11"/>
      <c r="D17" s="81"/>
      <c r="E17" s="119"/>
      <c r="F17" s="120"/>
      <c r="G17" s="120"/>
      <c r="H17" s="120"/>
      <c r="I17" s="121"/>
    </row>
    <row r="18" spans="1:9" s="124" customFormat="1" ht="12" customHeight="1" thickBot="1">
      <c r="A18" s="82"/>
      <c r="B18" s="83" t="s">
        <v>50</v>
      </c>
      <c r="C18" s="83"/>
      <c r="D18" s="84"/>
      <c r="E18" s="85">
        <f>pol_SO2!G34</f>
        <v>0</v>
      </c>
      <c r="F18" s="86">
        <f>SUM(F17:F17)</f>
        <v>0</v>
      </c>
      <c r="G18" s="86">
        <f>SUM(G17:G17)</f>
        <v>0</v>
      </c>
      <c r="H18" s="86">
        <f>SUM(H17:H17)</f>
        <v>0</v>
      </c>
      <c r="I18" s="87">
        <f>SUM(I17:I17)</f>
        <v>0</v>
      </c>
    </row>
    <row r="19" spans="1:13" s="88" customFormat="1" ht="12" customHeight="1" hidden="1">
      <c r="A19" s="122"/>
      <c r="B19" s="122"/>
      <c r="C19" s="122"/>
      <c r="D19" s="123"/>
      <c r="E19" s="123"/>
      <c r="F19" s="123"/>
      <c r="G19" s="123"/>
      <c r="H19" s="123"/>
      <c r="I19" s="123"/>
      <c r="J19" s="124"/>
      <c r="K19" s="124"/>
      <c r="L19" s="124"/>
      <c r="M19" s="124"/>
    </row>
    <row r="20" spans="1:9" s="124" customFormat="1" ht="15" customHeight="1" thickBot="1">
      <c r="A20" s="122"/>
      <c r="B20" s="122"/>
      <c r="C20" s="122"/>
      <c r="D20" s="123"/>
      <c r="E20" s="123"/>
      <c r="F20" s="123"/>
      <c r="G20" s="123"/>
      <c r="H20" s="123"/>
      <c r="I20" s="123"/>
    </row>
    <row r="21" spans="1:9" s="11" customFormat="1" ht="12" customHeight="1" thickBot="1">
      <c r="A21" s="75" t="s">
        <v>84</v>
      </c>
      <c r="B21" s="75"/>
      <c r="C21" s="75" t="str">
        <f>'[1]Položky'!C35</f>
        <v xml:space="preserve">Ostatní konstrukce a práce-bourání   </v>
      </c>
      <c r="D21" s="76"/>
      <c r="E21" s="77" t="s">
        <v>46</v>
      </c>
      <c r="F21" s="78" t="s">
        <v>47</v>
      </c>
      <c r="G21" s="78" t="s">
        <v>48</v>
      </c>
      <c r="H21" s="78" t="s">
        <v>49</v>
      </c>
      <c r="I21" s="79" t="s">
        <v>27</v>
      </c>
    </row>
    <row r="22" spans="1:9" s="11" customFormat="1" ht="6" customHeight="1" thickBot="1">
      <c r="A22" s="118"/>
      <c r="B22" s="80"/>
      <c r="D22" s="81"/>
      <c r="E22" s="119"/>
      <c r="F22" s="120"/>
      <c r="G22" s="120"/>
      <c r="H22" s="120"/>
      <c r="I22" s="121"/>
    </row>
    <row r="23" spans="1:9" s="88" customFormat="1" ht="12" customHeight="1" thickBot="1">
      <c r="A23" s="82"/>
      <c r="B23" s="83" t="s">
        <v>50</v>
      </c>
      <c r="C23" s="83"/>
      <c r="D23" s="84"/>
      <c r="E23" s="85">
        <f>pol_SO2!G38</f>
        <v>0</v>
      </c>
      <c r="F23" s="86">
        <f>SUM(F22:F22)</f>
        <v>0</v>
      </c>
      <c r="G23" s="86">
        <f>SUM(G22:G22)</f>
        <v>0</v>
      </c>
      <c r="H23" s="86">
        <f>SUM(H22:H22)</f>
        <v>0</v>
      </c>
      <c r="I23" s="87">
        <f>SUM(I22:I22)</f>
        <v>0</v>
      </c>
    </row>
    <row r="24" s="88" customFormat="1" ht="4.5" customHeight="1" hidden="1"/>
    <row r="25" spans="1:9" s="124" customFormat="1" ht="1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</row>
    <row r="26" spans="1:9" s="124" customFormat="1" ht="12" customHeight="1" thickBot="1">
      <c r="A26" s="75" t="s">
        <v>84</v>
      </c>
      <c r="B26" s="75"/>
      <c r="C26" s="75" t="str">
        <f>'[1]Položky'!C39</f>
        <v>Práce a dodávky PSV</v>
      </c>
      <c r="D26" s="76"/>
      <c r="E26" s="77" t="s">
        <v>46</v>
      </c>
      <c r="F26" s="78" t="s">
        <v>47</v>
      </c>
      <c r="G26" s="78" t="s">
        <v>48</v>
      </c>
      <c r="H26" s="78" t="s">
        <v>49</v>
      </c>
      <c r="I26" s="79" t="s">
        <v>27</v>
      </c>
    </row>
    <row r="27" spans="1:9" s="124" customFormat="1" ht="6" customHeight="1" thickBot="1">
      <c r="A27" s="118"/>
      <c r="B27" s="80"/>
      <c r="C27" s="11"/>
      <c r="D27" s="81"/>
      <c r="E27" s="119"/>
      <c r="F27" s="120"/>
      <c r="G27" s="120"/>
      <c r="H27" s="120"/>
      <c r="I27" s="121"/>
    </row>
    <row r="28" spans="1:9" s="88" customFormat="1" ht="12" customHeight="1" thickBot="1">
      <c r="A28" s="82"/>
      <c r="B28" s="83" t="s">
        <v>50</v>
      </c>
      <c r="C28" s="83"/>
      <c r="D28" s="84"/>
      <c r="E28" s="85">
        <v>0</v>
      </c>
      <c r="F28" s="86">
        <f>pol_SO2!G54</f>
        <v>0</v>
      </c>
      <c r="G28" s="86">
        <f>SUM(G27:G27)</f>
        <v>0</v>
      </c>
      <c r="H28" s="86">
        <f>SUM(H27:H27)</f>
        <v>0</v>
      </c>
      <c r="I28" s="87">
        <f>SUM(I27:I27)</f>
        <v>0</v>
      </c>
    </row>
    <row r="29" spans="1:9" s="124" customFormat="1" ht="4.5" customHeight="1" hidden="1">
      <c r="A29" s="122"/>
      <c r="B29" s="122"/>
      <c r="C29" s="122"/>
      <c r="D29" s="123"/>
      <c r="E29" s="123"/>
      <c r="F29" s="123"/>
      <c r="G29" s="123"/>
      <c r="H29" s="123"/>
      <c r="I29" s="123"/>
    </row>
    <row r="30" s="88" customFormat="1" ht="15" customHeight="1" thickBot="1"/>
    <row r="31" spans="1:9" s="124" customFormat="1" ht="12" customHeight="1" thickBot="1">
      <c r="A31" s="75" t="s">
        <v>84</v>
      </c>
      <c r="B31" s="75"/>
      <c r="C31" s="75" t="str">
        <f>pol_SO2!C55</f>
        <v>Veřejné osvětlení</v>
      </c>
      <c r="D31" s="76"/>
      <c r="E31" s="77" t="s">
        <v>46</v>
      </c>
      <c r="F31" s="78" t="s">
        <v>47</v>
      </c>
      <c r="G31" s="78" t="s">
        <v>48</v>
      </c>
      <c r="H31" s="78" t="s">
        <v>49</v>
      </c>
      <c r="I31" s="79" t="s">
        <v>27</v>
      </c>
    </row>
    <row r="32" spans="1:9" s="124" customFormat="1" ht="6" customHeight="1" thickBot="1">
      <c r="A32" s="118"/>
      <c r="B32" s="80"/>
      <c r="C32" s="11"/>
      <c r="D32" s="81"/>
      <c r="E32" s="119"/>
      <c r="F32" s="120"/>
      <c r="G32" s="120"/>
      <c r="H32" s="120"/>
      <c r="I32" s="121"/>
    </row>
    <row r="33" spans="1:9" s="124" customFormat="1" ht="12" customHeight="1" thickBot="1">
      <c r="A33" s="82"/>
      <c r="B33" s="83" t="s">
        <v>50</v>
      </c>
      <c r="C33" s="83"/>
      <c r="D33" s="84"/>
      <c r="E33" s="85">
        <v>0</v>
      </c>
      <c r="F33" s="86">
        <f>SUM(F32:F32)</f>
        <v>0</v>
      </c>
      <c r="G33" s="86">
        <f>SUM(G32:G32)</f>
        <v>0</v>
      </c>
      <c r="H33" s="86">
        <f>pol_SO2!G62</f>
        <v>0</v>
      </c>
      <c r="I33" s="87">
        <f>SUM(I32:I32)</f>
        <v>0</v>
      </c>
    </row>
    <row r="34" spans="1:9" s="124" customFormat="1" ht="12" customHeight="1" hidden="1">
      <c r="A34" s="122"/>
      <c r="B34" s="122"/>
      <c r="C34" s="122"/>
      <c r="D34" s="123"/>
      <c r="E34" s="123"/>
      <c r="F34" s="123"/>
      <c r="G34" s="123"/>
      <c r="H34" s="123"/>
      <c r="I34" s="123"/>
    </row>
    <row r="35" spans="1:9" s="124" customFormat="1" ht="15" customHeight="1" thickBo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s="11" customFormat="1" ht="12" customHeight="1" thickBot="1">
      <c r="A36" s="75" t="s">
        <v>84</v>
      </c>
      <c r="B36" s="75"/>
      <c r="C36" s="75"/>
      <c r="D36" s="76"/>
      <c r="E36" s="77" t="s">
        <v>46</v>
      </c>
      <c r="F36" s="78" t="s">
        <v>47</v>
      </c>
      <c r="G36" s="78" t="s">
        <v>48</v>
      </c>
      <c r="H36" s="78" t="s">
        <v>49</v>
      </c>
      <c r="I36" s="79" t="s">
        <v>27</v>
      </c>
    </row>
    <row r="37" spans="1:9" s="11" customFormat="1" ht="6" customHeight="1" thickBot="1">
      <c r="A37" s="118"/>
      <c r="B37" s="80"/>
      <c r="D37" s="81"/>
      <c r="E37" s="119"/>
      <c r="F37" s="120"/>
      <c r="G37" s="120"/>
      <c r="H37" s="120"/>
      <c r="I37" s="121"/>
    </row>
    <row r="38" spans="1:9" s="88" customFormat="1" ht="12" customHeight="1" thickBot="1">
      <c r="A38" s="82"/>
      <c r="B38" s="83" t="s">
        <v>50</v>
      </c>
      <c r="C38" s="83"/>
      <c r="D38" s="84"/>
      <c r="E38" s="85">
        <v>0</v>
      </c>
      <c r="F38" s="86">
        <f>SUM(F37:F37)</f>
        <v>0</v>
      </c>
      <c r="G38" s="86">
        <f>SUM(G37:G37)</f>
        <v>0</v>
      </c>
      <c r="H38" s="86">
        <f>SUM(H37:H37)</f>
        <v>0</v>
      </c>
      <c r="I38" s="87">
        <f>SUM(I37:I37)</f>
        <v>0</v>
      </c>
    </row>
    <row r="39" spans="1:9" s="124" customFormat="1" ht="12" customHeight="1" hidden="1">
      <c r="A39" s="122"/>
      <c r="B39" s="122"/>
      <c r="C39" s="122"/>
      <c r="D39" s="123"/>
      <c r="E39" s="123"/>
      <c r="F39" s="123"/>
      <c r="G39" s="123"/>
      <c r="H39" s="123"/>
      <c r="I39" s="123"/>
    </row>
    <row r="40" spans="1:9" s="124" customFormat="1" ht="15" customHeight="1" thickBot="1">
      <c r="A40" s="122"/>
      <c r="B40" s="122"/>
      <c r="C40" s="122"/>
      <c r="D40" s="123"/>
      <c r="E40" s="123"/>
      <c r="F40" s="123"/>
      <c r="G40" s="123"/>
      <c r="H40" s="123"/>
      <c r="I40" s="123"/>
    </row>
    <row r="41" spans="1:9" s="88" customFormat="1" ht="11.25" customHeight="1" thickBot="1">
      <c r="A41" s="75" t="s">
        <v>84</v>
      </c>
      <c r="B41" s="75"/>
      <c r="C41" s="75"/>
      <c r="D41" s="76"/>
      <c r="E41" s="77" t="s">
        <v>46</v>
      </c>
      <c r="F41" s="78" t="s">
        <v>47</v>
      </c>
      <c r="G41" s="78" t="s">
        <v>48</v>
      </c>
      <c r="H41" s="78" t="s">
        <v>49</v>
      </c>
      <c r="I41" s="79" t="s">
        <v>27</v>
      </c>
    </row>
    <row r="42" spans="1:9" s="124" customFormat="1" ht="6" customHeight="1" thickBot="1">
      <c r="A42" s="118"/>
      <c r="B42" s="80"/>
      <c r="C42" s="11"/>
      <c r="D42" s="81"/>
      <c r="E42" s="119"/>
      <c r="F42" s="120"/>
      <c r="G42" s="120"/>
      <c r="H42" s="120"/>
      <c r="I42" s="121"/>
    </row>
    <row r="43" spans="1:9" s="124" customFormat="1" ht="12" customHeight="1" thickBot="1">
      <c r="A43" s="82"/>
      <c r="B43" s="83" t="s">
        <v>50</v>
      </c>
      <c r="C43" s="83"/>
      <c r="D43" s="84"/>
      <c r="E43" s="85">
        <v>0</v>
      </c>
      <c r="F43" s="86">
        <f>SUM(F42:F42)</f>
        <v>0</v>
      </c>
      <c r="G43" s="86">
        <f>SUM(G42:G42)</f>
        <v>0</v>
      </c>
      <c r="H43" s="86">
        <f>SUM(H42:H42)</f>
        <v>0</v>
      </c>
      <c r="I43" s="87">
        <f>SUM(I42:I42)</f>
        <v>0</v>
      </c>
    </row>
    <row r="44" spans="1:9" s="124" customFormat="1" ht="12" customHeight="1" hidden="1">
      <c r="A44" s="122"/>
      <c r="B44" s="122"/>
      <c r="C44" s="122"/>
      <c r="D44" s="123"/>
      <c r="E44" s="123"/>
      <c r="F44" s="123"/>
      <c r="G44" s="123"/>
      <c r="H44" s="123"/>
      <c r="I44" s="123"/>
    </row>
    <row r="45" spans="1:9" s="124" customFormat="1" ht="15" customHeight="1" thickBot="1">
      <c r="A45" s="122"/>
      <c r="B45" s="122"/>
      <c r="C45" s="122"/>
      <c r="D45" s="123"/>
      <c r="E45" s="123"/>
      <c r="F45" s="123"/>
      <c r="G45" s="123"/>
      <c r="H45" s="123"/>
      <c r="I45" s="123"/>
    </row>
    <row r="46" spans="1:9" s="88" customFormat="1" ht="12" customHeight="1" thickBot="1">
      <c r="A46" s="75" t="s">
        <v>84</v>
      </c>
      <c r="B46" s="75"/>
      <c r="C46" s="75"/>
      <c r="D46" s="76"/>
      <c r="E46" s="77" t="s">
        <v>46</v>
      </c>
      <c r="F46" s="78" t="s">
        <v>47</v>
      </c>
      <c r="G46" s="78" t="s">
        <v>48</v>
      </c>
      <c r="H46" s="78" t="s">
        <v>49</v>
      </c>
      <c r="I46" s="79" t="s">
        <v>27</v>
      </c>
    </row>
    <row r="47" spans="1:9" s="124" customFormat="1" ht="6" customHeight="1" thickBot="1">
      <c r="A47" s="118"/>
      <c r="B47" s="80"/>
      <c r="C47" s="11"/>
      <c r="D47" s="81"/>
      <c r="E47" s="119"/>
      <c r="F47" s="120"/>
      <c r="G47" s="120"/>
      <c r="H47" s="120"/>
      <c r="I47" s="121"/>
    </row>
    <row r="48" spans="1:9" s="124" customFormat="1" ht="12" customHeight="1" thickBot="1">
      <c r="A48" s="82"/>
      <c r="B48" s="83" t="s">
        <v>50</v>
      </c>
      <c r="C48" s="83"/>
      <c r="D48" s="84"/>
      <c r="E48" s="85">
        <v>0</v>
      </c>
      <c r="F48" s="86">
        <f>SUM(F47:F47)</f>
        <v>0</v>
      </c>
      <c r="G48" s="86">
        <f>SUM(G47:G47)</f>
        <v>0</v>
      </c>
      <c r="H48" s="86">
        <f>SUM(H47:H47)</f>
        <v>0</v>
      </c>
      <c r="I48" s="87">
        <f>SUM(I47:I47)</f>
        <v>0</v>
      </c>
    </row>
    <row r="49" spans="1:9" s="124" customFormat="1" ht="9.75" customHeight="1">
      <c r="A49" s="122"/>
      <c r="B49" s="122"/>
      <c r="C49" s="122"/>
      <c r="D49" s="123"/>
      <c r="E49" s="123"/>
      <c r="F49" s="123"/>
      <c r="G49" s="123"/>
      <c r="H49" s="123"/>
      <c r="I49" s="123"/>
    </row>
    <row r="50" spans="1:9" s="124" customFormat="1" ht="4.5" customHeight="1">
      <c r="A50" s="122"/>
      <c r="B50" s="122"/>
      <c r="C50" s="122"/>
      <c r="D50" s="123"/>
      <c r="E50" s="123"/>
      <c r="F50" s="123"/>
      <c r="G50" s="123"/>
      <c r="H50" s="123"/>
      <c r="I50" s="123"/>
    </row>
    <row r="51" spans="1:9" ht="15.75">
      <c r="A51" s="331" t="s">
        <v>83</v>
      </c>
      <c r="B51" s="331"/>
      <c r="C51" s="331"/>
      <c r="D51" s="331"/>
      <c r="E51" s="127">
        <f>SUM(E7:E48)</f>
        <v>0</v>
      </c>
      <c r="F51" s="128"/>
      <c r="G51" s="128"/>
      <c r="H51" s="128"/>
      <c r="I51" s="128"/>
    </row>
    <row r="52" spans="1:9" ht="10.5" customHeight="1">
      <c r="A52" s="125"/>
      <c r="B52" s="125"/>
      <c r="C52" s="125"/>
      <c r="D52" s="125"/>
      <c r="E52" s="126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89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0" t="s">
        <v>52</v>
      </c>
      <c r="B55" s="91"/>
      <c r="C55" s="91"/>
      <c r="D55" s="92"/>
      <c r="E55" s="93" t="s">
        <v>53</v>
      </c>
      <c r="F55" s="94" t="s">
        <v>54</v>
      </c>
      <c r="G55" s="95" t="s">
        <v>55</v>
      </c>
      <c r="H55" s="96"/>
      <c r="I55" s="97" t="s">
        <v>53</v>
      </c>
    </row>
    <row r="56" spans="1:53" ht="12.75">
      <c r="A56" s="98" t="s">
        <v>75</v>
      </c>
      <c r="B56" s="99"/>
      <c r="C56" s="99"/>
      <c r="D56" s="100"/>
      <c r="E56" s="101">
        <v>0</v>
      </c>
      <c r="F56" s="102"/>
      <c r="G56" s="103">
        <f>$E$51</f>
        <v>0</v>
      </c>
      <c r="H56" s="104"/>
      <c r="I56" s="105">
        <f aca="true" t="shared" si="0" ref="I56:I63">E56+F56*G56/100</f>
        <v>0</v>
      </c>
      <c r="BA56">
        <v>0</v>
      </c>
    </row>
    <row r="57" spans="1:53" ht="12.75">
      <c r="A57" s="98" t="s">
        <v>76</v>
      </c>
      <c r="B57" s="99"/>
      <c r="C57" s="99"/>
      <c r="D57" s="100"/>
      <c r="E57" s="101">
        <v>0</v>
      </c>
      <c r="F57" s="102"/>
      <c r="G57" s="103">
        <f aca="true" t="shared" si="1" ref="G57:G63">$E$51</f>
        <v>0</v>
      </c>
      <c r="H57" s="104"/>
      <c r="I57" s="105">
        <f t="shared" si="0"/>
        <v>0</v>
      </c>
      <c r="BA57">
        <v>0</v>
      </c>
    </row>
    <row r="58" spans="1:53" ht="12.75">
      <c r="A58" s="98" t="s">
        <v>77</v>
      </c>
      <c r="B58" s="99"/>
      <c r="C58" s="99"/>
      <c r="D58" s="100"/>
      <c r="E58" s="101">
        <v>0</v>
      </c>
      <c r="F58" s="102"/>
      <c r="G58" s="103">
        <f t="shared" si="1"/>
        <v>0</v>
      </c>
      <c r="H58" s="104"/>
      <c r="I58" s="105">
        <f t="shared" si="0"/>
        <v>0</v>
      </c>
      <c r="BA58">
        <v>0</v>
      </c>
    </row>
    <row r="59" spans="1:53" ht="12.75">
      <c r="A59" s="98" t="s">
        <v>78</v>
      </c>
      <c r="B59" s="99"/>
      <c r="C59" s="99"/>
      <c r="D59" s="100"/>
      <c r="E59" s="101">
        <v>0</v>
      </c>
      <c r="F59" s="102"/>
      <c r="G59" s="103">
        <f t="shared" si="1"/>
        <v>0</v>
      </c>
      <c r="H59" s="104"/>
      <c r="I59" s="105">
        <f t="shared" si="0"/>
        <v>0</v>
      </c>
      <c r="BA59">
        <v>2</v>
      </c>
    </row>
    <row r="60" spans="1:53" ht="12.75">
      <c r="A60" s="98" t="s">
        <v>79</v>
      </c>
      <c r="B60" s="99"/>
      <c r="C60" s="99"/>
      <c r="D60" s="100"/>
      <c r="E60" s="101">
        <v>0</v>
      </c>
      <c r="F60" s="102"/>
      <c r="G60" s="103">
        <f t="shared" si="1"/>
        <v>0</v>
      </c>
      <c r="H60" s="104"/>
      <c r="I60" s="105">
        <f t="shared" si="0"/>
        <v>0</v>
      </c>
      <c r="BA60">
        <v>2</v>
      </c>
    </row>
    <row r="61" spans="1:53" ht="12.75">
      <c r="A61" s="98" t="s">
        <v>80</v>
      </c>
      <c r="B61" s="99"/>
      <c r="C61" s="99"/>
      <c r="D61" s="100"/>
      <c r="E61" s="101">
        <v>0</v>
      </c>
      <c r="F61" s="102"/>
      <c r="G61" s="103">
        <f t="shared" si="1"/>
        <v>0</v>
      </c>
      <c r="H61" s="104"/>
      <c r="I61" s="105">
        <f t="shared" si="0"/>
        <v>0</v>
      </c>
      <c r="BA61">
        <v>1</v>
      </c>
    </row>
    <row r="62" spans="1:53" ht="12.75">
      <c r="A62" s="98" t="s">
        <v>82</v>
      </c>
      <c r="B62" s="99"/>
      <c r="C62" s="99"/>
      <c r="D62" s="100"/>
      <c r="E62" s="101">
        <v>0</v>
      </c>
      <c r="F62" s="102"/>
      <c r="G62" s="103">
        <f t="shared" si="1"/>
        <v>0</v>
      </c>
      <c r="H62" s="104"/>
      <c r="I62" s="105">
        <f t="shared" si="0"/>
        <v>0</v>
      </c>
      <c r="BA62">
        <v>2</v>
      </c>
    </row>
    <row r="63" spans="1:53" ht="12.75">
      <c r="A63" s="98" t="s">
        <v>81</v>
      </c>
      <c r="B63" s="99"/>
      <c r="C63" s="99"/>
      <c r="D63" s="100"/>
      <c r="E63" s="101">
        <v>0</v>
      </c>
      <c r="F63" s="102"/>
      <c r="G63" s="103">
        <f t="shared" si="1"/>
        <v>0</v>
      </c>
      <c r="H63" s="104"/>
      <c r="I63" s="105">
        <f t="shared" si="0"/>
        <v>0</v>
      </c>
      <c r="BA63">
        <v>2</v>
      </c>
    </row>
    <row r="64" spans="1:9" ht="13.5" thickBot="1">
      <c r="A64" s="106"/>
      <c r="B64" s="107" t="s">
        <v>56</v>
      </c>
      <c r="C64" s="108"/>
      <c r="D64" s="109"/>
      <c r="E64" s="110"/>
      <c r="F64" s="111"/>
      <c r="G64" s="111"/>
      <c r="H64" s="314">
        <f>SUM(I56:I63)</f>
        <v>0</v>
      </c>
      <c r="I64" s="315"/>
    </row>
    <row r="66" spans="2:9" ht="12.75">
      <c r="B66" s="88"/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  <row r="76" spans="6:9" ht="12.75">
      <c r="F76" s="112"/>
      <c r="G76" s="113"/>
      <c r="H76" s="113"/>
      <c r="I76" s="114"/>
    </row>
    <row r="77" spans="6:9" ht="12.75">
      <c r="F77" s="112"/>
      <c r="G77" s="113"/>
      <c r="H77" s="113"/>
      <c r="I77" s="114"/>
    </row>
    <row r="78" spans="6:9" ht="12.75">
      <c r="F78" s="112"/>
      <c r="G78" s="113"/>
      <c r="H78" s="113"/>
      <c r="I78" s="114"/>
    </row>
    <row r="79" spans="6:9" ht="12.75">
      <c r="F79" s="112"/>
      <c r="G79" s="113"/>
      <c r="H79" s="113"/>
      <c r="I79" s="114"/>
    </row>
    <row r="80" spans="6:9" ht="12.75">
      <c r="F80" s="112"/>
      <c r="G80" s="113"/>
      <c r="H80" s="113"/>
      <c r="I80" s="114"/>
    </row>
    <row r="81" spans="6:9" ht="12.75">
      <c r="F81" s="112"/>
      <c r="G81" s="113"/>
      <c r="H81" s="113"/>
      <c r="I81" s="114"/>
    </row>
    <row r="82" spans="6:9" ht="12.75">
      <c r="F82" s="112"/>
      <c r="G82" s="113"/>
      <c r="H82" s="113"/>
      <c r="I82" s="114"/>
    </row>
    <row r="83" spans="6:9" ht="12.75">
      <c r="F83" s="112"/>
      <c r="G83" s="113"/>
      <c r="H83" s="113"/>
      <c r="I83" s="114"/>
    </row>
    <row r="84" spans="6:9" ht="12.75">
      <c r="F84" s="112"/>
      <c r="G84" s="113"/>
      <c r="H84" s="113"/>
      <c r="I84" s="114"/>
    </row>
    <row r="85" spans="6:9" ht="12.75">
      <c r="F85" s="112"/>
      <c r="G85" s="113"/>
      <c r="H85" s="113"/>
      <c r="I85" s="114"/>
    </row>
    <row r="86" spans="6:9" ht="12.75">
      <c r="F86" s="112"/>
      <c r="G86" s="113"/>
      <c r="H86" s="113"/>
      <c r="I86" s="114"/>
    </row>
    <row r="87" spans="6:9" ht="12.75">
      <c r="F87" s="112"/>
      <c r="G87" s="113"/>
      <c r="H87" s="113"/>
      <c r="I87" s="114"/>
    </row>
    <row r="88" spans="6:9" ht="12.75">
      <c r="F88" s="112"/>
      <c r="G88" s="113"/>
      <c r="H88" s="113"/>
      <c r="I88" s="114"/>
    </row>
    <row r="89" spans="6:9" ht="12.75">
      <c r="F89" s="112"/>
      <c r="G89" s="113"/>
      <c r="H89" s="113"/>
      <c r="I89" s="114"/>
    </row>
    <row r="90" spans="6:9" ht="12.75">
      <c r="F90" s="112"/>
      <c r="G90" s="113"/>
      <c r="H90" s="113"/>
      <c r="I90" s="114"/>
    </row>
    <row r="91" spans="6:9" ht="12.75">
      <c r="F91" s="112"/>
      <c r="G91" s="113"/>
      <c r="H91" s="113"/>
      <c r="I91" s="114"/>
    </row>
    <row r="92" spans="6:9" ht="12.75">
      <c r="F92" s="112"/>
      <c r="G92" s="113"/>
      <c r="H92" s="113"/>
      <c r="I92" s="114"/>
    </row>
    <row r="93" spans="6:9" ht="12.75">
      <c r="F93" s="112"/>
      <c r="G93" s="113"/>
      <c r="H93" s="113"/>
      <c r="I93" s="114"/>
    </row>
    <row r="94" spans="6:9" ht="12.75">
      <c r="F94" s="112"/>
      <c r="G94" s="113"/>
      <c r="H94" s="113"/>
      <c r="I94" s="114"/>
    </row>
    <row r="95" spans="6:9" ht="12.75">
      <c r="F95" s="112"/>
      <c r="G95" s="113"/>
      <c r="H95" s="113"/>
      <c r="I95" s="114"/>
    </row>
    <row r="96" spans="6:9" ht="12.75">
      <c r="F96" s="112"/>
      <c r="G96" s="113"/>
      <c r="H96" s="113"/>
      <c r="I96" s="114"/>
    </row>
    <row r="97" spans="6:9" ht="12.75">
      <c r="F97" s="112"/>
      <c r="G97" s="113"/>
      <c r="H97" s="113"/>
      <c r="I97" s="114"/>
    </row>
    <row r="98" spans="6:9" ht="12.75">
      <c r="F98" s="112"/>
      <c r="G98" s="113"/>
      <c r="H98" s="113"/>
      <c r="I98" s="114"/>
    </row>
    <row r="99" spans="6:9" ht="12.75">
      <c r="F99" s="112"/>
      <c r="G99" s="113"/>
      <c r="H99" s="113"/>
      <c r="I99" s="114"/>
    </row>
    <row r="100" spans="6:9" ht="12.75">
      <c r="F100" s="112"/>
      <c r="G100" s="113"/>
      <c r="H100" s="113"/>
      <c r="I100" s="114"/>
    </row>
    <row r="101" spans="6:9" ht="12.75">
      <c r="F101" s="112"/>
      <c r="G101" s="113"/>
      <c r="H101" s="113"/>
      <c r="I101" s="114"/>
    </row>
    <row r="102" spans="6:9" ht="12.75">
      <c r="F102" s="112"/>
      <c r="G102" s="113"/>
      <c r="H102" s="113"/>
      <c r="I102" s="114"/>
    </row>
    <row r="103" spans="6:9" ht="12.75">
      <c r="F103" s="112"/>
      <c r="G103" s="113"/>
      <c r="H103" s="113"/>
      <c r="I103" s="114"/>
    </row>
    <row r="104" spans="6:9" ht="12.75">
      <c r="F104" s="112"/>
      <c r="G104" s="113"/>
      <c r="H104" s="113"/>
      <c r="I104" s="114"/>
    </row>
    <row r="105" spans="6:9" ht="12.75">
      <c r="F105" s="112"/>
      <c r="G105" s="113"/>
      <c r="H105" s="113"/>
      <c r="I105" s="114"/>
    </row>
    <row r="106" spans="6:9" ht="12.75">
      <c r="F106" s="112"/>
      <c r="G106" s="113"/>
      <c r="H106" s="113"/>
      <c r="I106" s="114"/>
    </row>
    <row r="107" spans="6:9" ht="12.75">
      <c r="F107" s="112"/>
      <c r="G107" s="113"/>
      <c r="H107" s="113"/>
      <c r="I107" s="114"/>
    </row>
    <row r="108" spans="6:9" ht="12.75">
      <c r="F108" s="112"/>
      <c r="G108" s="113"/>
      <c r="H108" s="113"/>
      <c r="I108" s="114"/>
    </row>
    <row r="109" spans="6:9" ht="12.75">
      <c r="F109" s="112"/>
      <c r="G109" s="113"/>
      <c r="H109" s="113"/>
      <c r="I109" s="114"/>
    </row>
    <row r="110" spans="6:9" ht="12.75">
      <c r="F110" s="112"/>
      <c r="G110" s="113"/>
      <c r="H110" s="113"/>
      <c r="I110" s="114"/>
    </row>
    <row r="111" spans="6:9" ht="12.75">
      <c r="F111" s="112"/>
      <c r="G111" s="113"/>
      <c r="H111" s="113"/>
      <c r="I111" s="114"/>
    </row>
    <row r="112" spans="6:9" ht="12.75">
      <c r="F112" s="112"/>
      <c r="G112" s="113"/>
      <c r="H112" s="113"/>
      <c r="I112" s="114"/>
    </row>
    <row r="113" spans="6:9" ht="12.75">
      <c r="F113" s="112"/>
      <c r="G113" s="113"/>
      <c r="H113" s="113"/>
      <c r="I113" s="114"/>
    </row>
    <row r="114" spans="6:9" ht="12.75">
      <c r="F114" s="112"/>
      <c r="G114" s="113"/>
      <c r="H114" s="113"/>
      <c r="I114" s="114"/>
    </row>
    <row r="115" spans="6:9" ht="12.75">
      <c r="F115" s="112"/>
      <c r="G115" s="113"/>
      <c r="H115" s="113"/>
      <c r="I115" s="114"/>
    </row>
  </sheetData>
  <mergeCells count="6">
    <mergeCell ref="H64:I64"/>
    <mergeCell ref="A1:B1"/>
    <mergeCell ref="C1:D1"/>
    <mergeCell ref="A2:B2"/>
    <mergeCell ref="G2:I2"/>
    <mergeCell ref="A51:D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8"/>
  <sheetViews>
    <sheetView workbookViewId="0" topLeftCell="A34">
      <selection activeCell="H70" sqref="H70"/>
    </sheetView>
  </sheetViews>
  <sheetFormatPr defaultColWidth="9.00390625" defaultRowHeight="12.75"/>
  <cols>
    <col min="1" max="1" width="4.375" style="115" customWidth="1"/>
    <col min="2" max="2" width="11.25390625" style="115" customWidth="1"/>
    <col min="3" max="3" width="40.375" style="115" customWidth="1"/>
    <col min="4" max="4" width="5.625" style="115" customWidth="1"/>
    <col min="5" max="5" width="7.75390625" style="116" customWidth="1"/>
    <col min="6" max="6" width="7.75390625" style="115" customWidth="1"/>
    <col min="7" max="7" width="10.75390625" style="115" customWidth="1"/>
    <col min="8" max="8" width="9.125" style="115" customWidth="1"/>
    <col min="9" max="9" width="10.125" style="115" bestFit="1" customWidth="1"/>
    <col min="10" max="11" width="9.125" style="115" customWidth="1"/>
    <col min="12" max="12" width="13.875" style="115" customWidth="1"/>
    <col min="13" max="16384" width="9.125" style="115" customWidth="1"/>
  </cols>
  <sheetData>
    <row r="1" spans="1:80" ht="15.75">
      <c r="A1" s="334" t="s">
        <v>57</v>
      </c>
      <c r="B1" s="334"/>
      <c r="C1" s="334"/>
      <c r="D1" s="334"/>
      <c r="E1" s="334"/>
      <c r="F1" s="334"/>
      <c r="G1" s="33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6"/>
      <c r="C2" s="147"/>
      <c r="D2" s="147"/>
      <c r="E2" s="148"/>
      <c r="F2" s="147"/>
      <c r="G2" s="14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335" t="s">
        <v>5</v>
      </c>
      <c r="B3" s="336"/>
      <c r="C3" s="142" t="s">
        <v>132</v>
      </c>
      <c r="D3" s="143"/>
      <c r="E3" s="149" t="s">
        <v>58</v>
      </c>
      <c r="F3" s="150"/>
      <c r="G3" s="15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337" t="s">
        <v>1</v>
      </c>
      <c r="B4" s="338"/>
      <c r="C4" s="144"/>
      <c r="D4" s="145"/>
      <c r="E4" s="339"/>
      <c r="F4" s="340"/>
      <c r="G4" s="34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2"/>
      <c r="B5"/>
      <c r="C5"/>
      <c r="D5"/>
      <c r="E5"/>
      <c r="F5"/>
      <c r="G5" s="1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4" t="s">
        <v>59</v>
      </c>
      <c r="B6" s="155" t="s">
        <v>60</v>
      </c>
      <c r="C6" s="155" t="s">
        <v>61</v>
      </c>
      <c r="D6" s="155" t="s">
        <v>62</v>
      </c>
      <c r="E6" s="162" t="s">
        <v>63</v>
      </c>
      <c r="F6" s="155" t="s">
        <v>64</v>
      </c>
      <c r="G6" s="155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3" t="s">
        <v>66</v>
      </c>
      <c r="B7" s="164" t="s">
        <v>67</v>
      </c>
      <c r="C7" s="158" t="s">
        <v>68</v>
      </c>
      <c r="D7" s="159"/>
      <c r="E7" s="160"/>
      <c r="F7" s="160"/>
      <c r="G7" s="175"/>
      <c r="H7"/>
      <c r="I7"/>
      <c r="J7"/>
      <c r="K7" s="1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288">
        <v>1</v>
      </c>
      <c r="B8" s="169"/>
      <c r="C8" s="161" t="s">
        <v>87</v>
      </c>
      <c r="D8" s="161" t="s">
        <v>86</v>
      </c>
      <c r="E8" s="267">
        <v>1</v>
      </c>
      <c r="F8" s="239"/>
      <c r="G8" s="193">
        <f>E8*F8</f>
        <v>0</v>
      </c>
      <c r="H8" s="189"/>
      <c r="I8" s="133"/>
      <c r="J8"/>
      <c r="K8" s="1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288">
        <v>2</v>
      </c>
      <c r="B9" s="165"/>
      <c r="C9" s="161" t="s">
        <v>88</v>
      </c>
      <c r="D9" s="161" t="s">
        <v>86</v>
      </c>
      <c r="E9" s="267">
        <v>1</v>
      </c>
      <c r="F9" s="240"/>
      <c r="G9" s="193">
        <f aca="true" t="shared" si="0" ref="G9:G21">E9*F9</f>
        <v>0</v>
      </c>
      <c r="H9" s="189"/>
      <c r="I9"/>
      <c r="J9"/>
      <c r="K9" s="132"/>
      <c r="L9"/>
      <c r="M9"/>
      <c r="N9"/>
      <c r="O9"/>
      <c r="P9"/>
      <c r="Q9"/>
      <c r="R9"/>
      <c r="S9"/>
      <c r="T9"/>
      <c r="U9"/>
      <c r="V9"/>
      <c r="W9" s="131"/>
      <c r="X9" s="131"/>
      <c r="Y9" s="1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1"/>
      <c r="AW9" s="131"/>
      <c r="AX9" s="131"/>
      <c r="AY9" s="131"/>
      <c r="AZ9" s="131"/>
      <c r="BA9" s="131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2"/>
      <c r="BX9" s="132"/>
    </row>
    <row r="10" spans="1:76" ht="12.75">
      <c r="A10" s="288">
        <v>3</v>
      </c>
      <c r="B10" s="165"/>
      <c r="C10" s="161" t="s">
        <v>118</v>
      </c>
      <c r="D10" s="161" t="s">
        <v>72</v>
      </c>
      <c r="E10" s="267">
        <v>9.24</v>
      </c>
      <c r="F10" s="240"/>
      <c r="G10" s="193">
        <f t="shared" si="0"/>
        <v>0</v>
      </c>
      <c r="H10" s="189"/>
      <c r="I10"/>
      <c r="J10"/>
      <c r="K10" s="13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2"/>
      <c r="BX10" s="132"/>
    </row>
    <row r="11" spans="1:76" ht="22.5">
      <c r="A11" s="288">
        <v>4</v>
      </c>
      <c r="B11" s="165"/>
      <c r="C11" s="161" t="s">
        <v>89</v>
      </c>
      <c r="D11" s="161" t="s">
        <v>72</v>
      </c>
      <c r="E11" s="267">
        <v>47.36</v>
      </c>
      <c r="F11" s="240"/>
      <c r="G11" s="193">
        <f t="shared" si="0"/>
        <v>0</v>
      </c>
      <c r="H11" s="189"/>
      <c r="I11"/>
      <c r="J1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2"/>
      <c r="BX11" s="132"/>
    </row>
    <row r="12" spans="1:76" ht="22.5">
      <c r="A12" s="288">
        <v>5</v>
      </c>
      <c r="B12" s="165"/>
      <c r="C12" s="161" t="s">
        <v>90</v>
      </c>
      <c r="D12" s="161" t="s">
        <v>72</v>
      </c>
      <c r="E12" s="267">
        <v>47.36</v>
      </c>
      <c r="F12" s="240"/>
      <c r="G12" s="193">
        <f t="shared" si="0"/>
        <v>0</v>
      </c>
      <c r="H12" s="189"/>
      <c r="I12"/>
      <c r="J12"/>
      <c r="K12" s="13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2"/>
      <c r="BX12" s="132"/>
    </row>
    <row r="13" spans="1:76" ht="12.75">
      <c r="A13" s="288">
        <v>6</v>
      </c>
      <c r="B13" s="165"/>
      <c r="C13" s="161" t="s">
        <v>91</v>
      </c>
      <c r="D13" s="161" t="s">
        <v>74</v>
      </c>
      <c r="E13" s="267">
        <v>15</v>
      </c>
      <c r="F13" s="240"/>
      <c r="G13" s="193">
        <f t="shared" si="0"/>
        <v>0</v>
      </c>
      <c r="H13" s="189"/>
      <c r="I13"/>
      <c r="J13"/>
      <c r="K13" s="13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2"/>
      <c r="BX13" s="132"/>
    </row>
    <row r="14" spans="1:76" ht="22.5">
      <c r="A14" s="288">
        <v>7</v>
      </c>
      <c r="B14" s="165"/>
      <c r="C14" s="161" t="s">
        <v>92</v>
      </c>
      <c r="D14" s="161" t="s">
        <v>74</v>
      </c>
      <c r="E14" s="267">
        <v>15</v>
      </c>
      <c r="F14" s="240"/>
      <c r="G14" s="193">
        <f t="shared" si="0"/>
        <v>0</v>
      </c>
      <c r="H14" s="189"/>
      <c r="I14" s="189"/>
      <c r="J14"/>
      <c r="K14" s="1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2"/>
      <c r="BX14" s="132"/>
    </row>
    <row r="15" spans="1:76" ht="22.5">
      <c r="A15" s="288">
        <v>8</v>
      </c>
      <c r="B15" s="165"/>
      <c r="C15" s="161" t="s">
        <v>93</v>
      </c>
      <c r="D15" s="161" t="s">
        <v>72</v>
      </c>
      <c r="E15" s="267">
        <v>47.36</v>
      </c>
      <c r="F15" s="240"/>
      <c r="G15" s="193">
        <f t="shared" si="0"/>
        <v>0</v>
      </c>
      <c r="H15" s="189"/>
      <c r="I15"/>
      <c r="J15"/>
      <c r="K15" s="1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2"/>
      <c r="BX15" s="132"/>
    </row>
    <row r="16" spans="1:76" ht="22.5">
      <c r="A16" s="288">
        <v>9</v>
      </c>
      <c r="B16" s="165"/>
      <c r="C16" s="161" t="s">
        <v>94</v>
      </c>
      <c r="D16" s="161" t="s">
        <v>72</v>
      </c>
      <c r="E16" s="267">
        <v>56.6</v>
      </c>
      <c r="F16" s="240"/>
      <c r="G16" s="193">
        <f t="shared" si="0"/>
        <v>0</v>
      </c>
      <c r="H16" s="189"/>
      <c r="I16"/>
      <c r="J16"/>
      <c r="K16" s="1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2"/>
      <c r="BX16" s="132"/>
    </row>
    <row r="17" spans="1:76" ht="12.75">
      <c r="A17" s="288">
        <v>10</v>
      </c>
      <c r="B17" s="165"/>
      <c r="C17" s="161" t="s">
        <v>95</v>
      </c>
      <c r="D17" s="161" t="s">
        <v>72</v>
      </c>
      <c r="E17" s="267">
        <v>56.6</v>
      </c>
      <c r="F17" s="240"/>
      <c r="G17" s="193">
        <f t="shared" si="0"/>
        <v>0</v>
      </c>
      <c r="H17" s="189"/>
      <c r="I17"/>
      <c r="J17"/>
      <c r="K17" s="13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2"/>
      <c r="BX17" s="132"/>
    </row>
    <row r="18" spans="1:76" ht="22.5">
      <c r="A18" s="288">
        <v>11</v>
      </c>
      <c r="B18" s="165"/>
      <c r="C18" s="161" t="s">
        <v>96</v>
      </c>
      <c r="D18" s="161" t="s">
        <v>73</v>
      </c>
      <c r="E18" s="267">
        <v>62.26</v>
      </c>
      <c r="F18" s="240"/>
      <c r="G18" s="193">
        <f t="shared" si="0"/>
        <v>0</v>
      </c>
      <c r="H18" s="189"/>
      <c r="I18"/>
      <c r="J18"/>
      <c r="K18" s="1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2"/>
      <c r="BX18" s="132"/>
    </row>
    <row r="19" spans="1:76" ht="12.75">
      <c r="A19" s="288">
        <v>12</v>
      </c>
      <c r="B19" s="165"/>
      <c r="C19" s="172" t="s">
        <v>110</v>
      </c>
      <c r="D19" s="172" t="s">
        <v>74</v>
      </c>
      <c r="E19" s="268">
        <v>23.44</v>
      </c>
      <c r="F19" s="268"/>
      <c r="G19" s="193">
        <f t="shared" si="0"/>
        <v>0</v>
      </c>
      <c r="H19" s="189"/>
      <c r="I19" s="189"/>
      <c r="J19"/>
      <c r="K19" s="1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2"/>
      <c r="BX19" s="132"/>
    </row>
    <row r="20" spans="1:76" ht="22.5">
      <c r="A20" s="288">
        <v>13</v>
      </c>
      <c r="B20" s="165"/>
      <c r="C20" s="161" t="s">
        <v>97</v>
      </c>
      <c r="D20" s="161" t="s">
        <v>72</v>
      </c>
      <c r="E20" s="267">
        <v>28.392</v>
      </c>
      <c r="F20" s="240"/>
      <c r="G20" s="193">
        <f t="shared" si="0"/>
        <v>0</v>
      </c>
      <c r="H20" s="190"/>
      <c r="I20" s="190"/>
      <c r="J20" s="190"/>
      <c r="K20" s="19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2"/>
      <c r="BX20" s="132"/>
    </row>
    <row r="21" spans="1:76" ht="33.75">
      <c r="A21" s="288">
        <v>14</v>
      </c>
      <c r="B21" s="165"/>
      <c r="C21" s="161" t="s">
        <v>98</v>
      </c>
      <c r="D21" s="161" t="s">
        <v>72</v>
      </c>
      <c r="E21" s="267">
        <v>14.4</v>
      </c>
      <c r="F21" s="240"/>
      <c r="G21" s="193">
        <f t="shared" si="0"/>
        <v>0</v>
      </c>
      <c r="H21" s="190"/>
      <c r="I21"/>
      <c r="J2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2"/>
      <c r="BX21" s="132"/>
    </row>
    <row r="22" spans="1:76" ht="12.75">
      <c r="A22" s="156"/>
      <c r="B22" s="157" t="s">
        <v>69</v>
      </c>
      <c r="C22" s="170" t="s">
        <v>99</v>
      </c>
      <c r="D22" s="156"/>
      <c r="E22" s="269"/>
      <c r="F22" s="270"/>
      <c r="G22" s="283">
        <f>SUM(G8:G21)</f>
        <v>0</v>
      </c>
      <c r="H22"/>
      <c r="I22"/>
      <c r="J22"/>
      <c r="K22" s="13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135"/>
      <c r="AX22" s="135"/>
      <c r="AY22" s="135"/>
      <c r="AZ22" s="135"/>
      <c r="BA22" s="135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163" t="s">
        <v>66</v>
      </c>
      <c r="B23" s="164" t="s">
        <v>70</v>
      </c>
      <c r="C23" s="158" t="s">
        <v>100</v>
      </c>
      <c r="D23" s="159"/>
      <c r="E23" s="271"/>
      <c r="F23" s="240"/>
      <c r="G23" s="166"/>
      <c r="H23"/>
      <c r="I23"/>
      <c r="J23"/>
      <c r="K23" s="13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288">
        <v>15</v>
      </c>
      <c r="B24" s="165"/>
      <c r="C24" s="161" t="s">
        <v>120</v>
      </c>
      <c r="D24" s="161" t="s">
        <v>74</v>
      </c>
      <c r="E24" s="267">
        <v>22.76</v>
      </c>
      <c r="F24" s="240"/>
      <c r="G24" s="166">
        <f>E24*F24</f>
        <v>0</v>
      </c>
      <c r="H24" s="189"/>
      <c r="I24"/>
      <c r="J24"/>
      <c r="K24" s="132"/>
      <c r="L24"/>
      <c r="M24"/>
      <c r="N24"/>
      <c r="O24"/>
      <c r="P24"/>
      <c r="Q24"/>
      <c r="R24"/>
      <c r="S24"/>
      <c r="T24"/>
      <c r="U24"/>
      <c r="V24"/>
      <c r="W24" s="131"/>
      <c r="X24" s="131"/>
      <c r="Y24" s="1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 s="131"/>
      <c r="AW24" s="131"/>
      <c r="AX24" s="131"/>
      <c r="AY24" s="131"/>
      <c r="AZ24" s="131"/>
      <c r="BA24" s="13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132"/>
      <c r="BX24" s="132"/>
    </row>
    <row r="25" spans="1:76" ht="12.75">
      <c r="A25" s="288">
        <v>16</v>
      </c>
      <c r="B25" s="165"/>
      <c r="C25" s="174" t="s">
        <v>121</v>
      </c>
      <c r="D25" s="174" t="s">
        <v>73</v>
      </c>
      <c r="E25" s="272">
        <v>1.938</v>
      </c>
      <c r="F25" s="240"/>
      <c r="G25" s="166">
        <f>E25*F25</f>
        <v>0</v>
      </c>
      <c r="H25" s="189"/>
      <c r="I25"/>
      <c r="J25"/>
      <c r="K25" s="13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2"/>
      <c r="BX25" s="132"/>
    </row>
    <row r="26" spans="1:76" ht="12.75">
      <c r="A26" s="156"/>
      <c r="B26" s="157" t="s">
        <v>69</v>
      </c>
      <c r="C26" s="170" t="s">
        <v>101</v>
      </c>
      <c r="D26" s="156"/>
      <c r="E26" s="269"/>
      <c r="F26" s="270"/>
      <c r="G26" s="283">
        <f>SUM(G24:G25)</f>
        <v>0</v>
      </c>
      <c r="H26"/>
      <c r="I26"/>
      <c r="J26"/>
      <c r="K26" s="132"/>
      <c r="L26"/>
      <c r="M26"/>
      <c r="N26"/>
      <c r="O26"/>
      <c r="P26"/>
      <c r="Q26"/>
      <c r="R26"/>
      <c r="S26"/>
      <c r="T26"/>
      <c r="U26"/>
      <c r="V26"/>
      <c r="W26" s="131"/>
      <c r="X26" s="131"/>
      <c r="Y26" s="1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 s="131"/>
      <c r="AW26" s="131"/>
      <c r="AX26" s="131"/>
      <c r="AY26" s="131"/>
      <c r="AZ26" s="131"/>
      <c r="BA26" s="131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2"/>
      <c r="BX26" s="132"/>
    </row>
    <row r="27" spans="1:76" s="188" customFormat="1" ht="12.75">
      <c r="A27" s="163" t="s">
        <v>66</v>
      </c>
      <c r="B27" s="164" t="s">
        <v>116</v>
      </c>
      <c r="C27" s="158" t="s">
        <v>117</v>
      </c>
      <c r="D27" s="183"/>
      <c r="E27" s="273"/>
      <c r="F27" s="274"/>
      <c r="G27" s="284"/>
      <c r="H27" s="185"/>
      <c r="I27" s="185"/>
      <c r="J27" s="185"/>
      <c r="K27" s="186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  <c r="X27" s="187"/>
      <c r="Y27" s="187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7"/>
      <c r="AW27" s="187"/>
      <c r="AX27" s="187"/>
      <c r="AY27" s="187"/>
      <c r="AZ27" s="187"/>
      <c r="BA27" s="187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6"/>
      <c r="BX27" s="186"/>
    </row>
    <row r="28" spans="1:9" ht="22.5">
      <c r="A28" s="288">
        <v>17</v>
      </c>
      <c r="B28" s="171"/>
      <c r="C28" s="161" t="s">
        <v>123</v>
      </c>
      <c r="D28" s="161" t="s">
        <v>74</v>
      </c>
      <c r="E28" s="267">
        <v>28.79</v>
      </c>
      <c r="F28" s="240"/>
      <c r="G28" s="166">
        <f>E28*F28</f>
        <v>0</v>
      </c>
      <c r="H28" s="181"/>
      <c r="I28" s="181"/>
    </row>
    <row r="29" spans="1:8" ht="12.75">
      <c r="A29" s="288">
        <v>18</v>
      </c>
      <c r="B29" s="171"/>
      <c r="C29" s="161" t="s">
        <v>122</v>
      </c>
      <c r="D29" s="161" t="s">
        <v>74</v>
      </c>
      <c r="E29" s="267">
        <v>28.79</v>
      </c>
      <c r="F29" s="240"/>
      <c r="G29" s="166">
        <f>E29*F29</f>
        <v>0</v>
      </c>
      <c r="H29" s="181"/>
    </row>
    <row r="30" spans="1:8" ht="12.75">
      <c r="A30" s="288">
        <v>19</v>
      </c>
      <c r="B30" s="171"/>
      <c r="C30" s="192" t="s">
        <v>124</v>
      </c>
      <c r="D30" s="161" t="s">
        <v>74</v>
      </c>
      <c r="E30" s="267">
        <v>32.5</v>
      </c>
      <c r="F30" s="240"/>
      <c r="G30" s="166">
        <f aca="true" t="shared" si="1" ref="G30:G31">E30*F30</f>
        <v>0</v>
      </c>
      <c r="H30" s="181"/>
    </row>
    <row r="31" spans="1:12" ht="12.75">
      <c r="A31" s="288">
        <v>20</v>
      </c>
      <c r="B31" s="171"/>
      <c r="C31" s="161" t="s">
        <v>133</v>
      </c>
      <c r="D31" s="161" t="s">
        <v>74</v>
      </c>
      <c r="E31" s="267">
        <v>28.79</v>
      </c>
      <c r="F31" s="240"/>
      <c r="G31" s="166">
        <f t="shared" si="1"/>
        <v>0</v>
      </c>
      <c r="H31" s="181"/>
      <c r="L31" s="194"/>
    </row>
    <row r="32" spans="1:9" ht="22.5">
      <c r="A32" s="288">
        <v>21</v>
      </c>
      <c r="B32" s="171"/>
      <c r="C32" s="161" t="s">
        <v>125</v>
      </c>
      <c r="D32" s="161" t="s">
        <v>74</v>
      </c>
      <c r="E32" s="267">
        <v>28.79</v>
      </c>
      <c r="F32" s="240"/>
      <c r="G32" s="166">
        <f>E32*F32</f>
        <v>0</v>
      </c>
      <c r="H32" s="181"/>
      <c r="I32" s="181"/>
    </row>
    <row r="33" spans="1:8" ht="12.75">
      <c r="A33" s="288">
        <v>22</v>
      </c>
      <c r="B33" s="171"/>
      <c r="C33" s="161" t="s">
        <v>114</v>
      </c>
      <c r="D33" s="161" t="s">
        <v>74</v>
      </c>
      <c r="E33" s="267">
        <v>28.79</v>
      </c>
      <c r="F33" s="240"/>
      <c r="G33" s="166">
        <f>E33*F33</f>
        <v>0</v>
      </c>
      <c r="H33" s="181"/>
    </row>
    <row r="34" spans="1:8" ht="12.75">
      <c r="A34" s="156"/>
      <c r="B34" s="157" t="s">
        <v>69</v>
      </c>
      <c r="C34" s="170" t="s">
        <v>102</v>
      </c>
      <c r="D34" s="156"/>
      <c r="E34" s="269"/>
      <c r="F34" s="270"/>
      <c r="G34" s="283">
        <f>SUM(G28:G33)</f>
        <v>0</v>
      </c>
      <c r="H34" s="181"/>
    </row>
    <row r="35" spans="1:8" ht="12.75">
      <c r="A35" s="201" t="s">
        <v>66</v>
      </c>
      <c r="B35" s="202" t="s">
        <v>103</v>
      </c>
      <c r="C35" s="203" t="s">
        <v>104</v>
      </c>
      <c r="D35" s="204"/>
      <c r="E35" s="275"/>
      <c r="F35" s="276"/>
      <c r="G35" s="285"/>
      <c r="H35" s="182"/>
    </row>
    <row r="36" spans="1:8" ht="12.75">
      <c r="A36" s="206"/>
      <c r="B36" s="206"/>
      <c r="C36" s="207" t="s">
        <v>105</v>
      </c>
      <c r="D36" s="206"/>
      <c r="E36" s="277"/>
      <c r="F36" s="278"/>
      <c r="G36" s="286"/>
      <c r="H36" s="130"/>
    </row>
    <row r="37" spans="1:8" ht="22.5">
      <c r="A37" s="288">
        <v>23</v>
      </c>
      <c r="B37" s="171"/>
      <c r="C37" s="161" t="s">
        <v>127</v>
      </c>
      <c r="D37" s="161" t="s">
        <v>113</v>
      </c>
      <c r="E37" s="267">
        <v>28</v>
      </c>
      <c r="F37" s="240"/>
      <c r="G37" s="166">
        <f>E37*F37</f>
        <v>0</v>
      </c>
      <c r="H37" s="181"/>
    </row>
    <row r="38" spans="1:8" ht="12.75">
      <c r="A38" s="156"/>
      <c r="B38" s="157" t="s">
        <v>69</v>
      </c>
      <c r="C38" s="170" t="str">
        <f>C35</f>
        <v xml:space="preserve">Ostatní konstrukce a práce-bourání   </v>
      </c>
      <c r="D38" s="156"/>
      <c r="E38" s="269"/>
      <c r="F38" s="270"/>
      <c r="G38" s="283">
        <f>SUM(G37:G37)</f>
        <v>0</v>
      </c>
      <c r="H38" s="181"/>
    </row>
    <row r="39" spans="1:8" ht="12.75">
      <c r="A39" s="163" t="s">
        <v>66</v>
      </c>
      <c r="B39" s="202" t="s">
        <v>106</v>
      </c>
      <c r="C39" s="203" t="s">
        <v>115</v>
      </c>
      <c r="D39" s="209"/>
      <c r="E39" s="279"/>
      <c r="F39" s="276"/>
      <c r="G39" s="285"/>
      <c r="H39" s="117"/>
    </row>
    <row r="40" spans="1:8" ht="12.75" customHeight="1">
      <c r="A40" s="288">
        <v>24</v>
      </c>
      <c r="B40" s="164"/>
      <c r="C40" s="210" t="s">
        <v>134</v>
      </c>
      <c r="D40" s="211" t="s">
        <v>73</v>
      </c>
      <c r="E40" s="268">
        <v>10.2</v>
      </c>
      <c r="F40" s="268"/>
      <c r="G40" s="166">
        <f aca="true" t="shared" si="2" ref="G40:G53">E40*F40</f>
        <v>0</v>
      </c>
      <c r="H40" s="117"/>
    </row>
    <row r="41" spans="1:8" ht="12.75" customHeight="1">
      <c r="A41" s="288">
        <v>25</v>
      </c>
      <c r="B41" s="164"/>
      <c r="C41" s="210" t="s">
        <v>135</v>
      </c>
      <c r="D41" s="211" t="s">
        <v>73</v>
      </c>
      <c r="E41" s="268">
        <v>10.2</v>
      </c>
      <c r="F41" s="268"/>
      <c r="G41" s="166">
        <f t="shared" si="2"/>
        <v>0</v>
      </c>
      <c r="H41" s="117"/>
    </row>
    <row r="42" spans="1:8" ht="24" customHeight="1">
      <c r="A42" s="288">
        <v>26</v>
      </c>
      <c r="B42" s="164"/>
      <c r="C42" s="210" t="s">
        <v>136</v>
      </c>
      <c r="D42" s="211" t="s">
        <v>73</v>
      </c>
      <c r="E42" s="268">
        <v>10.2</v>
      </c>
      <c r="F42" s="268"/>
      <c r="G42" s="166">
        <f t="shared" si="2"/>
        <v>0</v>
      </c>
      <c r="H42" s="117"/>
    </row>
    <row r="43" spans="1:8" ht="24" customHeight="1">
      <c r="A43" s="288">
        <v>27</v>
      </c>
      <c r="B43" s="164"/>
      <c r="C43" s="210" t="s">
        <v>137</v>
      </c>
      <c r="D43" s="211" t="s">
        <v>73</v>
      </c>
      <c r="E43" s="268">
        <v>10.2</v>
      </c>
      <c r="F43" s="268"/>
      <c r="G43" s="166">
        <f t="shared" si="2"/>
        <v>0</v>
      </c>
      <c r="H43" s="117"/>
    </row>
    <row r="44" spans="1:8" ht="24" customHeight="1">
      <c r="A44" s="288">
        <v>28</v>
      </c>
      <c r="B44" s="164"/>
      <c r="C44" s="192" t="s">
        <v>138</v>
      </c>
      <c r="D44" s="211" t="s">
        <v>74</v>
      </c>
      <c r="E44" s="268">
        <v>11.88</v>
      </c>
      <c r="F44" s="268"/>
      <c r="G44" s="166">
        <f t="shared" si="2"/>
        <v>0</v>
      </c>
      <c r="H44" s="117"/>
    </row>
    <row r="45" spans="1:8" ht="12.75" customHeight="1">
      <c r="A45" s="288">
        <v>29</v>
      </c>
      <c r="B45" s="164"/>
      <c r="C45" s="192" t="s">
        <v>139</v>
      </c>
      <c r="D45" s="211" t="s">
        <v>72</v>
      </c>
      <c r="E45" s="268">
        <v>7.96</v>
      </c>
      <c r="F45" s="268"/>
      <c r="G45" s="166">
        <f t="shared" si="2"/>
        <v>0</v>
      </c>
      <c r="H45" s="117"/>
    </row>
    <row r="46" spans="1:8" ht="12.75">
      <c r="A46" s="288">
        <v>30</v>
      </c>
      <c r="B46" s="171"/>
      <c r="C46" s="192" t="s">
        <v>140</v>
      </c>
      <c r="D46" s="161" t="s">
        <v>74</v>
      </c>
      <c r="E46" s="267">
        <v>22</v>
      </c>
      <c r="F46" s="280"/>
      <c r="G46" s="166">
        <f t="shared" si="2"/>
        <v>0</v>
      </c>
      <c r="H46" s="181"/>
    </row>
    <row r="47" spans="1:8" ht="22.5">
      <c r="A47" s="288">
        <v>31</v>
      </c>
      <c r="B47" s="171"/>
      <c r="C47" s="161" t="s">
        <v>128</v>
      </c>
      <c r="D47" s="161" t="s">
        <v>73</v>
      </c>
      <c r="E47" s="267">
        <v>4.8</v>
      </c>
      <c r="F47" s="280"/>
      <c r="G47" s="166">
        <f t="shared" si="2"/>
        <v>0</v>
      </c>
      <c r="H47" s="181"/>
    </row>
    <row r="48" spans="1:8" ht="33.75">
      <c r="A48" s="288">
        <v>32</v>
      </c>
      <c r="B48" s="171"/>
      <c r="C48" s="161" t="s">
        <v>129</v>
      </c>
      <c r="D48" s="161" t="s">
        <v>113</v>
      </c>
      <c r="E48" s="267">
        <v>1</v>
      </c>
      <c r="F48" s="280"/>
      <c r="G48" s="166">
        <f t="shared" si="2"/>
        <v>0</v>
      </c>
      <c r="H48" s="181"/>
    </row>
    <row r="49" spans="1:8" ht="33.75">
      <c r="A49" s="288">
        <v>33</v>
      </c>
      <c r="B49" s="171"/>
      <c r="C49" s="161" t="s">
        <v>131</v>
      </c>
      <c r="D49" s="161" t="s">
        <v>113</v>
      </c>
      <c r="E49" s="267">
        <v>1</v>
      </c>
      <c r="F49" s="268"/>
      <c r="G49" s="166">
        <f t="shared" si="2"/>
        <v>0</v>
      </c>
      <c r="H49" s="181"/>
    </row>
    <row r="50" spans="1:8" ht="22.5">
      <c r="A50" s="288">
        <v>34</v>
      </c>
      <c r="B50" s="171"/>
      <c r="C50" s="161" t="s">
        <v>130</v>
      </c>
      <c r="D50" s="161" t="s">
        <v>113</v>
      </c>
      <c r="E50" s="267">
        <v>2</v>
      </c>
      <c r="F50" s="268"/>
      <c r="G50" s="166">
        <f>E50*F50</f>
        <v>0</v>
      </c>
      <c r="H50" s="181"/>
    </row>
    <row r="51" spans="1:8" ht="22.5">
      <c r="A51" s="288">
        <v>35</v>
      </c>
      <c r="B51" s="171"/>
      <c r="C51" s="172" t="s">
        <v>107</v>
      </c>
      <c r="D51" s="172" t="s">
        <v>74</v>
      </c>
      <c r="E51" s="268">
        <v>31</v>
      </c>
      <c r="F51" s="268"/>
      <c r="G51" s="166">
        <f t="shared" si="2"/>
        <v>0</v>
      </c>
      <c r="H51" s="182"/>
    </row>
    <row r="52" spans="1:8" ht="12.75">
      <c r="A52" s="288">
        <v>36</v>
      </c>
      <c r="B52" s="171"/>
      <c r="C52" s="172" t="s">
        <v>108</v>
      </c>
      <c r="D52" s="172" t="s">
        <v>109</v>
      </c>
      <c r="E52" s="268">
        <v>0.3</v>
      </c>
      <c r="F52" s="268"/>
      <c r="G52" s="166">
        <f t="shared" si="2"/>
        <v>0</v>
      </c>
      <c r="H52" s="181"/>
    </row>
    <row r="53" spans="1:8" ht="12.75">
      <c r="A53" s="288">
        <v>37</v>
      </c>
      <c r="B53" s="171"/>
      <c r="C53" s="172" t="s">
        <v>111</v>
      </c>
      <c r="D53" s="172" t="s">
        <v>85</v>
      </c>
      <c r="E53" s="268">
        <v>60</v>
      </c>
      <c r="F53" s="268"/>
      <c r="G53" s="166">
        <f t="shared" si="2"/>
        <v>0</v>
      </c>
      <c r="H53" s="181"/>
    </row>
    <row r="54" spans="1:8" ht="12.75">
      <c r="A54" s="156"/>
      <c r="B54" s="157" t="s">
        <v>69</v>
      </c>
      <c r="C54" s="170" t="s">
        <v>112</v>
      </c>
      <c r="D54" s="156"/>
      <c r="E54" s="270"/>
      <c r="F54" s="270"/>
      <c r="G54" s="283">
        <f>SUM(G40:G53)</f>
        <v>0</v>
      </c>
      <c r="H54" s="182"/>
    </row>
    <row r="55" spans="1:7" ht="12.75">
      <c r="A55" s="212" t="s">
        <v>66</v>
      </c>
      <c r="B55" s="158" t="s">
        <v>164</v>
      </c>
      <c r="C55" s="213" t="s">
        <v>141</v>
      </c>
      <c r="D55" s="214"/>
      <c r="E55" s="290"/>
      <c r="F55" s="290"/>
      <c r="G55" s="291"/>
    </row>
    <row r="56" spans="1:8" ht="22.5">
      <c r="A56" s="287">
        <v>38</v>
      </c>
      <c r="B56" s="171"/>
      <c r="C56" s="215" t="s">
        <v>142</v>
      </c>
      <c r="D56" s="215" t="s">
        <v>113</v>
      </c>
      <c r="E56" s="292">
        <v>1</v>
      </c>
      <c r="F56" s="292"/>
      <c r="G56" s="293">
        <f aca="true" t="shared" si="3" ref="G56:G61">F56*E56</f>
        <v>0</v>
      </c>
      <c r="H56" s="180"/>
    </row>
    <row r="57" spans="1:7" ht="12.75">
      <c r="A57" s="287">
        <v>39</v>
      </c>
      <c r="B57" s="171"/>
      <c r="C57" s="215" t="s">
        <v>143</v>
      </c>
      <c r="D57" s="215" t="s">
        <v>113</v>
      </c>
      <c r="E57" s="292">
        <v>1</v>
      </c>
      <c r="F57" s="292"/>
      <c r="G57" s="293">
        <f t="shared" si="3"/>
        <v>0</v>
      </c>
    </row>
    <row r="58" spans="1:7" ht="12.75">
      <c r="A58" s="287">
        <v>40</v>
      </c>
      <c r="B58" s="171"/>
      <c r="C58" s="215" t="s">
        <v>144</v>
      </c>
      <c r="D58" s="215" t="s">
        <v>72</v>
      </c>
      <c r="E58" s="292">
        <v>1</v>
      </c>
      <c r="F58" s="292"/>
      <c r="G58" s="293">
        <f t="shared" si="3"/>
        <v>0</v>
      </c>
    </row>
    <row r="59" spans="1:7" ht="12.75">
      <c r="A59" s="287">
        <v>41</v>
      </c>
      <c r="B59" s="171"/>
      <c r="C59" s="215" t="s">
        <v>158</v>
      </c>
      <c r="D59" s="215" t="s">
        <v>85</v>
      </c>
      <c r="E59" s="292">
        <v>1</v>
      </c>
      <c r="F59" s="292"/>
      <c r="G59" s="293">
        <f t="shared" si="3"/>
        <v>0</v>
      </c>
    </row>
    <row r="60" spans="1:7" ht="12.75">
      <c r="A60" s="287">
        <v>42</v>
      </c>
      <c r="B60" s="171"/>
      <c r="C60" s="215" t="s">
        <v>145</v>
      </c>
      <c r="D60" s="215" t="s">
        <v>72</v>
      </c>
      <c r="E60" s="292">
        <v>0.5</v>
      </c>
      <c r="F60" s="292"/>
      <c r="G60" s="293">
        <f t="shared" si="3"/>
        <v>0</v>
      </c>
    </row>
    <row r="61" spans="1:7" ht="22.5">
      <c r="A61" s="287">
        <v>43</v>
      </c>
      <c r="B61" s="171"/>
      <c r="C61" s="215" t="s">
        <v>146</v>
      </c>
      <c r="D61" s="215" t="s">
        <v>85</v>
      </c>
      <c r="E61" s="292">
        <v>6</v>
      </c>
      <c r="F61" s="292"/>
      <c r="G61" s="293">
        <f t="shared" si="3"/>
        <v>0</v>
      </c>
    </row>
    <row r="62" spans="1:9" ht="12.75">
      <c r="A62" s="156"/>
      <c r="B62" s="157" t="s">
        <v>69</v>
      </c>
      <c r="C62" s="216" t="str">
        <f>C55</f>
        <v>Veřejné osvětlení</v>
      </c>
      <c r="D62" s="217"/>
      <c r="E62" s="281"/>
      <c r="F62" s="282"/>
      <c r="G62" s="283">
        <f>SUM(G56:G61)</f>
        <v>0</v>
      </c>
      <c r="I62" s="194"/>
    </row>
    <row r="63" spans="1:7" ht="12.75">
      <c r="A63"/>
      <c r="B63"/>
      <c r="C63"/>
      <c r="D63" s="134"/>
      <c r="E63" s="141"/>
      <c r="F63" s="134"/>
      <c r="G63" s="134"/>
    </row>
    <row r="64" spans="1:7" ht="12.75">
      <c r="A64" s="136"/>
      <c r="B64" s="136"/>
      <c r="C64"/>
      <c r="D64" s="134"/>
      <c r="E64" s="141"/>
      <c r="F64" s="134"/>
      <c r="G64" s="134"/>
    </row>
    <row r="65" spans="1:7" ht="12.75">
      <c r="A65" s="134"/>
      <c r="B65" s="134"/>
      <c r="C65" s="137"/>
      <c r="D65" s="134"/>
      <c r="E65" s="141"/>
      <c r="F65" s="134"/>
      <c r="G65" s="134"/>
    </row>
    <row r="66" spans="1:7" ht="12.75">
      <c r="A66" s="140"/>
      <c r="B66" s="140"/>
      <c r="C66" s="134"/>
      <c r="D66" s="134"/>
      <c r="E66" s="141"/>
      <c r="F66" s="134"/>
      <c r="G66" s="134"/>
    </row>
    <row r="67" spans="1:7" ht="12.75">
      <c r="A67" s="134"/>
      <c r="B67" s="134"/>
      <c r="C67" s="134"/>
      <c r="D67" s="134"/>
      <c r="E67" s="141"/>
      <c r="F67" s="134"/>
      <c r="G67" s="134"/>
    </row>
    <row r="68" spans="1:7" ht="12.75">
      <c r="A68" s="134"/>
      <c r="B68" s="134"/>
      <c r="C68" s="134"/>
      <c r="D68" s="134"/>
      <c r="E68" s="141"/>
      <c r="F68" s="134"/>
      <c r="G68" s="134"/>
    </row>
    <row r="69" spans="1:7" ht="12.75">
      <c r="A69" s="134"/>
      <c r="B69" s="134"/>
      <c r="C69" s="134"/>
      <c r="D69" s="134"/>
      <c r="E69" s="141"/>
      <c r="F69" s="134"/>
      <c r="G69" s="134"/>
    </row>
    <row r="70" spans="1:3" ht="12.75">
      <c r="A70" s="134"/>
      <c r="B70" s="134"/>
      <c r="C70" s="134"/>
    </row>
    <row r="71" spans="1:3" ht="12.75">
      <c r="A71" s="134"/>
      <c r="B71" s="134"/>
      <c r="C71" s="134"/>
    </row>
    <row r="72" spans="1:3" ht="12.75">
      <c r="A72" s="134"/>
      <c r="B72" s="134"/>
      <c r="C72" s="134"/>
    </row>
    <row r="73" spans="1:3" ht="12.75">
      <c r="A73" s="134"/>
      <c r="B73" s="134"/>
      <c r="C73" s="134"/>
    </row>
    <row r="74" spans="1:3" ht="12.75">
      <c r="A74" s="134"/>
      <c r="B74" s="134"/>
      <c r="C74" s="134"/>
    </row>
    <row r="75" spans="1:3" ht="12.75">
      <c r="A75" s="134"/>
      <c r="B75" s="134"/>
      <c r="C75" s="134"/>
    </row>
    <row r="76" spans="1:3" ht="12.75">
      <c r="A76" s="134"/>
      <c r="B76" s="134"/>
      <c r="C76" s="134"/>
    </row>
    <row r="77" spans="1:3" ht="12.75">
      <c r="A77" s="134"/>
      <c r="B77" s="134"/>
      <c r="C77" s="134"/>
    </row>
    <row r="78" spans="1:3" ht="12.75">
      <c r="A78" s="134"/>
      <c r="B78" s="134"/>
      <c r="C78" s="134"/>
    </row>
  </sheetData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F31" sqref="F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5.625" style="0" customWidth="1"/>
    <col min="7" max="7" width="10.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147</v>
      </c>
      <c r="D6" s="10"/>
      <c r="E6" s="10"/>
      <c r="F6" s="18"/>
      <c r="G6" s="12"/>
    </row>
    <row r="7" spans="1:9" ht="12.75">
      <c r="A7" s="13" t="s">
        <v>8</v>
      </c>
      <c r="B7" s="15"/>
      <c r="C7" s="308"/>
      <c r="D7" s="309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308"/>
      <c r="D8" s="309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10"/>
      <c r="F11" s="311"/>
      <c r="G11" s="31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'[2]Rekapitulace'!A56</f>
        <v>Ztížené výrobní podmínky</v>
      </c>
      <c r="E14" s="44"/>
      <c r="F14" s="45"/>
      <c r="G14" s="42">
        <f>rek_SO3!I56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'[2]Rekapitulace'!A57</f>
        <v>Oborová přirážka</v>
      </c>
      <c r="E15" s="46"/>
      <c r="F15" s="47"/>
      <c r="G15" s="42">
        <f>rek_SO3!I57</f>
        <v>0</v>
      </c>
    </row>
    <row r="16" spans="1:7" ht="15.95" customHeight="1">
      <c r="A16" s="40" t="s">
        <v>22</v>
      </c>
      <c r="B16" s="41" t="s">
        <v>23</v>
      </c>
      <c r="C16" s="42">
        <f>rek_SO3!E51</f>
        <v>0</v>
      </c>
      <c r="D16" s="24" t="str">
        <f>'[2]Rekapitulace'!A58</f>
        <v>Přesun stavebních kapacit</v>
      </c>
      <c r="E16" s="46"/>
      <c r="F16" s="47"/>
      <c r="G16" s="42">
        <f>rek_SO3!I58</f>
        <v>0</v>
      </c>
    </row>
    <row r="17" spans="1:7" ht="15.95" customHeight="1">
      <c r="A17" s="48" t="s">
        <v>24</v>
      </c>
      <c r="B17" s="41" t="s">
        <v>25</v>
      </c>
      <c r="C17" s="42">
        <f>rek_SO3!F28</f>
        <v>0</v>
      </c>
      <c r="D17" s="24" t="str">
        <f>'[2]Rekapitulace'!A59</f>
        <v>Mimostaveništní doprava</v>
      </c>
      <c r="E17" s="46"/>
      <c r="F17" s="47"/>
      <c r="G17" s="42">
        <f>rek_SO3!I59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'[2]Rekapitulace'!A60</f>
        <v>Zařízení staveniště</v>
      </c>
      <c r="E18" s="46"/>
      <c r="F18" s="47"/>
      <c r="G18" s="42">
        <f>rek_SO3!I60</f>
        <v>0</v>
      </c>
    </row>
    <row r="19" spans="1:7" ht="15.95" customHeight="1">
      <c r="A19" s="49"/>
      <c r="B19" s="41"/>
      <c r="C19" s="42"/>
      <c r="D19" s="24" t="str">
        <f>'[2]Rekapitulace'!A61</f>
        <v>Provoz investora</v>
      </c>
      <c r="E19" s="46"/>
      <c r="F19" s="47"/>
      <c r="G19" s="42">
        <f>rek_SO3!I61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'[2]Rekapitulace'!A62</f>
        <v>Vytyčení stavby</v>
      </c>
      <c r="E20" s="46"/>
      <c r="F20" s="47"/>
      <c r="G20" s="42">
        <f>rek_SO3!I62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195"/>
      <c r="F21" s="14"/>
      <c r="G21" s="42">
        <f>rek_SO3!I63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197" t="s">
        <v>31</v>
      </c>
      <c r="E22" s="198"/>
      <c r="F22" s="199"/>
      <c r="G22" s="200">
        <f>SUM(G14:G21)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3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4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5">
        <v>14</v>
      </c>
      <c r="D29" s="15" t="s">
        <v>40</v>
      </c>
      <c r="E29" s="16"/>
      <c r="F29" s="56">
        <v>0</v>
      </c>
      <c r="G29" s="17"/>
    </row>
    <row r="30" spans="1:7" ht="12.75">
      <c r="A30" s="13" t="s">
        <v>41</v>
      </c>
      <c r="B30" s="15"/>
      <c r="C30" s="55">
        <f>SazbaDPH1</f>
        <v>14</v>
      </c>
      <c r="D30" s="15" t="s">
        <v>40</v>
      </c>
      <c r="E30" s="16"/>
      <c r="F30" s="57">
        <f>ROUND(PRODUCT(F29,C30/100),1)</f>
        <v>0</v>
      </c>
      <c r="G30" s="27"/>
    </row>
    <row r="31" spans="1:7" ht="12.75">
      <c r="A31" s="13" t="s">
        <v>39</v>
      </c>
      <c r="B31" s="15"/>
      <c r="C31" s="55">
        <v>21</v>
      </c>
      <c r="D31" s="15" t="s">
        <v>40</v>
      </c>
      <c r="E31" s="16"/>
      <c r="F31" s="56">
        <f>ROUND(C22,1)</f>
        <v>0</v>
      </c>
      <c r="G31" s="17"/>
    </row>
    <row r="32" spans="1:7" ht="12.75">
      <c r="A32" s="13" t="s">
        <v>41</v>
      </c>
      <c r="B32" s="15"/>
      <c r="C32" s="55">
        <f>SazbaDPH2</f>
        <v>21</v>
      </c>
      <c r="D32" s="15" t="s">
        <v>40</v>
      </c>
      <c r="E32" s="16"/>
      <c r="F32" s="57">
        <f>ROUND(PRODUCT(F31,C32/100),1)</f>
        <v>0</v>
      </c>
      <c r="G32" s="27"/>
    </row>
    <row r="33" spans="1:7" s="63" customFormat="1" ht="19.5" customHeight="1" thickBot="1">
      <c r="A33" s="58" t="s">
        <v>42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43</v>
      </c>
      <c r="B35" s="64"/>
      <c r="C35" s="64"/>
      <c r="D35" s="64"/>
      <c r="E35" s="64"/>
      <c r="F35" s="64"/>
      <c r="G35" s="64"/>
      <c r="H35" t="s">
        <v>4</v>
      </c>
    </row>
    <row r="36" spans="1:8" ht="14.25" customHeight="1">
      <c r="A36" s="64"/>
      <c r="B36" s="313"/>
      <c r="C36" s="313"/>
      <c r="D36" s="313"/>
      <c r="E36" s="313"/>
      <c r="F36" s="313"/>
      <c r="G36" s="313"/>
      <c r="H36" t="s">
        <v>4</v>
      </c>
    </row>
    <row r="37" spans="1:8" ht="12.75" customHeight="1">
      <c r="A37" s="65"/>
      <c r="B37" s="313"/>
      <c r="C37" s="313"/>
      <c r="D37" s="313"/>
      <c r="E37" s="313"/>
      <c r="F37" s="313"/>
      <c r="G37" s="313"/>
      <c r="H37" t="s">
        <v>4</v>
      </c>
    </row>
    <row r="38" spans="1:8" ht="12.75">
      <c r="A38" s="65"/>
      <c r="B38" s="313"/>
      <c r="C38" s="313"/>
      <c r="D38" s="313"/>
      <c r="E38" s="313"/>
      <c r="F38" s="313"/>
      <c r="G38" s="313"/>
      <c r="H38" t="s">
        <v>4</v>
      </c>
    </row>
    <row r="39" spans="1:8" ht="12.75">
      <c r="A39" s="65"/>
      <c r="B39" s="313"/>
      <c r="C39" s="313"/>
      <c r="D39" s="313"/>
      <c r="E39" s="313"/>
      <c r="F39" s="313"/>
      <c r="G39" s="313"/>
      <c r="H39" t="s">
        <v>4</v>
      </c>
    </row>
    <row r="40" spans="1:8" ht="12.75">
      <c r="A40" s="65"/>
      <c r="B40" s="313"/>
      <c r="C40" s="313"/>
      <c r="D40" s="313"/>
      <c r="E40" s="313"/>
      <c r="F40" s="313"/>
      <c r="G40" s="313"/>
      <c r="H40" t="s">
        <v>4</v>
      </c>
    </row>
    <row r="41" spans="1:8" ht="12.75">
      <c r="A41" s="65"/>
      <c r="B41" s="313"/>
      <c r="C41" s="313"/>
      <c r="D41" s="313"/>
      <c r="E41" s="313"/>
      <c r="F41" s="313"/>
      <c r="G41" s="313"/>
      <c r="H41" t="s">
        <v>4</v>
      </c>
    </row>
    <row r="42" spans="1:8" ht="12.75">
      <c r="A42" s="65"/>
      <c r="B42" s="313"/>
      <c r="C42" s="313"/>
      <c r="D42" s="313"/>
      <c r="E42" s="313"/>
      <c r="F42" s="313"/>
      <c r="G42" s="313"/>
      <c r="H42" t="s">
        <v>4</v>
      </c>
    </row>
    <row r="43" spans="1:8" ht="12.75">
      <c r="A43" s="65"/>
      <c r="B43" s="313"/>
      <c r="C43" s="313"/>
      <c r="D43" s="313"/>
      <c r="E43" s="313"/>
      <c r="F43" s="313"/>
      <c r="G43" s="313"/>
      <c r="H43" t="s">
        <v>4</v>
      </c>
    </row>
    <row r="44" spans="1:8" ht="12.75">
      <c r="A44" s="65"/>
      <c r="B44" s="313"/>
      <c r="C44" s="313"/>
      <c r="D44" s="313"/>
      <c r="E44" s="313"/>
      <c r="F44" s="313"/>
      <c r="G44" s="313"/>
      <c r="H44" t="s">
        <v>4</v>
      </c>
    </row>
    <row r="45" spans="2:7" ht="12.75">
      <c r="B45" s="303"/>
      <c r="C45" s="303"/>
      <c r="D45" s="303"/>
      <c r="E45" s="303"/>
      <c r="F45" s="303"/>
      <c r="G45" s="303"/>
    </row>
    <row r="46" spans="2:7" ht="12.75">
      <c r="B46" s="303"/>
      <c r="C46" s="303"/>
      <c r="D46" s="303"/>
      <c r="E46" s="303"/>
      <c r="F46" s="303"/>
      <c r="G46" s="303"/>
    </row>
    <row r="47" spans="2:7" ht="12.75">
      <c r="B47" s="303"/>
      <c r="C47" s="303"/>
      <c r="D47" s="303"/>
      <c r="E47" s="303"/>
      <c r="F47" s="303"/>
      <c r="G47" s="303"/>
    </row>
    <row r="48" spans="2:7" ht="12.75">
      <c r="B48" s="303"/>
      <c r="C48" s="303"/>
      <c r="D48" s="303"/>
      <c r="E48" s="303"/>
      <c r="F48" s="303"/>
      <c r="G48" s="303"/>
    </row>
    <row r="49" spans="2:7" ht="12.75">
      <c r="B49" s="303"/>
      <c r="C49" s="303"/>
      <c r="D49" s="303"/>
      <c r="E49" s="303"/>
      <c r="F49" s="303"/>
      <c r="G49" s="303"/>
    </row>
    <row r="50" spans="2:7" ht="12.75">
      <c r="B50" s="303"/>
      <c r="C50" s="303"/>
      <c r="D50" s="303"/>
      <c r="E50" s="303"/>
      <c r="F50" s="303"/>
      <c r="G50" s="303"/>
    </row>
    <row r="51" spans="2:7" ht="12.75">
      <c r="B51" s="303"/>
      <c r="C51" s="303"/>
      <c r="D51" s="303"/>
      <c r="E51" s="303"/>
      <c r="F51" s="303"/>
      <c r="G51" s="303"/>
    </row>
    <row r="52" spans="2:7" ht="12.75">
      <c r="B52" s="303"/>
      <c r="C52" s="303"/>
      <c r="D52" s="303"/>
      <c r="E52" s="303"/>
      <c r="F52" s="303"/>
      <c r="G52" s="303"/>
    </row>
    <row r="53" spans="2:7" ht="12.75">
      <c r="B53" s="303"/>
      <c r="C53" s="303"/>
      <c r="D53" s="303"/>
      <c r="E53" s="303"/>
      <c r="F53" s="303"/>
      <c r="G53" s="303"/>
    </row>
    <row r="54" spans="2:7" ht="12.75">
      <c r="B54" s="303"/>
      <c r="C54" s="303"/>
      <c r="D54" s="303"/>
      <c r="E54" s="303"/>
      <c r="F54" s="303"/>
      <c r="G54" s="303"/>
    </row>
  </sheetData>
  <mergeCells count="14">
    <mergeCell ref="C7:D7"/>
    <mergeCell ref="C8:D8"/>
    <mergeCell ref="B54:G54"/>
    <mergeCell ref="E11:G11"/>
    <mergeCell ref="B36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Jana Trachtová</cp:lastModifiedBy>
  <cp:lastPrinted>2016-10-02T08:35:19Z</cp:lastPrinted>
  <dcterms:created xsi:type="dcterms:W3CDTF">2005-01-18T09:03:10Z</dcterms:created>
  <dcterms:modified xsi:type="dcterms:W3CDTF">2017-08-25T10:03:42Z</dcterms:modified>
  <cp:category/>
  <cp:version/>
  <cp:contentType/>
  <cp:contentStatus/>
</cp:coreProperties>
</file>