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dravotechnika" sheetId="3" r:id="rId3"/>
    <sheet name="03 - Vytápění" sheetId="4" r:id="rId4"/>
    <sheet name="04 - Silnoproud" sheetId="5" r:id="rId5"/>
    <sheet name="05 - Slaboproud" sheetId="6" r:id="rId6"/>
    <sheet name="06 - Měření a regulace" sheetId="7" r:id="rId7"/>
    <sheet name="07 - Vzduchotechnika" sheetId="8" r:id="rId8"/>
    <sheet name="08 - Gastro technologie" sheetId="9" r:id="rId9"/>
    <sheet name="VRN - Vedlejší rozpočtové..." sheetId="10" r:id="rId10"/>
  </sheets>
  <definedNames>
    <definedName name="_xlnm.Print_Area" localSheetId="0">'Rekapitulace stavby'!$D$4:$AO$76,'Rekapitulace stavby'!$C$82:$AQ$104</definedName>
    <definedName name="_xlnm._FilterDatabase" localSheetId="1" hidden="1">'01 - Stavební část'!$C$145:$K$1899</definedName>
    <definedName name="_xlnm.Print_Area" localSheetId="1">'01 - Stavební část'!$C$4:$J$39,'01 - Stavební část'!$C$50:$J$76,'01 - Stavební část'!$C$82:$J$127,'01 - Stavební část'!$C$133:$J$1899</definedName>
    <definedName name="_xlnm._FilterDatabase" localSheetId="2" hidden="1">'02 - Zdravotechnika'!$C$118:$K$261</definedName>
    <definedName name="_xlnm.Print_Area" localSheetId="2">'02 - Zdravotechnika'!$C$4:$J$39,'02 - Zdravotechnika'!$C$50:$J$76,'02 - Zdravotechnika'!$C$82:$J$100,'02 - Zdravotechnika'!$C$106:$J$261</definedName>
    <definedName name="_xlnm._FilterDatabase" localSheetId="3" hidden="1">'03 - Vytápění'!$C$124:$K$375</definedName>
    <definedName name="_xlnm.Print_Area" localSheetId="3">'03 - Vytápění'!$C$4:$J$39,'03 - Vytápění'!$C$50:$J$76,'03 - Vytápění'!$C$82:$J$106,'03 - Vytápění'!$C$112:$J$375</definedName>
    <definedName name="_xlnm._FilterDatabase" localSheetId="4" hidden="1">'04 - Silnoproud'!$C$121:$K$339</definedName>
    <definedName name="_xlnm.Print_Area" localSheetId="4">'04 - Silnoproud'!$C$4:$J$39,'04 - Silnoproud'!$C$50:$J$76,'04 - Silnoproud'!$C$82:$J$103,'04 - Silnoproud'!$C$109:$J$339</definedName>
    <definedName name="_xlnm._FilterDatabase" localSheetId="5" hidden="1">'05 - Slaboproud'!$C$122:$K$283</definedName>
    <definedName name="_xlnm.Print_Area" localSheetId="5">'05 - Slaboproud'!$C$4:$J$39,'05 - Slaboproud'!$C$50:$J$76,'05 - Slaboproud'!$C$82:$J$104,'05 - Slaboproud'!$C$110:$J$283</definedName>
    <definedName name="_xlnm._FilterDatabase" localSheetId="6" hidden="1">'06 - Měření a regulace'!$C$130:$K$282</definedName>
    <definedName name="_xlnm.Print_Area" localSheetId="6">'06 - Měření a regulace'!$C$4:$J$39,'06 - Měření a regulace'!$C$50:$J$76,'06 - Měření a regulace'!$C$82:$J$112,'06 - Měření a regulace'!$C$118:$J$282</definedName>
    <definedName name="_xlnm._FilterDatabase" localSheetId="7" hidden="1">'07 - Vzduchotechnika'!$C$141:$K$728</definedName>
    <definedName name="_xlnm.Print_Area" localSheetId="7">'07 - Vzduchotechnika'!$C$4:$J$39,'07 - Vzduchotechnika'!$C$50:$J$76,'07 - Vzduchotechnika'!$C$82:$J$123,'07 - Vzduchotechnika'!$C$129:$J$728</definedName>
    <definedName name="_xlnm._FilterDatabase" localSheetId="8" hidden="1">'08 - Gastro technologie'!$C$119:$K$151</definedName>
    <definedName name="_xlnm.Print_Area" localSheetId="8">'08 - Gastro technologie'!$C$4:$J$39,'08 - Gastro technologie'!$C$50:$J$76,'08 - Gastro technologie'!$C$82:$J$101,'08 - Gastro technologie'!$C$107:$J$151</definedName>
    <definedName name="_xlnm._FilterDatabase" localSheetId="9" hidden="1">'VRN - Vedlejší rozpočtové...'!$C$119:$K$133</definedName>
    <definedName name="_xlnm.Print_Area" localSheetId="9">'VRN - Vedlejší rozpočtové...'!$C$4:$J$39,'VRN - Vedlejší rozpočtové...'!$C$50:$J$76,'VRN - Vedlejší rozpočtové...'!$C$82:$J$101,'VRN - Vedlejší rozpočtové...'!$C$107:$J$133</definedName>
    <definedName name="_xlnm.Print_Titles" localSheetId="0">'Rekapitulace stavby'!$92:$92</definedName>
    <definedName name="_xlnm.Print_Titles" localSheetId="1">'01 - Stavební část'!$145:$145</definedName>
    <definedName name="_xlnm.Print_Titles" localSheetId="2">'02 - Zdravotechnika'!$118:$118</definedName>
    <definedName name="_xlnm.Print_Titles" localSheetId="3">'03 - Vytápění'!$124:$124</definedName>
    <definedName name="_xlnm.Print_Titles" localSheetId="4">'04 - Silnoproud'!$121:$121</definedName>
    <definedName name="_xlnm.Print_Titles" localSheetId="5">'05 - Slaboproud'!$122:$122</definedName>
    <definedName name="_xlnm.Print_Titles" localSheetId="6">'06 - Měření a regulace'!$130:$130</definedName>
    <definedName name="_xlnm.Print_Titles" localSheetId="7">'07 - Vzduchotechnika'!$141:$141</definedName>
    <definedName name="_xlnm.Print_Titles" localSheetId="8">'08 - Gastro technologie'!$119:$119</definedName>
    <definedName name="_xlnm.Print_Titles" localSheetId="9">'VRN - Vedlejší rozpočtové...'!$119:$119</definedName>
  </definedNames>
  <calcPr fullCalcOnLoad="1"/>
</workbook>
</file>

<file path=xl/sharedStrings.xml><?xml version="1.0" encoding="utf-8"?>
<sst xmlns="http://schemas.openxmlformats.org/spreadsheetml/2006/main" count="40890" uniqueCount="6519">
  <si>
    <t>Export Komplet</t>
  </si>
  <si>
    <t/>
  </si>
  <si>
    <t>2.0</t>
  </si>
  <si>
    <t>ZAMOK</t>
  </si>
  <si>
    <t>False</t>
  </si>
  <si>
    <t>{30ed02f2-2983-484e-b026-3cf476eef257}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</si>
  <si>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</si>
  <si>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</si>
  <si>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</si>
  <si>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</si>
  <si>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</si>
  <si>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</si>
  <si>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</si>
  <si>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</si>
  <si>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Line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</si>
  <si>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</si>
  <si>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</si>
  <si>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ubytovny ASK Lovosice</t>
  </si>
  <si>
    <t>KSO:</t>
  </si>
  <si>
    <t>CC-CZ:</t>
  </si>
  <si>
    <t>Místo:</t>
  </si>
  <si>
    <t xml:space="preserve"> </t>
  </si>
  <si>
    <t>Datum:</t>
  </si>
  <si>
    <t>1. 10. 2020</t>
  </si>
  <si>
    <t>Zadavatel:</t>
  </si>
  <si>
    <t>IČ:</t>
  </si>
  <si>
    <t>Město Lovosice</t>
  </si>
  <si>
    <t>DIČ:</t>
  </si>
  <si>
    <t>Uchazeč:</t>
  </si>
  <si>
    <t>Vyplň údaj</t>
  </si>
  <si>
    <t>Projektant:</t>
  </si>
  <si>
    <t>LINE architektura s.r.o.</t>
  </si>
  <si>
    <t>True</t>
  </si>
  <si>
    <t>Zpracovatel:</t>
  </si>
  <si>
    <t>Šimková Dita, K.Vary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</si>
  <si>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</si>
  <si>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</si>
  <si>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</si>
  <si>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</si>
  <si>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</si>
  <si>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</si>
  <si>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</si>
  <si>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</si>
  <si>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</si>
  <si>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</si>
  <si>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</si>
  <si>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</si>
  <si>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</si>
  <si>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</si>
  <si>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</si>
  <si>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</si>
  <si>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</si>
  <si>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</si>
  <si>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</si>
  <si>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</si>
  <si>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</si>
  <si>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</si>
  <si>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</si>
  <si>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</si>
  <si>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</si>
  <si>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</si>
  <si>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</si>
  <si>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</si>
  <si>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</si>
  <si>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</si>
  <si>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</si>
  <si>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</si>
  <si>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</si>
  <si>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</si>
  <si>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</si>
  <si>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</si>
  <si>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</si>
  <si>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</si>
  <si>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</si>
  <si>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</si>
  <si>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</si>
  <si>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</si>
  <si>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</si>
  <si>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</si>
  <si>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</si>
  <si>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</si>
  <si>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</si>
  <si>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</si>
  <si>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</si>
  <si>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</si>
  <si>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{c35fdaaf-d415-4820-bef7-1145c34a6fe0}</t>
  </si>
  <si>
    <t>2</t>
  </si>
  <si>
    <t>02</t>
  </si>
  <si>
    <t>Zdravotechnika</t>
  </si>
  <si>
    <t>{8c29bc70-9233-408f-94d7-ba0d6e8bf433}</t>
  </si>
  <si>
    <t>03</t>
  </si>
  <si>
    <t>Vytápění</t>
  </si>
  <si>
    <t>{ab963621-fe5d-47bf-9eb7-01550562d641}</t>
  </si>
  <si>
    <t>04</t>
  </si>
  <si>
    <t>Silnoproud</t>
  </si>
  <si>
    <t>{525586c9-38b7-410b-b61a-08a3f8ed4a59}</t>
  </si>
  <si>
    <t>05</t>
  </si>
  <si>
    <t>Slaboproud</t>
  </si>
  <si>
    <t>{2f194e57-c311-43f3-b16d-3cf616edf7a1}</t>
  </si>
  <si>
    <t>06</t>
  </si>
  <si>
    <t>Měření a regulace</t>
  </si>
  <si>
    <t>{a8d94342-c88a-4f02-b40e-995edf74aef1}</t>
  </si>
  <si>
    <t>07</t>
  </si>
  <si>
    <t>Vzduchotechnika</t>
  </si>
  <si>
    <t>{49f73173-970e-4547-a40f-8c5c2ad1c89c}</t>
  </si>
  <si>
    <t>08</t>
  </si>
  <si>
    <t>Gastro technologie</t>
  </si>
  <si>
    <t>{684a2c55-a313-4bf6-872a-88cfae4fc848}</t>
  </si>
  <si>
    <t>VRN</t>
  </si>
  <si>
    <t>Vedlejší rozpočtové náklady</t>
  </si>
  <si>
    <t>{fefbb5d4-02f4-4137-8ac7-c9dfc4e41097}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</si>
  <si>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</si>
  <si>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</si>
  <si>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</si>
  <si>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</si>
  <si>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</si>
  <si>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</si>
  <si>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</si>
  <si>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</si>
  <si>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</si>
  <si>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</si>
  <si>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</si>
  <si>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</si>
  <si>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</si>
  <si>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</si>
  <si>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</si>
  <si>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</si>
  <si>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</si>
  <si>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</si>
  <si>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</si>
  <si>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</si>
  <si>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</si>
  <si>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</si>
  <si>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</si>
  <si>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</si>
  <si>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</si>
  <si>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</si>
  <si>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</si>
  <si>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</si>
  <si>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</si>
  <si>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</si>
  <si>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</si>
  <si>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</si>
  <si>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</si>
  <si>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</si>
  <si>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</si>
  <si>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</si>
  <si>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</si>
  <si>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</si>
  <si>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</si>
  <si>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</si>
  <si>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</si>
  <si>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</si>
  <si>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</si>
  <si>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</si>
  <si>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</si>
  <si>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</si>
  <si>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</si>
  <si>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</si>
  <si>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</si>
  <si>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</si>
  <si>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</si>
  <si>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</si>
  <si>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</si>
  <si>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</si>
  <si>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</si>
  <si>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</si>
  <si>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113106144</t>
  </si>
  <si>
    <t>Rozebrání dlažeb ze zámkových dlaždic komunikací pro pěší strojně pl přes 50 m2</t>
  </si>
  <si>
    <t>m2</t>
  </si>
  <si>
    <t>4</t>
  </si>
  <si>
    <t>-1366926484</t>
  </si>
  <si>
    <t>VV</t>
  </si>
  <si>
    <t>(110,95+3,2-21)*0,8 "sokl objektu</t>
  </si>
  <si>
    <t>26*1 "vstup</t>
  </si>
  <si>
    <t>Součet</t>
  </si>
  <si>
    <t>113107122</t>
  </si>
  <si>
    <t>Odstranění podkladu z kameniva drceného tl 200 mm ručně</t>
  </si>
  <si>
    <t>549941231</t>
  </si>
  <si>
    <t>3</t>
  </si>
  <si>
    <t>113204111</t>
  </si>
  <si>
    <t>Vytrhání obrub záhonových</t>
  </si>
  <si>
    <t>m</t>
  </si>
  <si>
    <t>1805875804</t>
  </si>
  <si>
    <t>26 "vstup</t>
  </si>
  <si>
    <t>131351100</t>
  </si>
  <si>
    <t>Hloubení jam nezapažených v hornině třídy těžitelnosti II, skupiny 4 objem do 20 m3 strojně</t>
  </si>
  <si>
    <t>m3</t>
  </si>
  <si>
    <t>527712929</t>
  </si>
  <si>
    <t>1,4*1,4*1,5*2 "pro sloupy vstupu 1.np</t>
  </si>
  <si>
    <t>0,5*0,5*0,7*8 "1.np pro patní kolena</t>
  </si>
  <si>
    <t>5</t>
  </si>
  <si>
    <t>132351103</t>
  </si>
  <si>
    <t>Hloubení rýh nezapažených  š do 800 mm v hornině třídy těžitelnosti II, skupiny 4 objem do 100 m3 strojně</t>
  </si>
  <si>
    <t>1465833401</t>
  </si>
  <si>
    <t>sokl budovy</t>
  </si>
  <si>
    <t>(110,95+3,2+8,5)*0,6*0,65</t>
  </si>
  <si>
    <t>6</t>
  </si>
  <si>
    <t>162751137</t>
  </si>
  <si>
    <t>Vodorovné přemístění do 10000 m výkopku/sypaniny z horniny třídy těžitelnosti II, skupiny 4 a 5</t>
  </si>
  <si>
    <t>96001471</t>
  </si>
  <si>
    <t>7</t>
  </si>
  <si>
    <t>162751139</t>
  </si>
  <si>
    <t>Příplatek k vodorovnému přemístění výkopku/sypaniny z horniny třídy těžitelnosti II, skupiny 4 a 5 ZKD 1000 m přes 10000 m</t>
  </si>
  <si>
    <t>1370123293</t>
  </si>
  <si>
    <t>15,253*5</t>
  </si>
  <si>
    <t>celkem 15km</t>
  </si>
  <si>
    <t>8</t>
  </si>
  <si>
    <t>167151102</t>
  </si>
  <si>
    <t>Nakládání výkopku z hornin třídy těžitelnosti II, skupiny 4 a 5 do 100 m3</t>
  </si>
  <si>
    <t>1088333937</t>
  </si>
  <si>
    <t>5,88+47,834-39,861+1,4</t>
  </si>
  <si>
    <t>9</t>
  </si>
  <si>
    <t>171201231</t>
  </si>
  <si>
    <t>Poplatek za uložení zeminy a kamení na recyklační skládce (skládkovné) kód odpadu 17 05 04</t>
  </si>
  <si>
    <t>t</t>
  </si>
  <si>
    <t>1406901730</t>
  </si>
  <si>
    <t>15,253*1,6</t>
  </si>
  <si>
    <t>10</t>
  </si>
  <si>
    <t>171251201</t>
  </si>
  <si>
    <t>Uložení sypaniny na skládky nebo meziskládky</t>
  </si>
  <si>
    <t>-41064258</t>
  </si>
  <si>
    <t>11</t>
  </si>
  <si>
    <t>174151101</t>
  </si>
  <si>
    <t>Zásyp jam, šachet rýh nebo kolem objektů sypaninou se zhutněním</t>
  </si>
  <si>
    <t>523567411</t>
  </si>
  <si>
    <t>(110,95+3,2+8,5)*0,5*0,65</t>
  </si>
  <si>
    <t>12</t>
  </si>
  <si>
    <t>181951114</t>
  </si>
  <si>
    <t>Úprava pláně v hornině třídy těžitelnosti II, skupiny 4 a 5 se zhutněním</t>
  </si>
  <si>
    <t>656833098</t>
  </si>
  <si>
    <t>21*6 "vstup</t>
  </si>
  <si>
    <t>Zakládání</t>
  </si>
  <si>
    <t>13</t>
  </si>
  <si>
    <t>275313811</t>
  </si>
  <si>
    <t>Základové patky z betonu tř. C 25/30</t>
  </si>
  <si>
    <t>130789282</t>
  </si>
  <si>
    <t>1,1*0,515*0,5*4+0,6*0,515*0,5*2+1,1*0,615*0,5*2+1,1*0,43*0,5+0,5*0,3*0,5+0,5*0,5*0,5+0,7*0,6*0,5+0,77*0,615*0,5+0,77*0,515*0,5 "nabeton.patky 1.pp</t>
  </si>
  <si>
    <t>14</t>
  </si>
  <si>
    <t>275351121</t>
  </si>
  <si>
    <t>Zřízení bednění základových patek</t>
  </si>
  <si>
    <t>-1467267452</t>
  </si>
  <si>
    <t>1,4*4*0,5*2 "pro sloupy vstupu 1.np</t>
  </si>
  <si>
    <t>nabetonované patky 1.pp</t>
  </si>
  <si>
    <t>(1,1+0,515)*2*0,5*4</t>
  </si>
  <si>
    <t>(0,6+0,515)*2*0,5*2</t>
  </si>
  <si>
    <t>(1,1+0,615)*2*0,5*2</t>
  </si>
  <si>
    <t>(1,1+0,43+0,5+0,3+0,5+0,5+0,7+0,6+0,77+0,615+0,77+0,515)*2*0,4</t>
  </si>
  <si>
    <t>275351122</t>
  </si>
  <si>
    <t>Odstranění bednění základových patek</t>
  </si>
  <si>
    <t>-46635085</t>
  </si>
  <si>
    <t>Svislé a kompletní konstrukce</t>
  </si>
  <si>
    <t>16</t>
  </si>
  <si>
    <t>310238211</t>
  </si>
  <si>
    <t xml:space="preserve">Zazdívka otvorů pl do 1 m2 ve zdivu nadzákladovém cihlami pálenými na MVC </t>
  </si>
  <si>
    <t>-118331163</t>
  </si>
  <si>
    <t>1,8*0,45*0,3 "1.pp dozdívka u ST1.1</t>
  </si>
  <si>
    <t>9*0,25*0,4+4*0,25*0,7 "1.pp</t>
  </si>
  <si>
    <t>17</t>
  </si>
  <si>
    <t>311113151</t>
  </si>
  <si>
    <t>Nosná zeď tl 150 mm z hladkých tvárnic ztraceného bednění včetně výplně z betonu tř. C 25/30</t>
  </si>
  <si>
    <t>1995880696</t>
  </si>
  <si>
    <t>36,4 "1.pp</t>
  </si>
  <si>
    <t>18</t>
  </si>
  <si>
    <t>311113153</t>
  </si>
  <si>
    <t>Nosná zeď tl do 250 mm z hladkých tvárnic ztraceného bednění včetně výplně z betonu tř. C 25/30</t>
  </si>
  <si>
    <t>1397181028</t>
  </si>
  <si>
    <t>4,88 "1.pp</t>
  </si>
  <si>
    <t>19</t>
  </si>
  <si>
    <t>311113154</t>
  </si>
  <si>
    <t>Nosná zeď tl do 300 mm z hladkých tvárnic ztraceného bednění včetně výplně z betonu tř. C 25/30</t>
  </si>
  <si>
    <t>1228141444</t>
  </si>
  <si>
    <t>1,8*3-0,35*0,5 " 1.pp - ST1.1 -výztuž v položce výztuž věnců</t>
  </si>
  <si>
    <t>28,46 "1.pp</t>
  </si>
  <si>
    <t>9,58 "výtah.šachty v suterénu</t>
  </si>
  <si>
    <t>20</t>
  </si>
  <si>
    <t>311113155</t>
  </si>
  <si>
    <t>Nosná zeď tl do 400 mm z hladkých tvárnic ztraceného bednění včetně výplně z betonu tř. C 25/30</t>
  </si>
  <si>
    <t>-197422029</t>
  </si>
  <si>
    <t>8,43 "1.pp</t>
  </si>
  <si>
    <t>311231126</t>
  </si>
  <si>
    <t>Zdivo nosné z cihel dl 290 mm P20 až 25 na MC 10</t>
  </si>
  <si>
    <t>-672850164</t>
  </si>
  <si>
    <t>5,026+0,575 "výtahové šachty v suterénu</t>
  </si>
  <si>
    <t>22</t>
  </si>
  <si>
    <t>311235121</t>
  </si>
  <si>
    <t>Zdivo jednovrstvé z cihel broušených do P10 na tenkovrstvou maltu tl 200 mm</t>
  </si>
  <si>
    <t>-1990725335</t>
  </si>
  <si>
    <t>3,77+6,4 "1.np</t>
  </si>
  <si>
    <t>2,18 "2.np</t>
  </si>
  <si>
    <t>2,73 "3.np</t>
  </si>
  <si>
    <t>23</t>
  </si>
  <si>
    <t>311235151</t>
  </si>
  <si>
    <t>Zdivo jednovrstvé z cihel broušených do P10 na tenkovrstvou maltu tl 300 mm</t>
  </si>
  <si>
    <t>1704724098</t>
  </si>
  <si>
    <t>2,25+8,55 "2.np</t>
  </si>
  <si>
    <t>24</t>
  </si>
  <si>
    <t>311236301</t>
  </si>
  <si>
    <t>Zdivo jednovrstvé zvukově izolační na tenkovrstvou maltu z cihel děrovaných broušených P15 tloušťky 190 mm</t>
  </si>
  <si>
    <t>-1623005076</t>
  </si>
  <si>
    <t>13,54 "1.np</t>
  </si>
  <si>
    <t>4,67+23,37 "2.np</t>
  </si>
  <si>
    <t>41,9+9+22,82+4,31 "3.np</t>
  </si>
  <si>
    <t>25,9*2,85+2,1 "4.np</t>
  </si>
  <si>
    <t>19,58*2,85+2,1 "5.np</t>
  </si>
  <si>
    <t>25</t>
  </si>
  <si>
    <t>311236321</t>
  </si>
  <si>
    <t>Zdivo jednovrstvé zvukově izolační na tenkovrstvou maltu z cihel děrovaných broušených P15 tloušťky 250 mm</t>
  </si>
  <si>
    <t>-792373739</t>
  </si>
  <si>
    <t>9,32 "1.np</t>
  </si>
  <si>
    <t>4,2*2 "2.np</t>
  </si>
  <si>
    <t>4,31 "3.np</t>
  </si>
  <si>
    <t>2,1 "4.np</t>
  </si>
  <si>
    <t>2,85*7,25+2,1 "5.np</t>
  </si>
  <si>
    <t>26</t>
  </si>
  <si>
    <t>311270131</t>
  </si>
  <si>
    <t>Zdivo z vápenopískových přesných plných tvárnic 6DF do P25 tl 175 mm</t>
  </si>
  <si>
    <t>-541302605</t>
  </si>
  <si>
    <t>23,88 "2.np</t>
  </si>
  <si>
    <t>27</t>
  </si>
  <si>
    <t>311272125</t>
  </si>
  <si>
    <t>Zdivo z pórobetonových tvárnic na pero a drážku přes P2 do P4 do 450 kg/m3 na tenkovrstvou maltu tl 250 m</t>
  </si>
  <si>
    <t>315336001</t>
  </si>
  <si>
    <t>3,63 "předstěna</t>
  </si>
  <si>
    <t>28</t>
  </si>
  <si>
    <t>311272227</t>
  </si>
  <si>
    <t>Zdivo z pórobetonových tvárnic na pero a drážku přes P2 do P4 do 450 kg/m3 na tenkovrstvou maltu tl 300 m</t>
  </si>
  <si>
    <t>899455623</t>
  </si>
  <si>
    <t>42,56 "1.np</t>
  </si>
  <si>
    <t>76,15*2,85-30,98-19,36-43,17-13,33-15,9 "2.np</t>
  </si>
  <si>
    <t>76,2*2,85-64,6 "3.np</t>
  </si>
  <si>
    <t>76,2*2,85-64,6 "4.np</t>
  </si>
  <si>
    <t>76,2*2,85-64,6 "5.np</t>
  </si>
  <si>
    <t>29</t>
  </si>
  <si>
    <t>311272325</t>
  </si>
  <si>
    <t>Zdivo z pórobetonových tvárnic na pero a drážku přes P2 do P4 do 450 kg/m3 na tenkovrstvou maltu tl 375 m</t>
  </si>
  <si>
    <t>313132858</t>
  </si>
  <si>
    <t>4,03 "2.np</t>
  </si>
  <si>
    <t>30</t>
  </si>
  <si>
    <t>311361821</t>
  </si>
  <si>
    <t>Výztuž nosných zdí betonářskou ocelí 10 505</t>
  </si>
  <si>
    <t>594076412</t>
  </si>
  <si>
    <t>do ztraceného bednění</t>
  </si>
  <si>
    <t>36,4*0,15/3*2*0,04</t>
  </si>
  <si>
    <t>4,88*0,25/3*2*0,04</t>
  </si>
  <si>
    <t>38,04*0,3/3*2*0,04</t>
  </si>
  <si>
    <t>8,43*0,4/3*2*0,04</t>
  </si>
  <si>
    <t>31</t>
  </si>
  <si>
    <t>317143442</t>
  </si>
  <si>
    <t>Překlad nosný z pórobetonu ve zdech tl 250 mm dl přes 1300 do 1500 mm</t>
  </si>
  <si>
    <t>kus</t>
  </si>
  <si>
    <t>-501912213</t>
  </si>
  <si>
    <t>32</t>
  </si>
  <si>
    <t>317143443</t>
  </si>
  <si>
    <t>Překlad nosný z pórobetonu ve zdech tl 250 mm dl přes 1500 do 1800 mm</t>
  </si>
  <si>
    <t>1509031077</t>
  </si>
  <si>
    <t>33</t>
  </si>
  <si>
    <t>317143453</t>
  </si>
  <si>
    <t>Překlad nosný z pórobetonu ve zdech tl 300 mm dl přes 1500 do 1800 mm</t>
  </si>
  <si>
    <t>663099903</t>
  </si>
  <si>
    <t>34</t>
  </si>
  <si>
    <t>317143455</t>
  </si>
  <si>
    <t>Překlad nosný z pórobetonu ve zdech tl 300 mm dl přes 2100 do 2400 mm</t>
  </si>
  <si>
    <t>-1066521359</t>
  </si>
  <si>
    <t>35</t>
  </si>
  <si>
    <t>317168011</t>
  </si>
  <si>
    <t>Překlad keramický plochý š 115 mm dl 1000 mm</t>
  </si>
  <si>
    <t>-1042556640</t>
  </si>
  <si>
    <t>1 "dle výpisu</t>
  </si>
  <si>
    <t>36</t>
  </si>
  <si>
    <t>317168012</t>
  </si>
  <si>
    <t>Překlad keramický plochý š 115 mm dl 1250 mm</t>
  </si>
  <si>
    <t>-81919287</t>
  </si>
  <si>
    <t>2+6+9+9 "dle výpisu</t>
  </si>
  <si>
    <t>37</t>
  </si>
  <si>
    <t>317168014</t>
  </si>
  <si>
    <t>Překlad keramický plochý š 115 mm dl 1750 mm</t>
  </si>
  <si>
    <t>-765179997</t>
  </si>
  <si>
    <t>2+6 "dle výpisu</t>
  </si>
  <si>
    <t>38</t>
  </si>
  <si>
    <t>317168021</t>
  </si>
  <si>
    <t>Překlad keramický plochý š 145 mm dl 1000 mm</t>
  </si>
  <si>
    <t>-1780218346</t>
  </si>
  <si>
    <t>1+2 "dle výpisu</t>
  </si>
  <si>
    <t>39</t>
  </si>
  <si>
    <t>317168022</t>
  </si>
  <si>
    <t>Překlad keramický plochý š 145 mm dl 1250 mm</t>
  </si>
  <si>
    <t>-126770981</t>
  </si>
  <si>
    <t>8+13+25+35+35 "dle výpisu</t>
  </si>
  <si>
    <t>40</t>
  </si>
  <si>
    <t>317168024</t>
  </si>
  <si>
    <t>Překlad keramický plochý š 145 mm dl 1750 mm</t>
  </si>
  <si>
    <t>-656390899</t>
  </si>
  <si>
    <t>3 "dle výpisu</t>
  </si>
  <si>
    <t>41</t>
  </si>
  <si>
    <t>317168025</t>
  </si>
  <si>
    <t>Překlad keramický plochý š 145 mm dl 2000 mm</t>
  </si>
  <si>
    <t>-13055685</t>
  </si>
  <si>
    <t>42</t>
  </si>
  <si>
    <t>317168027</t>
  </si>
  <si>
    <t>Překlad keramický plochý š 145 mm dl 2500 mm</t>
  </si>
  <si>
    <t>1390805889</t>
  </si>
  <si>
    <t>43</t>
  </si>
  <si>
    <t>31720001R</t>
  </si>
  <si>
    <t>Dod+mtz betonový systémový překlad 1190/100/140mm</t>
  </si>
  <si>
    <t>205805190</t>
  </si>
  <si>
    <t>2 "dle výpisu</t>
  </si>
  <si>
    <t>44</t>
  </si>
  <si>
    <t>31720005R</t>
  </si>
  <si>
    <t>Dod+mtz betonový systémový překlad 1190/140/140mm</t>
  </si>
  <si>
    <t>333098761</t>
  </si>
  <si>
    <t>45</t>
  </si>
  <si>
    <t>31720006R</t>
  </si>
  <si>
    <t>Dod+mtz betonový systémový překlad 1790/140/140mm</t>
  </si>
  <si>
    <t>-925553559</t>
  </si>
  <si>
    <t>46</t>
  </si>
  <si>
    <t>317941121</t>
  </si>
  <si>
    <t>Osazování ocelových válcovaných nosníků na zdivu I, IE, U, UE nebo L do č 12</t>
  </si>
  <si>
    <t>747221101</t>
  </si>
  <si>
    <t>překlady L 50/50/5</t>
  </si>
  <si>
    <t>(0,75*26+1,25*2*22)*0,00377*1,08</t>
  </si>
  <si>
    <t>překlady L 90/60/6</t>
  </si>
  <si>
    <t>0,85*22*0,007*1,08</t>
  </si>
  <si>
    <t>47</t>
  </si>
  <si>
    <t>M</t>
  </si>
  <si>
    <t>13010420</t>
  </si>
  <si>
    <t>úhelník ocelový rovnostranný jakost 11 375 50x50x5mm</t>
  </si>
  <si>
    <t>-1469786960</t>
  </si>
  <si>
    <t>0,303</t>
  </si>
  <si>
    <t>0,303*1,08 'Přepočtené koeficientem množství</t>
  </si>
  <si>
    <t>48</t>
  </si>
  <si>
    <t>13010518</t>
  </si>
  <si>
    <t>úhelník ocelový nerovnostranný jakost 11 375 90x60x6mm</t>
  </si>
  <si>
    <t>-947712119</t>
  </si>
  <si>
    <t>0,141</t>
  </si>
  <si>
    <t>0,141*1,08 'Přepočtené koeficientem množství</t>
  </si>
  <si>
    <t>49</t>
  </si>
  <si>
    <t>342244201</t>
  </si>
  <si>
    <t>Příčka z cihel broušených na tenkovrstvou maltu tloušťky 80 mm</t>
  </si>
  <si>
    <t>-380394141</t>
  </si>
  <si>
    <t>17,82 "3.np</t>
  </si>
  <si>
    <t>31,71-4,2 "4.np</t>
  </si>
  <si>
    <t>17,75 "5.np</t>
  </si>
  <si>
    <t>50</t>
  </si>
  <si>
    <t>342244211</t>
  </si>
  <si>
    <t>Příčka z cihel broušených na tenkovrstvou maltu tloušťky 115 mm</t>
  </si>
  <si>
    <t>1883692409</t>
  </si>
  <si>
    <t>11,69 "1.np</t>
  </si>
  <si>
    <t>13,39 "2.np</t>
  </si>
  <si>
    <t>6,6+3,77 "3.np</t>
  </si>
  <si>
    <t>7,84+14,65*2,85-8,4 "4.np</t>
  </si>
  <si>
    <t>13,78+22,6*2,85-8,4 "5.np</t>
  </si>
  <si>
    <t>51</t>
  </si>
  <si>
    <t>342244221</t>
  </si>
  <si>
    <t>Příčka z cihel broušených na tenkovrstvou maltu tloušťky 140 mm</t>
  </si>
  <si>
    <t>-72025404</t>
  </si>
  <si>
    <t>18,4*2,85-4,6+13,82*2,85-5,48 "1.np</t>
  </si>
  <si>
    <t>43,3*2,85-13,8 "2.np</t>
  </si>
  <si>
    <t>65,58*2,87-22,4 "3.np</t>
  </si>
  <si>
    <t>10,62+96,85*2,85-19,2 "4.np</t>
  </si>
  <si>
    <t>102,5*2,85-36,8+13,5 "5.np</t>
  </si>
  <si>
    <t>52</t>
  </si>
  <si>
    <t>342272215</t>
  </si>
  <si>
    <t>Příčka z pórobetonových hladkých tvárnic na tenkovrstvou maltu tl 75 mm</t>
  </si>
  <si>
    <t>1024046299</t>
  </si>
  <si>
    <t>34,5 "dle PD</t>
  </si>
  <si>
    <t>53</t>
  </si>
  <si>
    <t>342291121</t>
  </si>
  <si>
    <t>Ukotvení příček k cihelným konstrukcím plochými kotvami</t>
  </si>
  <si>
    <t>395149743</t>
  </si>
  <si>
    <t>1.np-5.np</t>
  </si>
  <si>
    <t>2,85*(16+16+28+38+38)</t>
  </si>
  <si>
    <t>54</t>
  </si>
  <si>
    <t>342291131</t>
  </si>
  <si>
    <t>Ukotvení příček k betonovým konstrukcím plochými kotvami</t>
  </si>
  <si>
    <t>1584355640</t>
  </si>
  <si>
    <t>2,85*(8+25+32+30+32)</t>
  </si>
  <si>
    <t>55</t>
  </si>
  <si>
    <t>346244381</t>
  </si>
  <si>
    <t>Plentování jednostranné v do 200 mm válcovaných nosníků cihlami</t>
  </si>
  <si>
    <t>-269100765</t>
  </si>
  <si>
    <t>překlady z L profilů</t>
  </si>
  <si>
    <t>0,75*20*0,05</t>
  </si>
  <si>
    <t>1,25*9*2*0,05</t>
  </si>
  <si>
    <t>0,85*18*0,06</t>
  </si>
  <si>
    <t>56</t>
  </si>
  <si>
    <t>346272216</t>
  </si>
  <si>
    <t>Přizdívka z pórobetonových tvárnic tl 50 mm</t>
  </si>
  <si>
    <t>-288950512</t>
  </si>
  <si>
    <t>3 "dle PD</t>
  </si>
  <si>
    <t>57</t>
  </si>
  <si>
    <t>346272236</t>
  </si>
  <si>
    <t>Přizdívka z pórobetonových tvárnic tl 100 mm</t>
  </si>
  <si>
    <t>-789747432</t>
  </si>
  <si>
    <t>12,69 "dle PD</t>
  </si>
  <si>
    <t>58</t>
  </si>
  <si>
    <t>346272256</t>
  </si>
  <si>
    <t>Přizdívka z pórobetonových tvárnic tl 150 mm</t>
  </si>
  <si>
    <t>23485248</t>
  </si>
  <si>
    <t>18,6 "1.np</t>
  </si>
  <si>
    <t>8,4 "2.np</t>
  </si>
  <si>
    <t>14,55 "3.np</t>
  </si>
  <si>
    <t>44,04 "4.np</t>
  </si>
  <si>
    <t>44,04 "5.np</t>
  </si>
  <si>
    <t>Vodorovné konstrukce</t>
  </si>
  <si>
    <t>59</t>
  </si>
  <si>
    <t>411321515</t>
  </si>
  <si>
    <t>Stropy deskové ze ŽB tř. C 20/25</t>
  </si>
  <si>
    <t>-191841133</t>
  </si>
  <si>
    <t>44,65*0,08 "strop nad 5.np -deska PD1</t>
  </si>
  <si>
    <t>56,25*0,08 "strop nad 4.np -deska PD1</t>
  </si>
  <si>
    <t xml:space="preserve">8,35*0,18 "schodiště 4.np -deska PD2 </t>
  </si>
  <si>
    <t>56,25*0,08+8,35*0,18 "PD1 a PD2 3.np</t>
  </si>
  <si>
    <t>86,42*0,08+8,35*0,18 "PD1 a PD2 2.np</t>
  </si>
  <si>
    <t>65,9*0,08+8,87*0,18 "PD1 a PD2 1.np</t>
  </si>
  <si>
    <t>6,17*0,19 "1.pp PD1</t>
  </si>
  <si>
    <t>60</t>
  </si>
  <si>
    <t>411354204</t>
  </si>
  <si>
    <t>Bednění stropů ztracené z hraněných trapézových vln v 40 mm plech lesklý tl 0,88 mm</t>
  </si>
  <si>
    <t>-1986786859</t>
  </si>
  <si>
    <t>8,35 "schodiště 4.np -deska PD2</t>
  </si>
  <si>
    <t>8,35 "schodiště 3.np -deska PD2</t>
  </si>
  <si>
    <t>8,35 "dtto 2.np</t>
  </si>
  <si>
    <t>8,87 "dtto 1.np</t>
  </si>
  <si>
    <t>6,17 "1.pp -deska PD1</t>
  </si>
  <si>
    <t>61</t>
  </si>
  <si>
    <t>41135420R</t>
  </si>
  <si>
    <t>Bednění stropů ztracené z hraněných trapézových vln v 30 mm plech lesklý tl 0,88 mm</t>
  </si>
  <si>
    <t>-700178432</t>
  </si>
  <si>
    <t>44,65 " strop nad 5.np -deska PD1</t>
  </si>
  <si>
    <t>56,25 "strop nad 4.np -deska PD1</t>
  </si>
  <si>
    <t xml:space="preserve">56,25 "strop nad 3.np -deska PD1 </t>
  </si>
  <si>
    <t>86,42 "dtto 2.np</t>
  </si>
  <si>
    <t>65,9 "dtto 1.np</t>
  </si>
  <si>
    <t>62</t>
  </si>
  <si>
    <t>411361821</t>
  </si>
  <si>
    <t>Výztuž stropů betonářskou ocelí 10 505</t>
  </si>
  <si>
    <t>643328533</t>
  </si>
  <si>
    <t>0,06721 "strop nad 5.np</t>
  </si>
  <si>
    <t>0,08465+0,0206 "schodiště +strop nad 4.np</t>
  </si>
  <si>
    <t>0,08465+0,0206 "dtto 3.np</t>
  </si>
  <si>
    <t>0,1301+0,0206 "dtto 2.np</t>
  </si>
  <si>
    <t>0,0992+0,0219 "dtto 1.np</t>
  </si>
  <si>
    <t>0,02378 "1.pp</t>
  </si>
  <si>
    <t>63</t>
  </si>
  <si>
    <t>411362021</t>
  </si>
  <si>
    <t>Výztuž stropů ze svařovaných sítí z drátů typu KARI</t>
  </si>
  <si>
    <t>1442029846</t>
  </si>
  <si>
    <t>0,1344 "strop nad 5.np</t>
  </si>
  <si>
    <t>0,16935+0,02515 "schodiště +strop nad 4.np</t>
  </si>
  <si>
    <t>0,16935+0,02515 "dtto 3.np</t>
  </si>
  <si>
    <t>0,26015+0,02515 "dtto 2.np</t>
  </si>
  <si>
    <t>0,201+0,02706 "dtto 1.np</t>
  </si>
  <si>
    <t>0,0186 "1.pp</t>
  </si>
  <si>
    <t>64</t>
  </si>
  <si>
    <t>41380000R</t>
  </si>
  <si>
    <t>Dod+mtz+dmtz ocel.kce provizorního podchycení v 1.pp vč. stav.přípomocí</t>
  </si>
  <si>
    <t>kg</t>
  </si>
  <si>
    <t>497728296</t>
  </si>
  <si>
    <t>4147,62 "dle statiky</t>
  </si>
  <si>
    <t>4147,62*1,08 'Přepočtené koeficientem množství</t>
  </si>
  <si>
    <t>65</t>
  </si>
  <si>
    <t>41390000R</t>
  </si>
  <si>
    <t>Dod+mtz ocel.kce stropu nad 1.pp, podchycení otvorů 1.pp vč.zákl.nátěru a stav.přípomocí</t>
  </si>
  <si>
    <t>-844765197</t>
  </si>
  <si>
    <t>7018,968-63,4 "dle statiky</t>
  </si>
  <si>
    <t>6955,568*1,08 'Přepočtené koeficientem množství</t>
  </si>
  <si>
    <t>66</t>
  </si>
  <si>
    <t>41390001R</t>
  </si>
  <si>
    <t>Dod+mtz ocel.kce stropu a schodiště nad 1.np, podchycení otvorů 1.np vč.zákl.nátěru a stav.přípomocí</t>
  </si>
  <si>
    <t>-1435360223</t>
  </si>
  <si>
    <t>10951,369-91,2-535,8 "dle statiky</t>
  </si>
  <si>
    <t>10324,369*1,08 'Přepočtené koeficientem množství</t>
  </si>
  <si>
    <t>67</t>
  </si>
  <si>
    <t>41390002R</t>
  </si>
  <si>
    <t>Dod+mtz ocel.kce stropu a schodiště nad 2.np vč.zákl.nátěru a stav.přípomocí</t>
  </si>
  <si>
    <t>1305356984</t>
  </si>
  <si>
    <t>14126,313-706,2-85,8 "dle statiky</t>
  </si>
  <si>
    <t>13334,313*1,08 'Přepočtené koeficientem množství</t>
  </si>
  <si>
    <t>68</t>
  </si>
  <si>
    <t>41390003R</t>
  </si>
  <si>
    <t>Dod+mtz ocel.kce stropu a schodiště nad 3.np vč.zákl.nátěru a stav.přípomocí</t>
  </si>
  <si>
    <t>-239141421</t>
  </si>
  <si>
    <t>4622,13-457,3-85,8 "dle statiky</t>
  </si>
  <si>
    <t>4079,03*1,08 'Přepočtené koeficientem množství</t>
  </si>
  <si>
    <t>69</t>
  </si>
  <si>
    <t>41390004R</t>
  </si>
  <si>
    <t>Dod+mtz ocel.kce stropu a schodiště nad 4.np vč.zákl.nátěru a stav.přípomocí</t>
  </si>
  <si>
    <t>13262514</t>
  </si>
  <si>
    <t>5081,568-457,3-85,8 "dle statiky</t>
  </si>
  <si>
    <t>4538,468*1,08 'Přepočtené koeficientem množství</t>
  </si>
  <si>
    <t>70</t>
  </si>
  <si>
    <t>41390005R</t>
  </si>
  <si>
    <t>Dod+mtz ocel.kce stropu nad 5.np vč.zákl.nátěru a stav.přípomocí</t>
  </si>
  <si>
    <t>676492201</t>
  </si>
  <si>
    <t>2496,548-363 "dle statiky</t>
  </si>
  <si>
    <t>2133,548*1,08 'Přepočtené koeficientem množství</t>
  </si>
  <si>
    <t>71</t>
  </si>
  <si>
    <t>417321515</t>
  </si>
  <si>
    <t>Ztužující pásy a věnce ze ŽB tř. C 25/30</t>
  </si>
  <si>
    <t>-1603824302</t>
  </si>
  <si>
    <t>18,2*0,26*0,32-18,2*0,185*0,2 "V1.1</t>
  </si>
  <si>
    <t>4,3*0,31*0,32 "V1.2</t>
  </si>
  <si>
    <t>2,25*2*0,31*0,2 "V1.3</t>
  </si>
  <si>
    <t>34,3*0,26*0,25 "V1.4</t>
  </si>
  <si>
    <t>52,2*0,26*0,25 "V2.1</t>
  </si>
  <si>
    <t>18,6*0,26*0,32-18,6*0,185*0,2 "V2.2</t>
  </si>
  <si>
    <t>1,75*0,3*0,29 "V2.3</t>
  </si>
  <si>
    <t>49,8*0,26*0,47 "V3.1</t>
  </si>
  <si>
    <t>18,6*0,26*0,32-18,6*0,185*0,2 "V3.2</t>
  </si>
  <si>
    <t>1,53*0,26*0,335+1,41*0,26*0,215 "V3.3</t>
  </si>
  <si>
    <t>2,25*2*0,3*0,25 "V3.4</t>
  </si>
  <si>
    <t>49,8*0,26*0,47 "V4.1</t>
  </si>
  <si>
    <t>18,6*0,26*0,32-18,6*0,185*0,2 "V4.2</t>
  </si>
  <si>
    <t>1,53*0,26*0,335+1,41*0,26*0,215 "V4.3</t>
  </si>
  <si>
    <t>2,25*2*0,3*0,25 "V4.4</t>
  </si>
  <si>
    <t>2,25*2*0,3*0,25 "V5.1</t>
  </si>
  <si>
    <t>27,66*0,15 "příčky nedosahující ke stropu</t>
  </si>
  <si>
    <t>72</t>
  </si>
  <si>
    <t>417351115</t>
  </si>
  <si>
    <t>Zřízení bednění ztužujících věnců</t>
  </si>
  <si>
    <t>-568939960</t>
  </si>
  <si>
    <t>V1.1-V5.1</t>
  </si>
  <si>
    <t>18,2*2*0,32+4,3*2*0,32+2,25*2*2*0,2+34,3*2*0,25+52,2*2*0,25</t>
  </si>
  <si>
    <t>18,6*2*0,32+1,75*2*0,29+49,8*2*0,47+18,6*2*0,2+1,53*2*0,335+1,41*2*0,215</t>
  </si>
  <si>
    <t>2,25*2*2*0,25+49,8*2*0,47+18,6*2*0,32+1,53*2*0,335+1,41*2*0,215</t>
  </si>
  <si>
    <t>2,25*2*2*0,25+2,25*2*2*0,25</t>
  </si>
  <si>
    <t>27,66*2 "příčky nedosahující ke stropu</t>
  </si>
  <si>
    <t>73</t>
  </si>
  <si>
    <t>417351116</t>
  </si>
  <si>
    <t>Odstranění bednění ztužujících věnců</t>
  </si>
  <si>
    <t>1914782742</t>
  </si>
  <si>
    <t>74</t>
  </si>
  <si>
    <t>417361821</t>
  </si>
  <si>
    <t>Výztuž ztužujících pásů a věnců betonářskou ocelí 10 505</t>
  </si>
  <si>
    <t>-57999880</t>
  </si>
  <si>
    <t>2,8601183 "dle statiky v.č.2-08</t>
  </si>
  <si>
    <t>27,66*0,15*0,12 "příčky nedosahující ke stropu</t>
  </si>
  <si>
    <t>75</t>
  </si>
  <si>
    <t>430321515</t>
  </si>
  <si>
    <t>Schodišťová konstrukce a rampa ze ŽB tř. C 20/25</t>
  </si>
  <si>
    <t>-509680837</t>
  </si>
  <si>
    <t>nové schodiště -nabetonování stupňů</t>
  </si>
  <si>
    <t>1,3*18*4*0,235*0,175/2</t>
  </si>
  <si>
    <t>76</t>
  </si>
  <si>
    <t>431351121</t>
  </si>
  <si>
    <t>Zřízení bednění podest schodišť a ramp přímočarých v do 4 m</t>
  </si>
  <si>
    <t>1084025572</t>
  </si>
  <si>
    <t>1,3*18*4*0,2</t>
  </si>
  <si>
    <t>2,65*2*4*0,35</t>
  </si>
  <si>
    <t>77</t>
  </si>
  <si>
    <t>431351122</t>
  </si>
  <si>
    <t>Odstranění bednění podest schodišť a ramp přímočarých v do 4 m</t>
  </si>
  <si>
    <t>177734405</t>
  </si>
  <si>
    <t>Komunikace pozemní</t>
  </si>
  <si>
    <t>78</t>
  </si>
  <si>
    <t>564851111</t>
  </si>
  <si>
    <t>Podklad ze štěrkodrtě ŠD tl 150 mm</t>
  </si>
  <si>
    <t>-941999262</t>
  </si>
  <si>
    <t>79</t>
  </si>
  <si>
    <t>596211122</t>
  </si>
  <si>
    <t>Kladení zámkové dlažby komunikací pro pěší tl 60 mm skupiny B pl do 300 m2</t>
  </si>
  <si>
    <t>-24384171</t>
  </si>
  <si>
    <t>80</t>
  </si>
  <si>
    <t>59245015</t>
  </si>
  <si>
    <t>dlažba zámková tvaru I 200x165x60mm přírodní</t>
  </si>
  <si>
    <t>-459339803</t>
  </si>
  <si>
    <t>200,52-100,52 "část -použití původní dlažby</t>
  </si>
  <si>
    <t>100*1,03 'Přepočtené koeficientem množství</t>
  </si>
  <si>
    <t>Úpravy povrchů, podlahy a osazování výplní</t>
  </si>
  <si>
    <t>81</t>
  </si>
  <si>
    <t>611131321</t>
  </si>
  <si>
    <t>Penetrační disperzní nátěr vnitřních stropů nanášený strojně</t>
  </si>
  <si>
    <t>1538977998</t>
  </si>
  <si>
    <t>1573,705+398,06</t>
  </si>
  <si>
    <t>82</t>
  </si>
  <si>
    <t>611142001</t>
  </si>
  <si>
    <t>Potažení vnitřních stropů sklovláknitým pletivem vtlačeným do tenkovrstvé hmoty</t>
  </si>
  <si>
    <t>667461868</t>
  </si>
  <si>
    <t>398,06 "1.np na kalcium-silikátová desky</t>
  </si>
  <si>
    <t>83</t>
  </si>
  <si>
    <t>611311131</t>
  </si>
  <si>
    <t>Potažení vnitřních rovných stropů vápenným štukem tloušťky do 3 mm</t>
  </si>
  <si>
    <t>1689078401</t>
  </si>
  <si>
    <t>84</t>
  </si>
  <si>
    <t>611321122</t>
  </si>
  <si>
    <t>Vápenocementová omítka hladká jednovrstvá vnitřních stropů, nosníků nanášená ručně</t>
  </si>
  <si>
    <t>-684713780</t>
  </si>
  <si>
    <t>45,19 " místo PO nástřiku</t>
  </si>
  <si>
    <t>85</t>
  </si>
  <si>
    <t>611325422</t>
  </si>
  <si>
    <t>Oprava vnitřní vápenocementové štukové omítky stropů v rozsahu plochy do 30%</t>
  </si>
  <si>
    <t>-2081989176</t>
  </si>
  <si>
    <t>254,18 "5.np</t>
  </si>
  <si>
    <t>297,14 "4.np</t>
  </si>
  <si>
    <t>288,385 "3.np</t>
  </si>
  <si>
    <t>269,18 "2.np</t>
  </si>
  <si>
    <t>428,68 "1.np</t>
  </si>
  <si>
    <t>36,14 "6.np</t>
  </si>
  <si>
    <t>86</t>
  </si>
  <si>
    <t>612131321</t>
  </si>
  <si>
    <t>Penetrační disperzní nátěr vnitřních stěn nanášený strojně</t>
  </si>
  <si>
    <t>1628357305</t>
  </si>
  <si>
    <t xml:space="preserve">787,89+4127,9+1078,844+763,82+1052,28 </t>
  </si>
  <si>
    <t>87</t>
  </si>
  <si>
    <t>612142001</t>
  </si>
  <si>
    <t>Potažení vnitřních stěn sklovláknitým pletivem vtlačeným do tenkovrstvé hmoty</t>
  </si>
  <si>
    <t>1312505205</t>
  </si>
  <si>
    <t>43,75 "ST06E,F -2.np</t>
  </si>
  <si>
    <t>268,87+55,004 "ST06A,D, ST07A,D -1.np</t>
  </si>
  <si>
    <t>na porobetonové zdivo 1.np-5.np</t>
  </si>
  <si>
    <t>62,76+107,87+164,72+163,17+163,17</t>
  </si>
  <si>
    <t>10,65+19,44*2 "ST11A,B</t>
  </si>
  <si>
    <t>88</t>
  </si>
  <si>
    <t>612311131</t>
  </si>
  <si>
    <t>Potažení vnitřních stěn vápenným štukem tloušťky do 3 mm vč.rohových profilů</t>
  </si>
  <si>
    <t>-1173547431</t>
  </si>
  <si>
    <t>89</t>
  </si>
  <si>
    <t>612321321</t>
  </si>
  <si>
    <t>Vápenocementová omítka hladká jednovrstvá vnitřních stěn nanášená strojně</t>
  </si>
  <si>
    <t>1771932256</t>
  </si>
  <si>
    <t>pod keramické obklady na nové zdi -5.np-1.np</t>
  </si>
  <si>
    <t>235,34+235,34+183,64+24,77+84,73</t>
  </si>
  <si>
    <t>90</t>
  </si>
  <si>
    <t>612321341</t>
  </si>
  <si>
    <t>Vápenocementová omítka štuková dvouvrstvá vnitřních stěn nanášená strojně vč.rohových profilů</t>
  </si>
  <si>
    <t>-1115784754</t>
  </si>
  <si>
    <t>298,68+70,39-163,17 "5.np na nové zdi bez porobeton.zdiva</t>
  </si>
  <si>
    <t>205,9 "4.np -DTTO</t>
  </si>
  <si>
    <t>565,86-164,72 "3.np -DTTO</t>
  </si>
  <si>
    <t>328,74-107,87-43,75 "2.np -DTTO</t>
  </si>
  <si>
    <t>62,22 "1.np</t>
  </si>
  <si>
    <t>91</t>
  </si>
  <si>
    <t>612325412</t>
  </si>
  <si>
    <t>Oprava vnitřní vápenocementové hladké omítky stěn v rozsahu plochy do 30%</t>
  </si>
  <si>
    <t>-1057872041</t>
  </si>
  <si>
    <t>pod keramické obklady na staré zdi 5.np-1.np</t>
  </si>
  <si>
    <t>66,32+66,32+46,07+154,95+454,23</t>
  </si>
  <si>
    <t>92</t>
  </si>
  <si>
    <t>612325422</t>
  </si>
  <si>
    <t>Oprava vnitřní vápenocementové štukové omítky stěn v rozsahu plochy do 30% vč.rohových profilů</t>
  </si>
  <si>
    <t>-1187679941</t>
  </si>
  <si>
    <t>442,35+306,04 "5.np</t>
  </si>
  <si>
    <t>748,39 "4.np</t>
  </si>
  <si>
    <t>467,49 "3.np</t>
  </si>
  <si>
    <t>1196,72 "2.np</t>
  </si>
  <si>
    <t>1162,24-323,87 "1.np</t>
  </si>
  <si>
    <t>128,54 "6.np</t>
  </si>
  <si>
    <t>93</t>
  </si>
  <si>
    <t>612821021</t>
  </si>
  <si>
    <t>Vnitřní sanační zatřená omítka pro vlhké a zasolené zdivo prováděná strojně</t>
  </si>
  <si>
    <t>86334849</t>
  </si>
  <si>
    <t>50 "světlíky suterénu</t>
  </si>
  <si>
    <t>94</t>
  </si>
  <si>
    <t>615142012</t>
  </si>
  <si>
    <t>Potažení vnitřních nosníků rabicovým pletivem</t>
  </si>
  <si>
    <t>-1347275635</t>
  </si>
  <si>
    <t>95</t>
  </si>
  <si>
    <t>619991011</t>
  </si>
  <si>
    <t>Obalení konstrukcí a prvků fólií přilepenou lepící páskou</t>
  </si>
  <si>
    <t>-989119043</t>
  </si>
  <si>
    <t xml:space="preserve"> 508,125"okna a vněj.dveře</t>
  </si>
  <si>
    <t xml:space="preserve">0,7*2*2*35+1,25*2*13*2+0,8*2*2*171+0,6*2*2*33+0,9*2*2*11+101,51*2" vnitřní dveře a okna </t>
  </si>
  <si>
    <t>500"ostatní</t>
  </si>
  <si>
    <t>96</t>
  </si>
  <si>
    <t>621221021</t>
  </si>
  <si>
    <t>Montáž kontaktního zateplení vnějších podhledů lepením a mechanickým kotvením desek z minerální vlny s podélnou orientací tl do 120 mm vč.systémových prvků</t>
  </si>
  <si>
    <t>1105367493</t>
  </si>
  <si>
    <t>76,2*0,9 "římsa u ZS</t>
  </si>
  <si>
    <t>363,49+4,35 "suterén</t>
  </si>
  <si>
    <t>97</t>
  </si>
  <si>
    <t>63151527</t>
  </si>
  <si>
    <t>deska tepelně izolační minerální kontaktních fasád podélné vlákno λ=0,036 tl 100mm</t>
  </si>
  <si>
    <t>-2066581441</t>
  </si>
  <si>
    <t>68,58+367,84</t>
  </si>
  <si>
    <t>436,42*1,02 'Přepočtené koeficientem množství</t>
  </si>
  <si>
    <t>98</t>
  </si>
  <si>
    <t>621325202</t>
  </si>
  <si>
    <t>Oprava vnější vápenocementové štukové omítky složitosti 1 podhledů v rozsahu do 30%</t>
  </si>
  <si>
    <t>850384192</t>
  </si>
  <si>
    <t>50,84 "boční vstup</t>
  </si>
  <si>
    <t>27,3 "stříška nad bočním vchodem</t>
  </si>
  <si>
    <t>99</t>
  </si>
  <si>
    <t>621521021</t>
  </si>
  <si>
    <t>Tenkovrstvá silikátová zrnitá omítka tl. 2,0 mm včetně penetrace vnějších podhledů</t>
  </si>
  <si>
    <t>1013670687</t>
  </si>
  <si>
    <t>100</t>
  </si>
  <si>
    <t>622142001</t>
  </si>
  <si>
    <t>Potažení vnějších stěn sklovláknitým pletivem vtlačeným do tenkovrstvé hmoty</t>
  </si>
  <si>
    <t>1735744652</t>
  </si>
  <si>
    <t>12,32 "ST06F</t>
  </si>
  <si>
    <t>101</t>
  </si>
  <si>
    <t>622211011</t>
  </si>
  <si>
    <t>Montáž kontaktního zateplení vnějších stěn lepením a mechanickým kotvením polystyrénových desek tl do 80 mm</t>
  </si>
  <si>
    <t>1116584419</t>
  </si>
  <si>
    <t>9,35 "ST18</t>
  </si>
  <si>
    <t>102</t>
  </si>
  <si>
    <t>28376417</t>
  </si>
  <si>
    <t>deska z polystyrénu XPS, hrana polodrážková a hladký povrch 300kPa tl 50mm</t>
  </si>
  <si>
    <t>1598757873</t>
  </si>
  <si>
    <t>9,35*1,02 'Přepočtené koeficientem množství</t>
  </si>
  <si>
    <t>103</t>
  </si>
  <si>
    <t>622211021</t>
  </si>
  <si>
    <t>Montáž kontaktního zateplení vnějších stěn lepením a mechanickým kotvením polystyrénových desek tl do 120 mm vč.systémových prvků</t>
  </si>
  <si>
    <t>933785841</t>
  </si>
  <si>
    <t>11,5 "ST09A</t>
  </si>
  <si>
    <t>104,25 "ST10B</t>
  </si>
  <si>
    <t>8,85+6 "ST10C</t>
  </si>
  <si>
    <t>8,3*0,6+11,2*1,8+80*0,5+220,4*0,22 "část stěn dle PD, průvlaky -suterén</t>
  </si>
  <si>
    <t>110,95*0,2 "sokl objektu</t>
  </si>
  <si>
    <t>104</t>
  </si>
  <si>
    <t>28376076</t>
  </si>
  <si>
    <t>deska EPS grafitová fasádní λ=0,031 tl 100mm</t>
  </si>
  <si>
    <t>1294441584</t>
  </si>
  <si>
    <t>11,5</t>
  </si>
  <si>
    <t>11,5*1,02 'Přepočtené koeficientem množství</t>
  </si>
  <si>
    <t>105</t>
  </si>
  <si>
    <t>28375950</t>
  </si>
  <si>
    <t>deska EPS 100 fasádní λ=0,037 tl 100mm</t>
  </si>
  <si>
    <t>-640765630</t>
  </si>
  <si>
    <t>104,25+8,85+6</t>
  </si>
  <si>
    <t>119,1*1,02 'Přepočtené koeficientem množství</t>
  </si>
  <si>
    <t>106</t>
  </si>
  <si>
    <t>28376422</t>
  </si>
  <si>
    <t>deska z polystyrénu XPS, hrana polodrážková a hladký povrch 300kPa tl 100mm</t>
  </si>
  <si>
    <t>-344251891</t>
  </si>
  <si>
    <t>113,628+22,19</t>
  </si>
  <si>
    <t>135,818*1,02 'Přepočtené koeficientem množství</t>
  </si>
  <si>
    <t>107</t>
  </si>
  <si>
    <t>622221001</t>
  </si>
  <si>
    <t>Montáž kontaktního zateplení vnějších stěn lepením a mechanickým kotvením desek z minerální vlny s podélnou orientací vláken tl do 40 mm vč.systémových prvků</t>
  </si>
  <si>
    <t>1464502377</t>
  </si>
  <si>
    <t>72,9 "ostění</t>
  </si>
  <si>
    <t>108</t>
  </si>
  <si>
    <t>63151518</t>
  </si>
  <si>
    <t>deska tepelně izolační minerální kontaktních fasád podélné vlákno λ=0,036 tl 40mm</t>
  </si>
  <si>
    <t>1452428447</t>
  </si>
  <si>
    <t>71,9</t>
  </si>
  <si>
    <t>71,9*1,02 'Přepočtené koeficientem množství</t>
  </si>
  <si>
    <t>109</t>
  </si>
  <si>
    <t>622221011</t>
  </si>
  <si>
    <t>Montáž kontaktního zateplení vnějších stěn lepením a mechanickým kotvením desek z minerální vlny s podélnou orientací vláken tl do 80 mm vč.systémových prvků</t>
  </si>
  <si>
    <t>-801830909</t>
  </si>
  <si>
    <t>13,68  "2.np meziokenní pilířky</t>
  </si>
  <si>
    <t>21,25 "ST13</t>
  </si>
  <si>
    <t>110</t>
  </si>
  <si>
    <t>63151519</t>
  </si>
  <si>
    <t>deska tepelně izolační minerální kontaktních fasád podélné vlákno λ=0,036 tl 50mm</t>
  </si>
  <si>
    <t>-845199585</t>
  </si>
  <si>
    <t>13,68+21,25</t>
  </si>
  <si>
    <t>34,93*1,02 'Přepočtené koeficientem množství</t>
  </si>
  <si>
    <t>111</t>
  </si>
  <si>
    <t>622221021</t>
  </si>
  <si>
    <t>Montáž kontaktního zateplení vnějších stěn lepením a mechanickým kotvením desek z minerální vlny s podélnou orientací vláken tl do 120 mm vč.systémových prvků</t>
  </si>
  <si>
    <t>-2104399493</t>
  </si>
  <si>
    <t>146,48 "ST01</t>
  </si>
  <si>
    <t>2.np-5.np -ST02</t>
  </si>
  <si>
    <t>132,68+190,9+190,9+187,03-108,526</t>
  </si>
  <si>
    <t>10,65 "ST11A</t>
  </si>
  <si>
    <t>156,38 "ST10A,B</t>
  </si>
  <si>
    <t>110 "ST10C</t>
  </si>
  <si>
    <t>112</t>
  </si>
  <si>
    <t>2060092272</t>
  </si>
  <si>
    <t>146,48+701,51+10,65+156,38+110-108,526</t>
  </si>
  <si>
    <t>1016,494*1,02 'Přepočtené koeficientem množství</t>
  </si>
  <si>
    <t>113</t>
  </si>
  <si>
    <t>622221031</t>
  </si>
  <si>
    <t>Montáž kontaktního zateplení vnějších stěn lepením a mechanickým kotvením desek z minerální vlny s podélnou orientací vláken tl do 160 mm vč.systémových prvků</t>
  </si>
  <si>
    <t>-1590058648</t>
  </si>
  <si>
    <t>10,4+30,16 "ST03A,B</t>
  </si>
  <si>
    <t>49,65+50,44+50,44+50,44+42,63 "ST04 5.np-1.np</t>
  </si>
  <si>
    <t>10,36 "ST06B</t>
  </si>
  <si>
    <t>50,91 "ST06C</t>
  </si>
  <si>
    <t>20,72 "ST06G</t>
  </si>
  <si>
    <t>44,41 "ST08</t>
  </si>
  <si>
    <t>142,24 "ST09B</t>
  </si>
  <si>
    <t>114</t>
  </si>
  <si>
    <t>63151538</t>
  </si>
  <si>
    <t>deska tepelně izolační minerální kontaktních fasád podélné vlákno λ=0,036 tl 160mm</t>
  </si>
  <si>
    <t>-961388181</t>
  </si>
  <si>
    <t>10,4+30,16+243,6+50,91+10,36+20,72+44,41+142,24</t>
  </si>
  <si>
    <t>552,8*1,02 'Přepočtené koeficientem množství</t>
  </si>
  <si>
    <t>115</t>
  </si>
  <si>
    <t>622221041</t>
  </si>
  <si>
    <t>Montáž kontaktního zateplení vnějších stěn lepením a mechanickým kotvením desek z minerální vlny s podélnou orientací tl přes 160 mm vč.systémových prvků</t>
  </si>
  <si>
    <t>-729040411</t>
  </si>
  <si>
    <t>47,55 "ST07C</t>
  </si>
  <si>
    <t>212,8*3+144,3 "3.np-5.np ST05</t>
  </si>
  <si>
    <t>12,76 "ST07B</t>
  </si>
  <si>
    <t>116</t>
  </si>
  <si>
    <t>63151539</t>
  </si>
  <si>
    <t>deska tepelně izolační minerální kontaktních fasád podélné vlákno λ=0,036 tl 180mm</t>
  </si>
  <si>
    <t>1027588780</t>
  </si>
  <si>
    <t>47,55+12,76</t>
  </si>
  <si>
    <t>60,31*1,02 'Přepočtené koeficientem množství</t>
  </si>
  <si>
    <t>117</t>
  </si>
  <si>
    <t>63151542</t>
  </si>
  <si>
    <t>deska tepelně izolační minerální kontaktních fasád podélné vlákno λ=0,036 tl 240mm</t>
  </si>
  <si>
    <t>1200804048</t>
  </si>
  <si>
    <t>782,7</t>
  </si>
  <si>
    <t>782,7*1,02 'Přepočtené koeficientem množství</t>
  </si>
  <si>
    <t>118</t>
  </si>
  <si>
    <t>622321311</t>
  </si>
  <si>
    <t>Vápenocementová omítka hrubá jednovrstvá zatřená vnějších stěn nanášená strojně</t>
  </si>
  <si>
    <t>-909427869</t>
  </si>
  <si>
    <t>119</t>
  </si>
  <si>
    <t>622325102</t>
  </si>
  <si>
    <t>Oprava vnější vápenocementové hladké omítky složitosti 1 stěn v rozsahu do 30%</t>
  </si>
  <si>
    <t>1531492858</t>
  </si>
  <si>
    <t>124+195+261+117 "stávající fasády</t>
  </si>
  <si>
    <t>120</t>
  </si>
  <si>
    <t>622325202</t>
  </si>
  <si>
    <t>Oprava vnější vápenocementové štukové omítky složitosti 1 stěn v rozsahu do 30%</t>
  </si>
  <si>
    <t>-1843999993</t>
  </si>
  <si>
    <t>52,2 "stěny a sloupy -boční vstup</t>
  </si>
  <si>
    <t>121</t>
  </si>
  <si>
    <t>622511111</t>
  </si>
  <si>
    <t>Tenkovrstvá mozaiková střednězrnná omítka včetně penetrace vnějších stěn</t>
  </si>
  <si>
    <t>121988168</t>
  </si>
  <si>
    <t>2,55 "ST18</t>
  </si>
  <si>
    <t>122</t>
  </si>
  <si>
    <t>622521021</t>
  </si>
  <si>
    <t>Tenkovrstvá silikátová zrnitá omítka tl. 2,0 mm včetně penetrace vnějších stěn</t>
  </si>
  <si>
    <t>-1584796442</t>
  </si>
  <si>
    <t xml:space="preserve">10,4+30,16 " ST03A,B </t>
  </si>
  <si>
    <t>782,7 "ST05 3.np-5.np</t>
  </si>
  <si>
    <t>41,41 "ST08</t>
  </si>
  <si>
    <t>123</t>
  </si>
  <si>
    <t>629995101</t>
  </si>
  <si>
    <t>Očištění vnějších ploch tlakovou vodou</t>
  </si>
  <si>
    <t>872390229</t>
  </si>
  <si>
    <t>104,15 "ST10B</t>
  </si>
  <si>
    <t>52,13 "ST10A</t>
  </si>
  <si>
    <t>8,85+110 "ST10C</t>
  </si>
  <si>
    <t>27,3 "S6</t>
  </si>
  <si>
    <t>730 "střecha</t>
  </si>
  <si>
    <t>124</t>
  </si>
  <si>
    <t>629991011</t>
  </si>
  <si>
    <t>Zakrytí výplní otvorů a svislých ploch fólií přilepenou lepící páskou</t>
  </si>
  <si>
    <t>1020260978</t>
  </si>
  <si>
    <t>vnější okna a dveře</t>
  </si>
  <si>
    <t>1,2*2,2*11+1*2,2*5+1*2,53*1+2,55*2,55*1+2,45*2,55*1+5,6*2,55*1+5,6*2,55*1</t>
  </si>
  <si>
    <t>15,7*4,52+1,43*1,77*2+1,2*1,7*1+1,18*0,65*12+1,85*0,9*1+1,9*0,9*1+1,2*2,1*1</t>
  </si>
  <si>
    <t>1,88*1,8*1+5,6*1,8*1+2,4*1,8*1+3,04*1,8*1+2,3*1,8*1+2,68*1,8*1+5,6*1,8*1</t>
  </si>
  <si>
    <t>2,6*2,65*1+2,6*2,65*1+5,6*2,65*2+1*2,65*5+1,2*1,8*7+1,74*1,8*1+0,64*1,8*1</t>
  </si>
  <si>
    <t>1,88*2,77*4+1,2*1,8*48+1,2*2,1*1+1,2*2,95*1+1,2*2,65*1+1*2,65*18+0,56*0,56*10</t>
  </si>
  <si>
    <t>0,7*2*1+1,3*1*12+1*1*1+5,6*1,8*1</t>
  </si>
  <si>
    <t>125</t>
  </si>
  <si>
    <t>631311125</t>
  </si>
  <si>
    <t>Mazanina tl do 120 mm z betonu prostého bez zvýšených nároků na prostředí tř. C 20/25</t>
  </si>
  <si>
    <t>1822433826</t>
  </si>
  <si>
    <t>120,53*(0,045+0,12)/2 " doplnění podlahy po bouraných panelech</t>
  </si>
  <si>
    <t>126</t>
  </si>
  <si>
    <t>631319173</t>
  </si>
  <si>
    <t>Příplatek k mazanině tl do 120 mm za stržení povrchu spodní vrstvy před vložením výztuže</t>
  </si>
  <si>
    <t>-1647295072</t>
  </si>
  <si>
    <t>127</t>
  </si>
  <si>
    <t>631362021</t>
  </si>
  <si>
    <t>Výztuž mazanin svařovanými sítěmi Kari</t>
  </si>
  <si>
    <t>-293397301</t>
  </si>
  <si>
    <t>120,53*0,0035*1,08</t>
  </si>
  <si>
    <t>128</t>
  </si>
  <si>
    <t>632451034</t>
  </si>
  <si>
    <t>Vyrovnávací potěr tl do 50 mm z MC 15 provedený v ploše</t>
  </si>
  <si>
    <t>987420792</t>
  </si>
  <si>
    <t>50,84 "P7</t>
  </si>
  <si>
    <t>350,7 "1.pp</t>
  </si>
  <si>
    <t>129</t>
  </si>
  <si>
    <t>632481213</t>
  </si>
  <si>
    <t>Separační vrstva z PE fólie</t>
  </si>
  <si>
    <t>153722150</t>
  </si>
  <si>
    <t>37,71 "S5</t>
  </si>
  <si>
    <t>120,53 " doplnění podlahy po bouraných panelech</t>
  </si>
  <si>
    <t>Ostatní konstrukce a práce, bourání</t>
  </si>
  <si>
    <t>130</t>
  </si>
  <si>
    <t>916331112</t>
  </si>
  <si>
    <t>Osazení zahradního obrubníku betonového do lože z betonu s boční opěrou</t>
  </si>
  <si>
    <t>-1416612320</t>
  </si>
  <si>
    <t>21+9 "vstup</t>
  </si>
  <si>
    <t>131</t>
  </si>
  <si>
    <t>59217001</t>
  </si>
  <si>
    <t>obrubník betonový zahradní 1000x50x250mm</t>
  </si>
  <si>
    <t>-2007375767</t>
  </si>
  <si>
    <t>132</t>
  </si>
  <si>
    <t>941111122</t>
  </si>
  <si>
    <t>Montáž lešení řadového trubkového lehkého s podlahami zatížení do 200 kg/m2 š do 1,2 m v do 25 m</t>
  </si>
  <si>
    <t>-1754015719</t>
  </si>
  <si>
    <t>(79+17+17)*24+22*8+28*4</t>
  </si>
  <si>
    <t>76*16+10*6</t>
  </si>
  <si>
    <t>133</t>
  </si>
  <si>
    <t>941111222</t>
  </si>
  <si>
    <t>Příplatek k lešení řadovému trubkovému lehkému s podlahami š 1,2 m v 25 m za první a ZKD den použití</t>
  </si>
  <si>
    <t>617880088</t>
  </si>
  <si>
    <t>4276*3*30 "celkem 3 měsíce</t>
  </si>
  <si>
    <t>134</t>
  </si>
  <si>
    <t>941111822</t>
  </si>
  <si>
    <t>Demontáž lešení řadového trubkového lehkého s podlahami zatížení do 200 kg/m2 š do 1,2 m v do 25 m</t>
  </si>
  <si>
    <t>1882462928</t>
  </si>
  <si>
    <t>135</t>
  </si>
  <si>
    <t>943211112</t>
  </si>
  <si>
    <t>Montáž lešení prostorového rámového lehkého s podlahami zatížení do 200 kg/m2 v do 25 m</t>
  </si>
  <si>
    <t>1507660931</t>
  </si>
  <si>
    <t>výtahová šachta</t>
  </si>
  <si>
    <t>1,5*3,2*19,2</t>
  </si>
  <si>
    <t>136</t>
  </si>
  <si>
    <t>943211119</t>
  </si>
  <si>
    <t>Příplatek k lešení prostorovému rámovému lehkému s podlahami za půdorysnou plochu do 6 m2</t>
  </si>
  <si>
    <t>1995963540</t>
  </si>
  <si>
    <t>137</t>
  </si>
  <si>
    <t>943211212</t>
  </si>
  <si>
    <t>Příplatek k lešení prostorovému rámovému lehkému s podlahami v do 25 m za první a ZKD den použití</t>
  </si>
  <si>
    <t>-1881719317</t>
  </si>
  <si>
    <t xml:space="preserve">92,16*3*30 "3 měsíce </t>
  </si>
  <si>
    <t>138</t>
  </si>
  <si>
    <t>943211812</t>
  </si>
  <si>
    <t>Demontáž lešení prostorového rámového lehkého s podlahami zatížení do 200 kg/m2 v do 25 m</t>
  </si>
  <si>
    <t>640079965</t>
  </si>
  <si>
    <t>139</t>
  </si>
  <si>
    <t>944511111</t>
  </si>
  <si>
    <t>Montáž ochranné sítě z textilie z umělých vláken</t>
  </si>
  <si>
    <t>1936476210</t>
  </si>
  <si>
    <t>140</t>
  </si>
  <si>
    <t>944511211</t>
  </si>
  <si>
    <t>Příplatek k ochranné síti za první a ZKD den použití</t>
  </si>
  <si>
    <t>-394820654</t>
  </si>
  <si>
    <t>4276*30*3</t>
  </si>
  <si>
    <t>celkem 3 měsíce</t>
  </si>
  <si>
    <t>141</t>
  </si>
  <si>
    <t>944511811</t>
  </si>
  <si>
    <t>Demontáž ochranné sítě z textilie z umělých vláken</t>
  </si>
  <si>
    <t>1335635124</t>
  </si>
  <si>
    <t>142</t>
  </si>
  <si>
    <t>949101111</t>
  </si>
  <si>
    <t>Lešení pomocné pro objekty pozemních staveb s lešeňovou podlahou v do 1,9 m zatížení do 150 kg/m2</t>
  </si>
  <si>
    <t>-1166245046</t>
  </si>
  <si>
    <t>559,75 "5.np</t>
  </si>
  <si>
    <t>559,47 "4.np</t>
  </si>
  <si>
    <t>530,38" 3.np</t>
  </si>
  <si>
    <t>798,49 "2.np</t>
  </si>
  <si>
    <t>1069,4 "1.np</t>
  </si>
  <si>
    <t>363,49 "1.pp</t>
  </si>
  <si>
    <t>143</t>
  </si>
  <si>
    <t>952901111</t>
  </si>
  <si>
    <t>Vyčištění budov bytové a občanské výstavby při výšce podlaží do 4 m</t>
  </si>
  <si>
    <t>-1734149307</t>
  </si>
  <si>
    <t>144</t>
  </si>
  <si>
    <t>95290513R</t>
  </si>
  <si>
    <t>Vyklizení bahna vč.likvidace</t>
  </si>
  <si>
    <t>-1893569601</t>
  </si>
  <si>
    <t>334,87*0,2 "1.pp</t>
  </si>
  <si>
    <t>145</t>
  </si>
  <si>
    <t>952905221</t>
  </si>
  <si>
    <t>Očištění stěn a podlah od nánosu bahna tlakovou vodou</t>
  </si>
  <si>
    <t>-2051030415</t>
  </si>
  <si>
    <t>334,87 "podlaha 1.pp</t>
  </si>
  <si>
    <t>252 " stáv.stěny 1.pp</t>
  </si>
  <si>
    <t>146</t>
  </si>
  <si>
    <t>953961112</t>
  </si>
  <si>
    <t>Kotvy chemickým tmelem M 10 hl 90 mm do betonu, ŽB nebo kamene s vyvrtáním otvoru</t>
  </si>
  <si>
    <t>309147550</t>
  </si>
  <si>
    <t>4 "2.np -statika</t>
  </si>
  <si>
    <t>147</t>
  </si>
  <si>
    <t>953961113</t>
  </si>
  <si>
    <t>Kotvy chemickým tmelem M 12 hl 110 mm do betonu, ŽB nebo kamene s vyvrtáním otvoru</t>
  </si>
  <si>
    <t>1994191555</t>
  </si>
  <si>
    <t>4*8 "kotvení stojek podpor pro jednotky VZT na střeše</t>
  </si>
  <si>
    <t>4 "strop nad 5.np</t>
  </si>
  <si>
    <t>7+8+8+12+20 "strop nad 4.np</t>
  </si>
  <si>
    <t>8+20+7+8+12 "strop nad 3.np</t>
  </si>
  <si>
    <t>40+80+12*17+6+10+6+8+12+12+20+8+7 "2.np</t>
  </si>
  <si>
    <t>82+8*7+12*3+16*4+6*3 "1.np</t>
  </si>
  <si>
    <t>8+8+40+18,4 "1.pp</t>
  </si>
  <si>
    <t>148</t>
  </si>
  <si>
    <t>953961114</t>
  </si>
  <si>
    <t>Kotvy chemickým tmelem M 16 hl 125 mm do betonu, ŽB nebo kamene s vyvrtáním otvoru</t>
  </si>
  <si>
    <t>-635862138</t>
  </si>
  <si>
    <t>8+4+4 "1.np</t>
  </si>
  <si>
    <t>24+4 "1.pp</t>
  </si>
  <si>
    <t>149</t>
  </si>
  <si>
    <t>961044111</t>
  </si>
  <si>
    <t>Bourání základů z betonu prostého</t>
  </si>
  <si>
    <t>1837381771</t>
  </si>
  <si>
    <t>1,5*0,6*09 "pro novou patku vstupu 1.np</t>
  </si>
  <si>
    <t>0,5*1,2*0,45*2+0,2*0,6*0,45*2 "6.np</t>
  </si>
  <si>
    <t>150</t>
  </si>
  <si>
    <t>962031132</t>
  </si>
  <si>
    <t>Bourání příček z cihel pálených na MVC tl do 100 mm</t>
  </si>
  <si>
    <t>-1538866076</t>
  </si>
  <si>
    <t>21+17,8 "1.np</t>
  </si>
  <si>
    <t>25,4 "2.np</t>
  </si>
  <si>
    <t>230,3 "3.np</t>
  </si>
  <si>
    <t>197 "4.np</t>
  </si>
  <si>
    <t>190 "5.np</t>
  </si>
  <si>
    <t>151</t>
  </si>
  <si>
    <t>962031133</t>
  </si>
  <si>
    <t>Bourání příček z cihel pálených na MVC tl do 150 mm</t>
  </si>
  <si>
    <t>-445337280</t>
  </si>
  <si>
    <t>107,8+12,6 "1.pp</t>
  </si>
  <si>
    <t>72,8 "1.np</t>
  </si>
  <si>
    <t>11,7 "3.np</t>
  </si>
  <si>
    <t>152</t>
  </si>
  <si>
    <t>962032230</t>
  </si>
  <si>
    <t>Bourání zdiva z cihel pálených nebo vápenopískových na MV nebo MVC do 1 m3</t>
  </si>
  <si>
    <t>-1743850587</t>
  </si>
  <si>
    <t>0,73*0,3*0,3+1,85*0,3*0,325+0,7*0,3*0,3+0,9*0,37*0,37 "tabulka prostupů svis.kcemi</t>
  </si>
  <si>
    <t>1,44*0,8*0,4*3+1,325*0,8*0,4+1,43*0,8*0,4+1,45*0,8*0,4+2,02*0,4*0,8+2,09*0,4*0,8 "parapety 1.np</t>
  </si>
  <si>
    <t>(5,2+1,3)*0,2 "1.np otvory</t>
  </si>
  <si>
    <t>0,9*2,05*0,2*9+0,9*2,05*0,5*1 "2.np otvory</t>
  </si>
  <si>
    <t>0,7*0,7*0,3 "3.np</t>
  </si>
  <si>
    <t>1*2,3*0,2+0,7*0,7*0,3 "4.np</t>
  </si>
  <si>
    <t>0,7*0,7*0,3+1*2,3*0,2 "5.np</t>
  </si>
  <si>
    <t>153</t>
  </si>
  <si>
    <t>962032231</t>
  </si>
  <si>
    <t>Bourání zdiva z cihel pálených nebo vápenopískových na MV nebo MVC přes 1 m3</t>
  </si>
  <si>
    <t>-1234789635</t>
  </si>
  <si>
    <t>54,9*0,2+2,5*0,25+33,9*0,3+13,1*0,4+4,5*0,45+5,6*0,6 "1.pp</t>
  </si>
  <si>
    <t>9,6*0,5+11,6*0,4+51,6*0,2 "1.np</t>
  </si>
  <si>
    <t>5,2*0,4+152,6*0,2+15*0,25+6,4*0,5+5,6*0,3 "2.np</t>
  </si>
  <si>
    <t>170,5*0,2+27,2*0,3 "3.np</t>
  </si>
  <si>
    <t>27*0,3+114,1*0,2 "4.np</t>
  </si>
  <si>
    <t>114,1*0,2 "5.np</t>
  </si>
  <si>
    <t>154</t>
  </si>
  <si>
    <t>962032432</t>
  </si>
  <si>
    <t>Bourání zdiva cihelných z dutých nebo plných cihel pálených i nepálených na MV nebo MVC přes 1 m3</t>
  </si>
  <si>
    <t>-2119521042</t>
  </si>
  <si>
    <t>5,52 "zdivo výtah.šachet v suterénu</t>
  </si>
  <si>
    <t>155</t>
  </si>
  <si>
    <t>962052210</t>
  </si>
  <si>
    <t>Bourání zdiva nadzákladového ze ŽB do 1 m3</t>
  </si>
  <si>
    <t>-2102628521</t>
  </si>
  <si>
    <t>1*0,3*0,3+1,85*0,3*0,3+0,9*0,37*0,3+0,7*0,3*0,3+0,73*0,3*0,3 "prostupy 1.np -statika</t>
  </si>
  <si>
    <t>0,3*0,3*0,23*4+0,73*0,3*0,23*2+0,31*0,21*0,23*1+0,9*0,3*0,31*1+0,38*0,3*0,2*3+0,66*0,3*0,2*2+1,1*0,325*0,2*2 "tabulka prostupů svis.kcemi</t>
  </si>
  <si>
    <t>1,1*0,3*0,2*3+0,885*0,3*0,2+0,55*0,3*0,2+0,3*0,3*0,2*4+1,46*0,26*0,2+0,73*0,26*0,2+0,415*0,26*0,2+0,5*0,3*0,2 "tabulka svis.prostupů</t>
  </si>
  <si>
    <t>0,6*0,25*0,2+0,6*0,3*0,2+0,5*0,455*0,2+0,6*0,3*0,2*2 "tabulka svis.prostupů</t>
  </si>
  <si>
    <t>156</t>
  </si>
  <si>
    <t>962052211</t>
  </si>
  <si>
    <t>Bourání zdiva nadzákladového ze ŽB přes 1 m3</t>
  </si>
  <si>
    <t>-2526093</t>
  </si>
  <si>
    <t>5,2*0,45+7,3*0,3 "1.np</t>
  </si>
  <si>
    <t>157</t>
  </si>
  <si>
    <t>962081141</t>
  </si>
  <si>
    <t>Bourání příček ze skleněných tvárnic tl do 150 mm</t>
  </si>
  <si>
    <t>789872513</t>
  </si>
  <si>
    <t>13,25 "2.np</t>
  </si>
  <si>
    <t>158</t>
  </si>
  <si>
    <t>963051113</t>
  </si>
  <si>
    <t>Bourání ŽB stropů deskových tl přes 80 mm</t>
  </si>
  <si>
    <t>-120581952</t>
  </si>
  <si>
    <t>0,3*0,1*7*0,2 "prostupy 5.np -statika</t>
  </si>
  <si>
    <t>0,3*0,3*4*0,2+0,7*0,3*2*0,2+0,5*0,4*1*0,2 "prostupy 2.np -statika</t>
  </si>
  <si>
    <t>(5,2+5,5)*1,075*0,2 "deska 1.np -statika</t>
  </si>
  <si>
    <t>0,55*0,455*0,2+1,1*0,3*0,2+0,35*0,7*0,2 "prostupy 1.np -statika</t>
  </si>
  <si>
    <t>tabulka prostupů</t>
  </si>
  <si>
    <t>0,455*0,73*0,2+1*0,35*0,2*7+1,1*0,3*0,2*2+0,6*0,3*0,2*6+0,9*0,35*0,2*5</t>
  </si>
  <si>
    <t>0,455*0,55*0,2+0,5*0,35*0,2*2+0,35*0,7*0,2*2+0,63*0,45*0,2*3+0,96*0,45*0,2*7</t>
  </si>
  <si>
    <t>0,96*0,47*0,2+0,73*0,3*0,2*4+1,2*0,415*0,2+2+1,1*0,415*0,2*2+1,165*0,35*0,2</t>
  </si>
  <si>
    <t>0,73*0,35*0,2*4+0,3*0,3*0,2+0,5*0,35*0,2*2+0,88*0,45*0,2*2+0,81*0,35*0,2*2</t>
  </si>
  <si>
    <t>49,14*0,25 "stříška nad hlavním vchodem</t>
  </si>
  <si>
    <t>183,8*0,10"pergola na střeše vč.8 ks ocel.sloupků</t>
  </si>
  <si>
    <t>13,25*0,2+5,4*1,2*0,2+4,9*1,2*0,2 "strop 1.np</t>
  </si>
  <si>
    <t>12,4*0,2+42,7*0,2 "strop 2.np</t>
  </si>
  <si>
    <t>15,9*0,2+26,9*0,2 "strop nad 3.np</t>
  </si>
  <si>
    <t>(3,7+10+10,5+3,7+3+5,2)*0,25 "schodiště 3.np-5.np</t>
  </si>
  <si>
    <t>15,9*0,2+32,5*0,2 "strop 4.np</t>
  </si>
  <si>
    <t>32,5*0,2 "strop 5.np</t>
  </si>
  <si>
    <t>159</t>
  </si>
  <si>
    <t>964053111</t>
  </si>
  <si>
    <t>Bourání ŽB trámů, průvlaků nebo pásů průřezu do 0,25 m2</t>
  </si>
  <si>
    <t>-343009779</t>
  </si>
  <si>
    <t>6*0,18 "1.np</t>
  </si>
  <si>
    <t>160</t>
  </si>
  <si>
    <t>965032131</t>
  </si>
  <si>
    <t>Bourání podlah z cihel kladených na stojato pl přes 1 m2</t>
  </si>
  <si>
    <t>-765953055</t>
  </si>
  <si>
    <t>651 "hl.střecha</t>
  </si>
  <si>
    <t>45 "střecha 6.np</t>
  </si>
  <si>
    <t>161</t>
  </si>
  <si>
    <t>965042131</t>
  </si>
  <si>
    <t>Bourání podkladů pod dlažby nebo mazanin betonových nebo z litého asfaltu tl do 100 mm pl do 4 m2</t>
  </si>
  <si>
    <t>-1903916675</t>
  </si>
  <si>
    <t>2,54*0,1 "sokl ve sprchách 1.np</t>
  </si>
  <si>
    <t>0,35*0,1 "dtto 2.np</t>
  </si>
  <si>
    <t>162</t>
  </si>
  <si>
    <t>965042141</t>
  </si>
  <si>
    <t>Bourání podkladů pod dlažby nebo mazanin betonových nebo z litého asfaltu tl do 100 mm pl přes 4 m2</t>
  </si>
  <si>
    <t>1069177455</t>
  </si>
  <si>
    <t>50,84*0,05 "boční vstup</t>
  </si>
  <si>
    <t>651*0,08 "hl.střecha</t>
  </si>
  <si>
    <t>45*0,08 "střecha 6.np</t>
  </si>
  <si>
    <t>65*0,1 "2.np -podlaha na nosnou kci</t>
  </si>
  <si>
    <t>76,5*0,1 "3.np -dtto</t>
  </si>
  <si>
    <t>61,5*0,1 "4.np -dtto</t>
  </si>
  <si>
    <t>61,5*0,1 "5.np -dtto</t>
  </si>
  <si>
    <t>163</t>
  </si>
  <si>
    <t>965042241</t>
  </si>
  <si>
    <t>Bourání podkladů pod dlažby nebo mazanin betonových nebo z litého asfaltu tl přes 100 mm pl přes 4 m2</t>
  </si>
  <si>
    <t>669469525</t>
  </si>
  <si>
    <t>52,5*0,15 "vstup 1.np</t>
  </si>
  <si>
    <t>34,5*0,15 "podlahy 1.np na nosnou kci</t>
  </si>
  <si>
    <t>21,6*0,15 "2.np bourání bet.soklu</t>
  </si>
  <si>
    <t>164</t>
  </si>
  <si>
    <t>965081223</t>
  </si>
  <si>
    <t>Bourání podlah z dlaždic keramických tl přes 10 mm plochy přes 1 m2</t>
  </si>
  <si>
    <t>1348028094</t>
  </si>
  <si>
    <t>118,87 "1.np</t>
  </si>
  <si>
    <t>501,5 "2.np</t>
  </si>
  <si>
    <t>71 "3.np</t>
  </si>
  <si>
    <t>88,6 "4.np</t>
  </si>
  <si>
    <t>88,6 "5.np</t>
  </si>
  <si>
    <t>165</t>
  </si>
  <si>
    <t>965081313</t>
  </si>
  <si>
    <t>Bourání podlah z dlaždic betonových, teracových nebo čedičových tl do 20 mm plochy přes 1 m2</t>
  </si>
  <si>
    <t>1960603889</t>
  </si>
  <si>
    <t>50,84 "boční vstup 2.np</t>
  </si>
  <si>
    <t>166</t>
  </si>
  <si>
    <t>965082933</t>
  </si>
  <si>
    <t>Odstranění násypů pod podlahami tl do 200 mm pl přes 2 m2</t>
  </si>
  <si>
    <t>1928109727</t>
  </si>
  <si>
    <t>651*0,19 "hl.střecha</t>
  </si>
  <si>
    <t>45*0,19 "střecha 6.np</t>
  </si>
  <si>
    <t>167</t>
  </si>
  <si>
    <t>966054121</t>
  </si>
  <si>
    <t>Vybourání částí ŽB říms vyložených do 500 mm</t>
  </si>
  <si>
    <t>1959028244</t>
  </si>
  <si>
    <t>75,8 "střecha</t>
  </si>
  <si>
    <t>57,5 "nad 1.np</t>
  </si>
  <si>
    <t>168</t>
  </si>
  <si>
    <t>966055121</t>
  </si>
  <si>
    <t>Vybourání částí ŽB říms vyložených přes 500 mm</t>
  </si>
  <si>
    <t>288154063</t>
  </si>
  <si>
    <t>6,2 "střecha -stříška nad vstupem</t>
  </si>
  <si>
    <t>169</t>
  </si>
  <si>
    <t>96608201R</t>
  </si>
  <si>
    <t>Demontáž stěn fasády z Boletických panelů vč.oken, vnitřní sdk předstěny</t>
  </si>
  <si>
    <t>784923357</t>
  </si>
  <si>
    <t>1038,5 "čelní fasáda</t>
  </si>
  <si>
    <t>15+24,75 "boční fasády</t>
  </si>
  <si>
    <t>170</t>
  </si>
  <si>
    <t>968062374</t>
  </si>
  <si>
    <t>Vybourání dřevěných rámů oken zdvojených včetně křídel pl do 1 m2</t>
  </si>
  <si>
    <t>-1485763713</t>
  </si>
  <si>
    <t>0,56*0,56*10 "6.np</t>
  </si>
  <si>
    <t>1,18*0,65*12 "1.np</t>
  </si>
  <si>
    <t>171</t>
  </si>
  <si>
    <t>968062376</t>
  </si>
  <si>
    <t>Vybourání dřevěných rámů oken zdvojených včetně křídel pl do 4 m2</t>
  </si>
  <si>
    <t>1701966767</t>
  </si>
  <si>
    <t>1,2*2,58*5+1,1*2,58*2+1,22*2,58*3+1,44*1,77*3+1,325*1,77*1+1,43*1,77*1+1,45*1,77*1+2,02*1,77*1+2,09*1,77*1+1,47*1,77*2+1,59*1,77 "1.np</t>
  </si>
  <si>
    <t>172</t>
  </si>
  <si>
    <t>968072355</t>
  </si>
  <si>
    <t>Vybourání kovových rámů oken zdvojených včetně křídel pl do 2 m2</t>
  </si>
  <si>
    <t>383956003</t>
  </si>
  <si>
    <t>1,3*1*12+1*1*1 "1.pp</t>
  </si>
  <si>
    <t>173</t>
  </si>
  <si>
    <t>968072455</t>
  </si>
  <si>
    <t>Vybourání kovových dveřních zárubní pl do 2 m2</t>
  </si>
  <si>
    <t>-2001607654</t>
  </si>
  <si>
    <t>0,7*2*3 "6.np</t>
  </si>
  <si>
    <t>0,8*2*10+0,6*2*12+0,9*2*2+0,8*1,1*1 "1.np</t>
  </si>
  <si>
    <t>0,8*2*12+0,6*2*2 "2.np</t>
  </si>
  <si>
    <t>0,8*2*37+0,6*2*9 "3.np</t>
  </si>
  <si>
    <t>0,8*2*39+0,6*2*11 "4.np</t>
  </si>
  <si>
    <t>0,6*2*11+0,8*2*39+0,9*2*1 "5.np</t>
  </si>
  <si>
    <t>174</t>
  </si>
  <si>
    <t>968072456</t>
  </si>
  <si>
    <t>Vybourání kovových dveřních zárubní pl přes 2 m2</t>
  </si>
  <si>
    <t>1225699241</t>
  </si>
  <si>
    <t>2,3*2*1 "1.pp</t>
  </si>
  <si>
    <t>1,45*2*3+1,25*2*4 "1.np</t>
  </si>
  <si>
    <t>1,25*2*10 "2.np</t>
  </si>
  <si>
    <t>1,45*2*1+1,25*2*1 "3.np</t>
  </si>
  <si>
    <t>1,25*2+1,45*2 "4.np</t>
  </si>
  <si>
    <t>1,25*2+1,45*2 "5.np</t>
  </si>
  <si>
    <t>175</t>
  </si>
  <si>
    <t>968072641</t>
  </si>
  <si>
    <t>Vybourání kovových stěn kromě výkladních</t>
  </si>
  <si>
    <t>1497161488</t>
  </si>
  <si>
    <t>84,5 "1.np</t>
  </si>
  <si>
    <t>22 "2.np</t>
  </si>
  <si>
    <t>176</t>
  </si>
  <si>
    <t>968072876</t>
  </si>
  <si>
    <t>Vybourání kovových mříží pl přes 2 m2</t>
  </si>
  <si>
    <t>-1675555716</t>
  </si>
  <si>
    <t>11,5+0,78*12 "1.np</t>
  </si>
  <si>
    <t>177</t>
  </si>
  <si>
    <t>97504312R</t>
  </si>
  <si>
    <t>Jednořadové podchycení stropů pro osazení nosníků v do 3,5 m (dle statiky)</t>
  </si>
  <si>
    <t>46329166</t>
  </si>
  <si>
    <t xml:space="preserve">25 "1.np-statika </t>
  </si>
  <si>
    <t>45 "1.pp -statika</t>
  </si>
  <si>
    <t>178</t>
  </si>
  <si>
    <t>976071111</t>
  </si>
  <si>
    <t>Vybourání kovových madel a zábradlí</t>
  </si>
  <si>
    <t>-793804969</t>
  </si>
  <si>
    <t>74,6 "střecha</t>
  </si>
  <si>
    <t>3 "1.np</t>
  </si>
  <si>
    <t>11,2+20,6 "2.np</t>
  </si>
  <si>
    <t>11+12 "3.np</t>
  </si>
  <si>
    <t>14,7+13,3 "4.np</t>
  </si>
  <si>
    <t>14,7 "5.np</t>
  </si>
  <si>
    <t>179</t>
  </si>
  <si>
    <t>977151118</t>
  </si>
  <si>
    <t>Jádrové vrty diamantovými korunkami do D 100 mm do stavebních materiálů</t>
  </si>
  <si>
    <t>1450895160</t>
  </si>
  <si>
    <t>0,2*19 "střecha -statika</t>
  </si>
  <si>
    <t>0,2*6 "pro ZTI</t>
  </si>
  <si>
    <t>180</t>
  </si>
  <si>
    <t>977151122</t>
  </si>
  <si>
    <t>Jádrové vrty diamantovými korunkami do D 130 mm do stavebních materiálů</t>
  </si>
  <si>
    <t>-416479252</t>
  </si>
  <si>
    <t>0,2*14 "střecha -statika</t>
  </si>
  <si>
    <t>181</t>
  </si>
  <si>
    <t>977151125</t>
  </si>
  <si>
    <t>Jádrové vrty diamantovými korunkami do D 200 mm do stavebních materiálů</t>
  </si>
  <si>
    <t>507406278</t>
  </si>
  <si>
    <t>0,3*1+0,2*1+0,45*2 "1.np -statika</t>
  </si>
  <si>
    <t>0,47*2+0,3*1+0,31*1+0,45*2 "tabulka prostupů svis.kcemi</t>
  </si>
  <si>
    <t>182</t>
  </si>
  <si>
    <t>977151126</t>
  </si>
  <si>
    <t>Jádrové vrty diamantovými korunkami do D 225 mm do stavebních materiálů</t>
  </si>
  <si>
    <t>1432942020</t>
  </si>
  <si>
    <t>0,2*1 "1.np -statika</t>
  </si>
  <si>
    <t>0,2*2 "tabulka prostupů</t>
  </si>
  <si>
    <t>183</t>
  </si>
  <si>
    <t>977151127</t>
  </si>
  <si>
    <t>Jádrové vrty diamantovými korunkami do D 250 mm do stavebních materiálů</t>
  </si>
  <si>
    <t>-402847137</t>
  </si>
  <si>
    <t>0,2*6+0,32*2 "tabulka prostupů svis.kcemi</t>
  </si>
  <si>
    <t>184</t>
  </si>
  <si>
    <t>977151128</t>
  </si>
  <si>
    <t>Jádrové vrty diamantovými korunkami do D 300 mm do stavebních materiálů</t>
  </si>
  <si>
    <t>-1423702656</t>
  </si>
  <si>
    <t>6*0,2 "tabulka prostupů</t>
  </si>
  <si>
    <t>185</t>
  </si>
  <si>
    <t>977151129</t>
  </si>
  <si>
    <t>Jádrové vrty diamantovými korunkami do D 350 mm do stavebních materiálů</t>
  </si>
  <si>
    <t>-1183234539</t>
  </si>
  <si>
    <t>0,2*3 "tabulka prostupů</t>
  </si>
  <si>
    <t>186</t>
  </si>
  <si>
    <t>977211111</t>
  </si>
  <si>
    <t>Řezání stěnovou pilou ŽB kcí s výztuží průměru do 16 mm hl do 200 mm</t>
  </si>
  <si>
    <t>610975504</t>
  </si>
  <si>
    <t>(0,3+0,1)*2*7 "prostupy 5.np -statika</t>
  </si>
  <si>
    <t>0,3*4*4+(0,7+0,3)*2*2+(0,5+0,4)*2*1 "prostupy 2.np -statika</t>
  </si>
  <si>
    <t>(0,55+0,455+1,1+0,3+0,35+0,7)*2+5,2+5,5 "prostupy 1.np -statika</t>
  </si>
  <si>
    <t>67,9*2 "tabulka prostupů vodorovnými kcemi</t>
  </si>
  <si>
    <t xml:space="preserve">25,8*2 "tabulka prostupů svis.kcemi </t>
  </si>
  <si>
    <t>75,8+6,2 "římsa střechy a stříška nad vstupem 6.np</t>
  </si>
  <si>
    <t>(5,4+2,4+5,4+4,9+1,2+1,2)*2 "strop 1np</t>
  </si>
  <si>
    <t>57,6 "římsa v úrovni nad 1.np</t>
  </si>
  <si>
    <t>14,1+26,1 "strop 2.np</t>
  </si>
  <si>
    <t>15,9+20,7 "strop 3.np</t>
  </si>
  <si>
    <t>15,9+22,8 "strop 4.np</t>
  </si>
  <si>
    <t>22,8 "strop 5.np</t>
  </si>
  <si>
    <t>187</t>
  </si>
  <si>
    <t>977211112</t>
  </si>
  <si>
    <t>Řezání stěnovou pilou ŽB kcí s výztuží průměru do 16 mm hl do 350 mm</t>
  </si>
  <si>
    <t>2139872932</t>
  </si>
  <si>
    <t>(1+0,3+1,85+0,3+0,9+0,37+0,7+0,3+0,73+0,3)*2 "prostupy 1.np -statika</t>
  </si>
  <si>
    <t>10,4*2 "tabulka prostupů svis.kcemi</t>
  </si>
  <si>
    <t>10,8 "otvor 1.np</t>
  </si>
  <si>
    <t>18,2 "stříška nad hl.vstupem</t>
  </si>
  <si>
    <t>188</t>
  </si>
  <si>
    <t>977211114</t>
  </si>
  <si>
    <t>Řezání stěnovou pilou ŽB kcí s výztuží průměru do 16 mm hl do 520 mm</t>
  </si>
  <si>
    <t>-1392044726</t>
  </si>
  <si>
    <t>9,1 "otvor 1.np</t>
  </si>
  <si>
    <t>189</t>
  </si>
  <si>
    <t>978011141</t>
  </si>
  <si>
    <t>Otlučení (osekání) vnitřní vápenné nebo vápenocementové omítky stropů v rozsahu do 30 %</t>
  </si>
  <si>
    <t>-14105533</t>
  </si>
  <si>
    <t>190</t>
  </si>
  <si>
    <t>978013141</t>
  </si>
  <si>
    <t>Otlučení (osekání) vnitřní vápenné nebo vápenocementové omítky stěn v rozsahu do 30 %</t>
  </si>
  <si>
    <t>1976589102</t>
  </si>
  <si>
    <t>191</t>
  </si>
  <si>
    <t>978013191</t>
  </si>
  <si>
    <t>Otlučení (osekání) vnitřní vápenné nebo vápenocementové omítky stěn v rozsahu do 100 %</t>
  </si>
  <si>
    <t>984962705</t>
  </si>
  <si>
    <t>252 "suterén</t>
  </si>
  <si>
    <t>192</t>
  </si>
  <si>
    <t>978015341</t>
  </si>
  <si>
    <t>Otlučení (osekání) vnější vápenné nebo vápenocementové omítky stupně členitosti 1 a 2 rozsahu do 30%</t>
  </si>
  <si>
    <t>1344092499</t>
  </si>
  <si>
    <t>50,84 "podhled boční vstup</t>
  </si>
  <si>
    <t>193</t>
  </si>
  <si>
    <t>978059241</t>
  </si>
  <si>
    <t>Odsekání obkladů stěn z desek z kamene plochy přes 1 m2</t>
  </si>
  <si>
    <t>-1794523017</t>
  </si>
  <si>
    <t>30 "1.np</t>
  </si>
  <si>
    <t>15,9 "2.np</t>
  </si>
  <si>
    <t>194</t>
  </si>
  <si>
    <t>978059541</t>
  </si>
  <si>
    <t>Odsekání a odebrání obkladů stěn z vnitřních obkládaček plochy přes 1 m2</t>
  </si>
  <si>
    <t>-1920943410</t>
  </si>
  <si>
    <t>376 "1.np</t>
  </si>
  <si>
    <t>35,6 "2.np</t>
  </si>
  <si>
    <t>216,4 "3.np</t>
  </si>
  <si>
    <t>279,5 "4.np</t>
  </si>
  <si>
    <t>279,5 "5.np</t>
  </si>
  <si>
    <t>195</t>
  </si>
  <si>
    <t>981011112</t>
  </si>
  <si>
    <t>Demolice budov dřevěných ostatních oboustranně obitých nebo omítnutých postupným rozebíráním</t>
  </si>
  <si>
    <t>1189663195</t>
  </si>
  <si>
    <t>2,5*2*1,8*10,5 "nástavby -střecha</t>
  </si>
  <si>
    <t>1,61*1,1*4 "přístavek 1.np</t>
  </si>
  <si>
    <t>24,6*3,25 "stav.buňka 2.np</t>
  </si>
  <si>
    <t>196</t>
  </si>
  <si>
    <t>985112112</t>
  </si>
  <si>
    <t>Odsekání degradovaného betonu stěn tl do 30 mm</t>
  </si>
  <si>
    <t>177588477</t>
  </si>
  <si>
    <t>60,5*0,30 "sloupy suterénu -30% výměry</t>
  </si>
  <si>
    <t>197</t>
  </si>
  <si>
    <t>985112122</t>
  </si>
  <si>
    <t>Odsekání degradovaného betonu líce kleneb a podhledů tl do 30 mm</t>
  </si>
  <si>
    <t>-1231086758</t>
  </si>
  <si>
    <t>363,49*0,15 "strop suterénu -15% výměry</t>
  </si>
  <si>
    <t>198</t>
  </si>
  <si>
    <t>985131111</t>
  </si>
  <si>
    <t>Očištění ploch stěn, rubu kleneb a podlah tlakovou vodou</t>
  </si>
  <si>
    <t>381141523</t>
  </si>
  <si>
    <t xml:space="preserve">363,49 "strop suterénu </t>
  </si>
  <si>
    <t xml:space="preserve">60,5 "sloupy suterénu </t>
  </si>
  <si>
    <t>199</t>
  </si>
  <si>
    <t>985311113</t>
  </si>
  <si>
    <t>Reprofilace stěn cementovými sanačními maltami tl 30 mm</t>
  </si>
  <si>
    <t>294481635</t>
  </si>
  <si>
    <t>200</t>
  </si>
  <si>
    <t>985311213</t>
  </si>
  <si>
    <t>Reprofilace líce kleneb a podhledů cementovými sanačními maltami tl 30 mm</t>
  </si>
  <si>
    <t>-1177661078</t>
  </si>
  <si>
    <t>363,49*0,3 "strop suterénu -30% výměry</t>
  </si>
  <si>
    <t>201</t>
  </si>
  <si>
    <t>985321111</t>
  </si>
  <si>
    <t>Ochranný nátěr výztuže na cementové bázi stěn, líce kleneb a podhledů 1 vrstva tl 1 mm</t>
  </si>
  <si>
    <t>-1339160748</t>
  </si>
  <si>
    <t>60,5*0,15 "sloupy suterénu -15% výměry</t>
  </si>
  <si>
    <t>202</t>
  </si>
  <si>
    <t>985323111</t>
  </si>
  <si>
    <t>Spojovací můstek reprofilovaného betonu na cementové bázi tl 1 mm</t>
  </si>
  <si>
    <t>-1809489636</t>
  </si>
  <si>
    <t>203</t>
  </si>
  <si>
    <t>985331211</t>
  </si>
  <si>
    <t>Dodatečné vlepování betonářské výztuže D 8 mm do chemické malty včetně vyvrtání otvoru</t>
  </si>
  <si>
    <t>-1847291624</t>
  </si>
  <si>
    <t>kotvení věnců VK1.1-VK4.3</t>
  </si>
  <si>
    <t>0,125*56</t>
  </si>
  <si>
    <t>dodávka v položce výztuže věnců</t>
  </si>
  <si>
    <t>204</t>
  </si>
  <si>
    <t>985331212</t>
  </si>
  <si>
    <t>Dodatečné vlepování betonářské výztuže D 10 mm do chemické malty včetně vyvrtání otvoru</t>
  </si>
  <si>
    <t>-1625639286</t>
  </si>
  <si>
    <t>0,25*16 "stěna ST1.1</t>
  </si>
  <si>
    <t>výztuž v položce výztuž věnců</t>
  </si>
  <si>
    <t>205</t>
  </si>
  <si>
    <t>98534130R</t>
  </si>
  <si>
    <t>Uhlíkové lamely pro zesílení ŽB kleneb a podhledů -bude upřesněno dodavatelem</t>
  </si>
  <si>
    <t>-1941475560</t>
  </si>
  <si>
    <t>(1,1+0,3+0,55+0,455+0,35+0,7)*2 "1.np</t>
  </si>
  <si>
    <t>206</t>
  </si>
  <si>
    <t>98550001R</t>
  </si>
  <si>
    <t>Sanace stávajících prostupů v suterénu -dle detailu 32</t>
  </si>
  <si>
    <t>soub</t>
  </si>
  <si>
    <t>-447693944</t>
  </si>
  <si>
    <t>207</t>
  </si>
  <si>
    <t>99950001R</t>
  </si>
  <si>
    <t>Demontáž dopravního výtahu vč. šachty, likvidace</t>
  </si>
  <si>
    <t>-1181093030</t>
  </si>
  <si>
    <t>208</t>
  </si>
  <si>
    <t>99950002R</t>
  </si>
  <si>
    <t>Demontáž jídelního výtahu vč. šachty, likvidace</t>
  </si>
  <si>
    <t>-801865960</t>
  </si>
  <si>
    <t>209</t>
  </si>
  <si>
    <t>99950003R</t>
  </si>
  <si>
    <t>Demontáž osobního výtahu vč. dveří, likvidace</t>
  </si>
  <si>
    <t>-2115720677</t>
  </si>
  <si>
    <t>210</t>
  </si>
  <si>
    <t>99950005R</t>
  </si>
  <si>
    <t>Demontáž anténního stožáru na střeše vč. likvidace</t>
  </si>
  <si>
    <t>1612057622</t>
  </si>
  <si>
    <t>211</t>
  </si>
  <si>
    <t>99950006R</t>
  </si>
  <si>
    <t>Demontáž bleskosvodu vč. likvidace</t>
  </si>
  <si>
    <t>1361119181</t>
  </si>
  <si>
    <t>212</t>
  </si>
  <si>
    <t>99950007R</t>
  </si>
  <si>
    <t>Vyčištění světlíků  a stáv.čerpací šachty v 1.pp</t>
  </si>
  <si>
    <t>1866500142</t>
  </si>
  <si>
    <t>1,2*2 "čerpací šachta 1.pp</t>
  </si>
  <si>
    <t>50,5 "světlíky 1.pp</t>
  </si>
  <si>
    <t>213</t>
  </si>
  <si>
    <t>99950008R</t>
  </si>
  <si>
    <t>Odstranění velkoobjemových ocel.nádrží v 1.pp -rozřezat, likvidace</t>
  </si>
  <si>
    <t>-25568550</t>
  </si>
  <si>
    <t>-volně stojící velkoobjemové nádrže, značně zkorodované, umístěné ve vodorovné poloze, rozměry -průměr cca 1,4m a délka cca 3m</t>
  </si>
  <si>
    <t>214</t>
  </si>
  <si>
    <t>99999001R</t>
  </si>
  <si>
    <t>Náklady spojené s odstraněním a likvidací boletických panelů obsahujících azbest</t>
  </si>
  <si>
    <t>-1144625399</t>
  </si>
  <si>
    <t>215</t>
  </si>
  <si>
    <t>Poznámka</t>
  </si>
  <si>
    <t>Poznámky k rozpočtu a výkazu výměr</t>
  </si>
  <si>
    <t>-1582572618</t>
  </si>
  <si>
    <t>Demontáže rozvodů a prvků profesí vč.likvidace -obsaženy v rozpočtech jednotlivých profesí</t>
  </si>
  <si>
    <t>Zednické přípomoci pro profese -obsaženy v rozpočtech jednotlivých profesí</t>
  </si>
  <si>
    <t>Zábor věřejného prostranstí -zajistí investor</t>
  </si>
  <si>
    <t>Vyklizení objektu před zahájením prací-zajistí investor</t>
  </si>
  <si>
    <t>Veškeré dilatace konstrukcí jsou obsaženy v příslušných položkach (betony, dlažby......)</t>
  </si>
  <si>
    <t>Veškeré systémové prvky jsou obsaženy v příslušných položkách (KZS, střešní folie, stěrkové izolace....)</t>
  </si>
  <si>
    <t>U SDK kcí je možno zachovat ocel.profily pro další použití (ve výkazu výměr je započteno vše dmtz na skládku, nové kce z nových prvků).</t>
  </si>
  <si>
    <t>997</t>
  </si>
  <si>
    <t>Přesun sutě</t>
  </si>
  <si>
    <t>216</t>
  </si>
  <si>
    <t>997013116</t>
  </si>
  <si>
    <t>Vnitrostaveništní doprava suti a vybouraných hmot pro budovy v do 21 m s použitím mechanizace</t>
  </si>
  <si>
    <t>-1043742083</t>
  </si>
  <si>
    <t>217</t>
  </si>
  <si>
    <t>997013501</t>
  </si>
  <si>
    <t>Odvoz suti a vybouraných hmot na skládku nebo meziskládku do 1 km se složením</t>
  </si>
  <si>
    <t>-26559717</t>
  </si>
  <si>
    <t>218</t>
  </si>
  <si>
    <t>997013509</t>
  </si>
  <si>
    <t>Příplatek k odvozu suti a vybouraných hmot na skládku ZKD 1 km přes 1 km</t>
  </si>
  <si>
    <t>-911901485</t>
  </si>
  <si>
    <t>1984,838*14</t>
  </si>
  <si>
    <t>219</t>
  </si>
  <si>
    <t>997013631</t>
  </si>
  <si>
    <t>Poplatek za uložení na skládce (skládkovné) stavebního odpadu směsného kód odpadu 17 09 04</t>
  </si>
  <si>
    <t>-1277592252</t>
  </si>
  <si>
    <t>998</t>
  </si>
  <si>
    <t>Přesun hmot</t>
  </si>
  <si>
    <t>220</t>
  </si>
  <si>
    <t>998012103</t>
  </si>
  <si>
    <t>Přesun hmot pro budovy monolitické s vyzdívaným obvodovým pláštěm v do 24 m</t>
  </si>
  <si>
    <t>-166773875</t>
  </si>
  <si>
    <t>PSV</t>
  </si>
  <si>
    <t>Práce a dodávky PSV</t>
  </si>
  <si>
    <t>711</t>
  </si>
  <si>
    <t>Izolace proti vodě, vlhkosti a plynům</t>
  </si>
  <si>
    <t>221</t>
  </si>
  <si>
    <t>711491272</t>
  </si>
  <si>
    <t>Provedení izolace proti tlakové vodě svislé z textilií vrstva ochranná</t>
  </si>
  <si>
    <t>38944983</t>
  </si>
  <si>
    <t>110,95*0,9 "sokl budovy</t>
  </si>
  <si>
    <t>222</t>
  </si>
  <si>
    <t>69311175</t>
  </si>
  <si>
    <t>geotextilie PP s ÚV stabilizací 500g/m2</t>
  </si>
  <si>
    <t>1396486470</t>
  </si>
  <si>
    <t>99,855+9,35</t>
  </si>
  <si>
    <t>109,205*1,05 'Přepočtené koeficientem množství</t>
  </si>
  <si>
    <t>223</t>
  </si>
  <si>
    <t>998711203</t>
  </si>
  <si>
    <t>Přesun hmot procentní pro izolace proti vodě, vlhkosti a plynům v objektech v do 60 m</t>
  </si>
  <si>
    <t>%</t>
  </si>
  <si>
    <t>-1435136656</t>
  </si>
  <si>
    <t>712</t>
  </si>
  <si>
    <t>Povlakové krytiny</t>
  </si>
  <si>
    <t>224</t>
  </si>
  <si>
    <t>712300831</t>
  </si>
  <si>
    <t>Odstranění povlakové krytiny střech do 10° jednovrstvé</t>
  </si>
  <si>
    <t>-1041325011</t>
  </si>
  <si>
    <t>49,14 "stříška nad hlavním vchodem</t>
  </si>
  <si>
    <t>76,4*0,5+33,6*0,6+0,6*0,7+77*0,4+29*0,6 "atiky</t>
  </si>
  <si>
    <t>225</t>
  </si>
  <si>
    <t>712300833</t>
  </si>
  <si>
    <t>Odstranění povlakové krytiny střech do 10° třívrstvé</t>
  </si>
  <si>
    <t>44184201</t>
  </si>
  <si>
    <t>226</t>
  </si>
  <si>
    <t>712311101</t>
  </si>
  <si>
    <t>Provedení povlakové krytiny střech do 10° za studena lakem penetračním nebo asfaltovým</t>
  </si>
  <si>
    <t>-1577997388</t>
  </si>
  <si>
    <t>650,93 "S1</t>
  </si>
  <si>
    <t>44,9 "S4</t>
  </si>
  <si>
    <t>227</t>
  </si>
  <si>
    <t>11163150</t>
  </si>
  <si>
    <t>lak penetrační asfaltový</t>
  </si>
  <si>
    <t>-1468400392</t>
  </si>
  <si>
    <t>52,13+650,93+44,9</t>
  </si>
  <si>
    <t>747,96*0,0003 'Přepočtené koeficientem množství</t>
  </si>
  <si>
    <t>228</t>
  </si>
  <si>
    <t>712331111</t>
  </si>
  <si>
    <t>Provedení povlakové krytiny střech do 10° podkladní vrstvy pásy na sucho samolepící</t>
  </si>
  <si>
    <t>-1185618955</t>
  </si>
  <si>
    <t>229</t>
  </si>
  <si>
    <t>62866281</t>
  </si>
  <si>
    <t>pás asfaltový samolepicí modifikovaný SBS tl 3mm s vložkou ze skleněné tkaniny se spalitelnou fólií nebo jemnozrnným minerálním posypem nebo textilií na horním povrchu</t>
  </si>
  <si>
    <t>-1759899691</t>
  </si>
  <si>
    <t>27,3*1,15 'Přepočtené koeficientem množství</t>
  </si>
  <si>
    <t>230</t>
  </si>
  <si>
    <t>712341559</t>
  </si>
  <si>
    <t>Provedení povlakové krytiny střech do 10° pásy NAIP přitavením v plné ploše</t>
  </si>
  <si>
    <t>773464534</t>
  </si>
  <si>
    <t>231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</si>
  <si>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</si>
  <si>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</si>
  <si>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-888296263</t>
  </si>
  <si>
    <t>52,13+650,93+27,3</t>
  </si>
  <si>
    <t>730,36*1,15 'Přepočtené koeficientem množství</t>
  </si>
  <si>
    <t>232</t>
  </si>
  <si>
    <t>712361705</t>
  </si>
  <si>
    <t>Provedení povlakové krytiny střech do 10° fólií lepenou se svařovanými spoji vč.systémových prvků</t>
  </si>
  <si>
    <t>-1730056791</t>
  </si>
  <si>
    <t>52,13+8,85+6 "ST10A,C</t>
  </si>
  <si>
    <t>76,2*0,3 "atika u ZS</t>
  </si>
  <si>
    <t>233</t>
  </si>
  <si>
    <t>28343012</t>
  </si>
  <si>
    <t>fólie hydroizolační střešní mPVC určená ke stabilizaci přitížením a do vegetačních střech tl 1,5mm</t>
  </si>
  <si>
    <t>-897352022</t>
  </si>
  <si>
    <t>60,98+650,93+22,86+44,9+6</t>
  </si>
  <si>
    <t>785,67*1,15 'Přepočtené koeficientem množství</t>
  </si>
  <si>
    <t>234</t>
  </si>
  <si>
    <t>712391171</t>
  </si>
  <si>
    <t>Provedení povlakové krytiny střech do 10° podkladní textilní vrstvy</t>
  </si>
  <si>
    <t>1192659193</t>
  </si>
  <si>
    <t>650,93*2 "S1</t>
  </si>
  <si>
    <t>235</t>
  </si>
  <si>
    <t>69311172</t>
  </si>
  <si>
    <t>geotextilie PP s ÚV stabilizací 300g/m2</t>
  </si>
  <si>
    <t>-536115513</t>
  </si>
  <si>
    <t>52,13+8,85+650,93+44,9+6</t>
  </si>
  <si>
    <t>762,81*1,15 'Přepočtené koeficientem množství</t>
  </si>
  <si>
    <t>236</t>
  </si>
  <si>
    <t>1649146054</t>
  </si>
  <si>
    <t>650,93+37,71</t>
  </si>
  <si>
    <t>688,64*1,15 'Přepočtené koeficientem množství</t>
  </si>
  <si>
    <t>237</t>
  </si>
  <si>
    <t>712391382</t>
  </si>
  <si>
    <t>Provedení povlakové krytiny střech do 10° násypem z hrubého kameniva tl 50 mm</t>
  </si>
  <si>
    <t>2020964111</t>
  </si>
  <si>
    <t>238</t>
  </si>
  <si>
    <t>58337403</t>
  </si>
  <si>
    <t>kamenivo dekorační (kačírek) frakce 16/32</t>
  </si>
  <si>
    <t>-686303986</t>
  </si>
  <si>
    <t>650,93</t>
  </si>
  <si>
    <t>650,93*0,0825 'Přepočtené koeficientem množství</t>
  </si>
  <si>
    <t>239</t>
  </si>
  <si>
    <t>998712203</t>
  </si>
  <si>
    <t>Přesun hmot procentní pro krytiny povlakové v objektech v do 24 m</t>
  </si>
  <si>
    <t>-1422150827</t>
  </si>
  <si>
    <t>713</t>
  </si>
  <si>
    <t>Izolace tepelné</t>
  </si>
  <si>
    <t>240</t>
  </si>
  <si>
    <t>713111128</t>
  </si>
  <si>
    <t>Montáž izolace tepelné spodem stropů lepením celoplošně s mechanickým kotvením rohoží, pásů, dílců, desek (vč.dodávky kotev)</t>
  </si>
  <si>
    <t>271969409</t>
  </si>
  <si>
    <t>398,06 "1.np</t>
  </si>
  <si>
    <t>241</t>
  </si>
  <si>
    <t>63152234</t>
  </si>
  <si>
    <t>deska tepelně izolační minerální kalciumsilikátová λ=0,042 tl 100mm</t>
  </si>
  <si>
    <t>-1918638942</t>
  </si>
  <si>
    <t>97,5</t>
  </si>
  <si>
    <t>97,5*1,02 'Přepočtené koeficientem množství</t>
  </si>
  <si>
    <t>242</t>
  </si>
  <si>
    <t>63152237</t>
  </si>
  <si>
    <t>deska tepelně izolační minerální kalciumsilikátová λ=0,042 tl 200mm</t>
  </si>
  <si>
    <t>-468093313</t>
  </si>
  <si>
    <t>398,06-97,5</t>
  </si>
  <si>
    <t>300,56*1,02 'Přepočtené koeficientem množství</t>
  </si>
  <si>
    <t>243</t>
  </si>
  <si>
    <t>713121111</t>
  </si>
  <si>
    <t>Montáž izolace tepelné podlah volně kladenými rohožemi, pásy, dílci, deskami 1 vrstva</t>
  </si>
  <si>
    <t>-64342659</t>
  </si>
  <si>
    <t>244</t>
  </si>
  <si>
    <t>63141432</t>
  </si>
  <si>
    <t>deska tepelně izolační minerální plovoucích podlah λ=0,033-0,035 tl 30mm</t>
  </si>
  <si>
    <t>399204874</t>
  </si>
  <si>
    <t>120,53</t>
  </si>
  <si>
    <t>120,53*1,02 'Přepočtené koeficientem množství</t>
  </si>
  <si>
    <t>245</t>
  </si>
  <si>
    <t>713121211</t>
  </si>
  <si>
    <t>Montáž izolace tepelné podlah volně kladenými okrajovými pásky</t>
  </si>
  <si>
    <t>1368882863</t>
  </si>
  <si>
    <t>52,8+50,6+102,3+34,8+15,4+11,5+61,2+269,5 "1.np</t>
  </si>
  <si>
    <t>89,9+20,9+178,1+51,5+16,2+17,9 "2.np</t>
  </si>
  <si>
    <t>114,8+7,6+14,5+17,95+442,5 "3.np</t>
  </si>
  <si>
    <t>150,8+14,55+17,95+471,9 "4.np</t>
  </si>
  <si>
    <t>150,8+14,55+17,9+484,7 "5.np</t>
  </si>
  <si>
    <t>246</t>
  </si>
  <si>
    <t>6314027R</t>
  </si>
  <si>
    <t>pásek okrajový izolační plovoucích podlah tl 10mm</t>
  </si>
  <si>
    <t>-1794083043</t>
  </si>
  <si>
    <t>2893,1</t>
  </si>
  <si>
    <t>2893,1*1,02 'Přepočtené koeficientem množství</t>
  </si>
  <si>
    <t>247</t>
  </si>
  <si>
    <t>713131141</t>
  </si>
  <si>
    <t>Montáž izolace tepelné stěn a základů lepením celoplošně rohoží, pásů, dílců, desek</t>
  </si>
  <si>
    <t>-1202100757</t>
  </si>
  <si>
    <t>229,83+19,16+19,88 "ST06A,D, ST07A,D 1.np -desky 20cm</t>
  </si>
  <si>
    <t>19,3*2,85 "1.np -desky 5cm</t>
  </si>
  <si>
    <t>21,38+22,37 "ST06E,F</t>
  </si>
  <si>
    <t>(77,5+16+16+3,4+3,4)*0,3 "atika -pod KL/18-22</t>
  </si>
  <si>
    <t>30*0,3 "atika -pod KL/25</t>
  </si>
  <si>
    <t>22,4*0,6 "terasa -u zábradlí</t>
  </si>
  <si>
    <t xml:space="preserve">15 "1.np -obklad CFRP lamel protipožárními kalcium-silikátovými deskami 15mm </t>
  </si>
  <si>
    <t>248</t>
  </si>
  <si>
    <t>28375942</t>
  </si>
  <si>
    <t>deska EPS 100 fasádní λ=0,037 tl 20mm</t>
  </si>
  <si>
    <t>1437473235</t>
  </si>
  <si>
    <t>13,44*1,02 'Přepočtené koeficientem množství</t>
  </si>
  <si>
    <t>249</t>
  </si>
  <si>
    <t>28375945</t>
  </si>
  <si>
    <t>deska EPS 100 fasádní λ=0,037 tl 50mm</t>
  </si>
  <si>
    <t>1340199924</t>
  </si>
  <si>
    <t>34,89+9</t>
  </si>
  <si>
    <t>43,89*1,02 'Přepočtené koeficientem množství</t>
  </si>
  <si>
    <t>250</t>
  </si>
  <si>
    <t>1034495607</t>
  </si>
  <si>
    <t>52,13</t>
  </si>
  <si>
    <t>52,13*1,02 'Přepočtené koeficientem množství</t>
  </si>
  <si>
    <t>251</t>
  </si>
  <si>
    <t>28376443</t>
  </si>
  <si>
    <t>deska z polystyrénu XPS, hrana rovná a strukturovaný povrch 300kPa tl 100mm</t>
  </si>
  <si>
    <t>1405562143</t>
  </si>
  <si>
    <t>99,855*1,05 'Přepočtené koeficientem množství</t>
  </si>
  <si>
    <t>252</t>
  </si>
  <si>
    <t>6315223R</t>
  </si>
  <si>
    <t>deska tepelně izolační minerální kalciumsilikátová λ=0,042 tl 15mm</t>
  </si>
  <si>
    <t>218689923</t>
  </si>
  <si>
    <t>253</t>
  </si>
  <si>
    <t>63152239</t>
  </si>
  <si>
    <t>deska tepelně izolační minerální kalciumsilikátová λ=0,042 tl 50mm</t>
  </si>
  <si>
    <t>618629158</t>
  </si>
  <si>
    <t>55,005</t>
  </si>
  <si>
    <t>55,005*1,02 'Přepočtené koeficientem množství</t>
  </si>
  <si>
    <t>254</t>
  </si>
  <si>
    <t>63152232</t>
  </si>
  <si>
    <t>deska tepelně izolační minerální kalciumsilikátová λ=0,042 tl 160mm</t>
  </si>
  <si>
    <t>-555352477</t>
  </si>
  <si>
    <t>21,38+22,37</t>
  </si>
  <si>
    <t>43,75*1,02 'Přepočtené koeficientem množství</t>
  </si>
  <si>
    <t>255</t>
  </si>
  <si>
    <t>-547117520</t>
  </si>
  <si>
    <t>268,87</t>
  </si>
  <si>
    <t>268,87*1,02 'Přepočtené koeficientem množství</t>
  </si>
  <si>
    <t>256</t>
  </si>
  <si>
    <t>713140813</t>
  </si>
  <si>
    <t>Odstranění tepelné izolace střech nadstřešní volně kladené z vláknitých materiálů suchých tl přes 100 mm</t>
  </si>
  <si>
    <t>188854316</t>
  </si>
  <si>
    <t>257</t>
  </si>
  <si>
    <t>713141131</t>
  </si>
  <si>
    <t>Montáž izolace tepelné střech plochých lepené za studena plně 1 vrstva rohoží, pásů, dílců, desek</t>
  </si>
  <si>
    <t>1052088339</t>
  </si>
  <si>
    <t>650,93*3 "S1</t>
  </si>
  <si>
    <t>44,9*3 "S4</t>
  </si>
  <si>
    <t>258</t>
  </si>
  <si>
    <t>28372312</t>
  </si>
  <si>
    <t>deska EPS 100 do plochých střech a podlah λ=0,037 tl 120mm</t>
  </si>
  <si>
    <t>911916786</t>
  </si>
  <si>
    <t>650,93*2+44,9*2</t>
  </si>
  <si>
    <t>1391,66*1,02 'Přepočtené koeficientem množství</t>
  </si>
  <si>
    <t>259</t>
  </si>
  <si>
    <t>28372300</t>
  </si>
  <si>
    <t>deska EPS 100 do plochých střech a podlah λ=0,037 -spádové klíny</t>
  </si>
  <si>
    <t>-687669959</t>
  </si>
  <si>
    <t>650,93*0,12</t>
  </si>
  <si>
    <t>44,9*0,09</t>
  </si>
  <si>
    <t>37,71*0,065</t>
  </si>
  <si>
    <t>84,604*1,02 'Přepočtené koeficientem množství</t>
  </si>
  <si>
    <t>260</t>
  </si>
  <si>
    <t>998713203</t>
  </si>
  <si>
    <t>Přesun hmot procentní pro izolace tepelné v objektech v do 24 m</t>
  </si>
  <si>
    <t>928016534</t>
  </si>
  <si>
    <t>721</t>
  </si>
  <si>
    <t>Zdravotechnika - vnitřní kanalizace</t>
  </si>
  <si>
    <t>261</t>
  </si>
  <si>
    <t>721173315</t>
  </si>
  <si>
    <t>Potrubí kanalizační z PVC SN 4 dešťové DN 110</t>
  </si>
  <si>
    <t>1652463026</t>
  </si>
  <si>
    <t>9,5 " 9/KL terasa 2.np</t>
  </si>
  <si>
    <t>262</t>
  </si>
  <si>
    <t>721233212</t>
  </si>
  <si>
    <t>Střešní vtok polypropylen PP pro pochůzné střechy svislý odtok DN 110</t>
  </si>
  <si>
    <t>-1433620256</t>
  </si>
  <si>
    <t>2 "9/KL -terasa 2.np</t>
  </si>
  <si>
    <t>263</t>
  </si>
  <si>
    <t>998721203</t>
  </si>
  <si>
    <t>Přesun hmot procentní pro vnitřní kanalizace v objektech v do 24 m</t>
  </si>
  <si>
    <t>1070601067</t>
  </si>
  <si>
    <t>725</t>
  </si>
  <si>
    <t>Zdravotechnika - zařizovací předměty</t>
  </si>
  <si>
    <t>264</t>
  </si>
  <si>
    <t>725110814</t>
  </si>
  <si>
    <t>Demontáž klozetu Kombi, odsávací</t>
  </si>
  <si>
    <t>soubor</t>
  </si>
  <si>
    <t>2076556750</t>
  </si>
  <si>
    <t>5+2+11+14+14</t>
  </si>
  <si>
    <t>265</t>
  </si>
  <si>
    <t>725210821</t>
  </si>
  <si>
    <t>Demontáž umyvadel bez výtokových armatur</t>
  </si>
  <si>
    <t>-606568804</t>
  </si>
  <si>
    <t>7+1+12+14+14</t>
  </si>
  <si>
    <t>266</t>
  </si>
  <si>
    <t>725220841</t>
  </si>
  <si>
    <t>Demontáž van ocelová rohová</t>
  </si>
  <si>
    <t>-1542486922</t>
  </si>
  <si>
    <t>3+3+3</t>
  </si>
  <si>
    <t>267</t>
  </si>
  <si>
    <t>725240812</t>
  </si>
  <si>
    <t>Demontáž vaniček sprchových bez výtokových armatur</t>
  </si>
  <si>
    <t>1500472282</t>
  </si>
  <si>
    <t>11+11+8</t>
  </si>
  <si>
    <t>268</t>
  </si>
  <si>
    <t>725310823</t>
  </si>
  <si>
    <t>Demontáž dřez jednoduchý vestavěný v kuchyňských sestavách bez výtokových armatur</t>
  </si>
  <si>
    <t>967844357</t>
  </si>
  <si>
    <t>8+8+8</t>
  </si>
  <si>
    <t>269</t>
  </si>
  <si>
    <t>725330820</t>
  </si>
  <si>
    <t>Demontáž výlevka diturvitová</t>
  </si>
  <si>
    <t>2126942409</t>
  </si>
  <si>
    <t>270</t>
  </si>
  <si>
    <t>725820801</t>
  </si>
  <si>
    <t>Demontáž baterie nástěnné do G 3 / 4</t>
  </si>
  <si>
    <t>-1145204641</t>
  </si>
  <si>
    <t>3+3+3 "vany</t>
  </si>
  <si>
    <t>1 "výlevka</t>
  </si>
  <si>
    <t>271</t>
  </si>
  <si>
    <t>725820802</t>
  </si>
  <si>
    <t>Demontáž baterie stojánkové do jednoho otvoru</t>
  </si>
  <si>
    <t>1130665521</t>
  </si>
  <si>
    <t>8+8+8 "kuch.linky</t>
  </si>
  <si>
    <t>7+4+14+12+14 "umyvadla</t>
  </si>
  <si>
    <t>272</t>
  </si>
  <si>
    <t>725840851</t>
  </si>
  <si>
    <t>Demontáž baterie sprch diferenciální do G 5/4x6/4</t>
  </si>
  <si>
    <t>1985324325</t>
  </si>
  <si>
    <t>11+11+8+3</t>
  </si>
  <si>
    <t>273</t>
  </si>
  <si>
    <t>998725203</t>
  </si>
  <si>
    <t>Přesun hmot procentní pro zařizovací předměty v objektech v do 24 m</t>
  </si>
  <si>
    <t>23146067</t>
  </si>
  <si>
    <t>762</t>
  </si>
  <si>
    <t>Konstrukce tesařské</t>
  </si>
  <si>
    <t>274</t>
  </si>
  <si>
    <t>762430014</t>
  </si>
  <si>
    <t>Obložení stěn z cementotřískových desek tl 16 mm na sraz šroubovaných</t>
  </si>
  <si>
    <t>-875234886</t>
  </si>
  <si>
    <t>275</t>
  </si>
  <si>
    <t>762431016</t>
  </si>
  <si>
    <t>Obložení stěn z desek OSB tl 22 mm na sraz přibíjených</t>
  </si>
  <si>
    <t>-192609234</t>
  </si>
  <si>
    <t>76,2*0,15 "atika -pod 26/KL</t>
  </si>
  <si>
    <t>(77,5+16+16+3,4+3,4)*0,5 "atika -pod KL/18-22</t>
  </si>
  <si>
    <t>30*0,5 "atika -pod KL/25</t>
  </si>
  <si>
    <t>276</t>
  </si>
  <si>
    <t>762495000</t>
  </si>
  <si>
    <t>Spojovací prostředky pro montáž olištování, obložení stropů, střešních podhledů a stěn</t>
  </si>
  <si>
    <t>308247833</t>
  </si>
  <si>
    <t>84,58+13,44</t>
  </si>
  <si>
    <t>277</t>
  </si>
  <si>
    <t>998762203</t>
  </si>
  <si>
    <t>Přesun hmot procentní pro kce tesařské v objektech v do 24 m</t>
  </si>
  <si>
    <t>1139919213</t>
  </si>
  <si>
    <t>763</t>
  </si>
  <si>
    <t>Konstrukce suché výstavby</t>
  </si>
  <si>
    <t>278</t>
  </si>
  <si>
    <t>763111333</t>
  </si>
  <si>
    <t>SDK příčka tl 100 mm profil CW+UW 75 desky 1xH2 12,5 s izolací EI 30 Rw do 45 dB</t>
  </si>
  <si>
    <t>-496517122</t>
  </si>
  <si>
    <t>10,05*2,85-4,2 "1.np</t>
  </si>
  <si>
    <t>279</t>
  </si>
  <si>
    <t>763111350</t>
  </si>
  <si>
    <t>SDK příčka tl 105 mm profil CW+UW 75 desky 1xDF 15 bez izolace EI 45</t>
  </si>
  <si>
    <t>657809319</t>
  </si>
  <si>
    <t>19,44 "ST11B</t>
  </si>
  <si>
    <t>280</t>
  </si>
  <si>
    <t>763111717</t>
  </si>
  <si>
    <t>SDK příčka základní penetrační nátěr (oboustranně)</t>
  </si>
  <si>
    <t>-453646342</t>
  </si>
  <si>
    <t>24,443*2 "1.np</t>
  </si>
  <si>
    <t>19,44*2 "ST11B</t>
  </si>
  <si>
    <t>281</t>
  </si>
  <si>
    <t>763121211</t>
  </si>
  <si>
    <t>SDK stěna předsazená deska 1xA tl 12,5 mm lepené celoplošně bez nosné kce</t>
  </si>
  <si>
    <t>-480934035</t>
  </si>
  <si>
    <t>styk obvod.stěny a stáv.sloupů</t>
  </si>
  <si>
    <t>2,85*26*4*0,45</t>
  </si>
  <si>
    <t>282</t>
  </si>
  <si>
    <t>763121421</t>
  </si>
  <si>
    <t>SDK stěna předsazená tl 62,5 mm profil CW+UW 50 deska 1xDF 12,5 s izolací EI 30</t>
  </si>
  <si>
    <t>1161128794</t>
  </si>
  <si>
    <t>14,55*2,85 "zakrytí rozvodů potrubí 1.np</t>
  </si>
  <si>
    <t>283</t>
  </si>
  <si>
    <t>763121448</t>
  </si>
  <si>
    <t>SDK stěna předsazená tl 65 mm profil CW+UW 50 deska 1x akustická 12,5 s izolací EI 30 Rw do 22 dB</t>
  </si>
  <si>
    <t>-759584100</t>
  </si>
  <si>
    <t>259,16 "5.np</t>
  </si>
  <si>
    <t>259,16 "4.np</t>
  </si>
  <si>
    <t>184,96 "3.np</t>
  </si>
  <si>
    <t>284</t>
  </si>
  <si>
    <t>763121714</t>
  </si>
  <si>
    <t>SDK stěna předsazená základní penetrační nátěr</t>
  </si>
  <si>
    <t>745999406</t>
  </si>
  <si>
    <t>41,468 "1.np</t>
  </si>
  <si>
    <t>133,38 "styk.obvod.stěny a stáv.sloupů</t>
  </si>
  <si>
    <t>285</t>
  </si>
  <si>
    <t>763121821</t>
  </si>
  <si>
    <t>Demontáž SDK předsazené, šachtové stěny s nosnou kcí se zdvojeným CW profilem opláštění jednoduché</t>
  </si>
  <si>
    <t>-228859487</t>
  </si>
  <si>
    <t>53,7 "1.np</t>
  </si>
  <si>
    <t>114,5 "2.np</t>
  </si>
  <si>
    <t>286</t>
  </si>
  <si>
    <t>76313001R</t>
  </si>
  <si>
    <t>Dod+mtz zavěšený podhled plný Alucobond vč.závěsů, odstín antracit</t>
  </si>
  <si>
    <t>1898370608</t>
  </si>
  <si>
    <t>287</t>
  </si>
  <si>
    <t>763131411</t>
  </si>
  <si>
    <t>SDK podhled desky 1xA 12,5 bez izolace dvouvrstvá spodní kce profil CD+UD</t>
  </si>
  <si>
    <t>-1932397365</t>
  </si>
  <si>
    <t>74,87 "5.np</t>
  </si>
  <si>
    <t>68,79 "4.np</t>
  </si>
  <si>
    <t>47,8 "3.np</t>
  </si>
  <si>
    <t>82,56+14,77 "2.np</t>
  </si>
  <si>
    <t>74,4 "1.np</t>
  </si>
  <si>
    <t>363,19*0,15 "kaslíky (15% z výměry)</t>
  </si>
  <si>
    <t>288</t>
  </si>
  <si>
    <t>763131431</t>
  </si>
  <si>
    <t>SDK podhled deska 1xDF 12,5 bez izolace dvouvrstvá spodní kce profil CD+UD REI do 90</t>
  </si>
  <si>
    <t>1720563460</t>
  </si>
  <si>
    <t>14,77+56 "2.np</t>
  </si>
  <si>
    <t>32+40+6 "3.np, 4.np, 5.np</t>
  </si>
  <si>
    <t>17 " doplnění podlahy po bouraném stropu do 1.np</t>
  </si>
  <si>
    <t>289</t>
  </si>
  <si>
    <t>763131451</t>
  </si>
  <si>
    <t>SDK podhled deska 1xH2 12,5 bez izolace dvouvrstvá spodní kce profil CD+UD</t>
  </si>
  <si>
    <t>2066166504</t>
  </si>
  <si>
    <t>46,75 "5.np</t>
  </si>
  <si>
    <t>46,83 "4.np</t>
  </si>
  <si>
    <t>39,32 "3.np</t>
  </si>
  <si>
    <t>74,42 "2.np</t>
  </si>
  <si>
    <t>15,18+4,05 "1.np</t>
  </si>
  <si>
    <t>290</t>
  </si>
  <si>
    <t>763131541</t>
  </si>
  <si>
    <t>SDK podhled desky 2xDF 12,5 bez izolace jednovrstvá spodní kce profil CD+UD EI 45</t>
  </si>
  <si>
    <t>-1198681905</t>
  </si>
  <si>
    <t>291</t>
  </si>
  <si>
    <t>763131714</t>
  </si>
  <si>
    <t>SDK podhled základní penetrační nátěr</t>
  </si>
  <si>
    <t>-41179098</t>
  </si>
  <si>
    <t>46,75+74,87+6 "5.np</t>
  </si>
  <si>
    <t>46,83+68,79+40 "4.np</t>
  </si>
  <si>
    <t>39,32+47,8+32 "3.np</t>
  </si>
  <si>
    <t>74,42+82,56+14,77+56 "2.np</t>
  </si>
  <si>
    <t>15,18+74,4+4,05+17 "1.np</t>
  </si>
  <si>
    <t>54,479 "kaslíky</t>
  </si>
  <si>
    <t>292</t>
  </si>
  <si>
    <t>763131751</t>
  </si>
  <si>
    <t>Montáž parotěsné zábrany do SDK podhledu</t>
  </si>
  <si>
    <t>-1058793496</t>
  </si>
  <si>
    <t>14,77 "S2</t>
  </si>
  <si>
    <t>293</t>
  </si>
  <si>
    <t>28329276</t>
  </si>
  <si>
    <t>fólie PE vyztužená pro parotěsnou vrstvu (reakce na oheň - třída E) 140g/m2</t>
  </si>
  <si>
    <t>1034006149</t>
  </si>
  <si>
    <t>31,77</t>
  </si>
  <si>
    <t>31,77*1,1 'Přepočtené koeficientem množství</t>
  </si>
  <si>
    <t>294</t>
  </si>
  <si>
    <t>763131752</t>
  </si>
  <si>
    <t>Montáž jedné vrstvy tepelné izolace do SDK podhledu</t>
  </si>
  <si>
    <t>-2064693730</t>
  </si>
  <si>
    <t>295</t>
  </si>
  <si>
    <t>63152096</t>
  </si>
  <si>
    <t>pás tepelně izolační univerzální λ=0,032-0,033 tl 50mm</t>
  </si>
  <si>
    <t>-875750530</t>
  </si>
  <si>
    <t>37,71*1,02 'Přepočtené koeficientem množství</t>
  </si>
  <si>
    <t>296</t>
  </si>
  <si>
    <t>63152097</t>
  </si>
  <si>
    <t>pás tepelně izolační univerzální λ=0,032-0,033 tl 60mm</t>
  </si>
  <si>
    <t>-1591287437</t>
  </si>
  <si>
    <t>14,77*1,02 'Přepočtené koeficientem množství</t>
  </si>
  <si>
    <t>297</t>
  </si>
  <si>
    <t>63152108</t>
  </si>
  <si>
    <t>pás tepelně izolační univerzální λ=0,033-0,035 tl 200mm</t>
  </si>
  <si>
    <t>3238717</t>
  </si>
  <si>
    <t>17*1,02 'Přepočtené koeficientem množství</t>
  </si>
  <si>
    <t>298</t>
  </si>
  <si>
    <t>763131821</t>
  </si>
  <si>
    <t>Demontáž SDK podhledu s dvouvrstvou nosnou kcí z ocelových profilů opláštění jednoduché</t>
  </si>
  <si>
    <t>-609112342</t>
  </si>
  <si>
    <t>49,43 "1.np</t>
  </si>
  <si>
    <t>299</t>
  </si>
  <si>
    <t>76315001R</t>
  </si>
  <si>
    <t>AKU podhled -aku desky z dřevité vlny +minerální izolace, mtz profily v jedné úrovni</t>
  </si>
  <si>
    <t>-1543645016</t>
  </si>
  <si>
    <t>139,54 "2.np</t>
  </si>
  <si>
    <t>300</t>
  </si>
  <si>
    <t>76315002R</t>
  </si>
  <si>
    <t xml:space="preserve">AKU stropní obklad -minerální ukustické desky, bezesparé </t>
  </si>
  <si>
    <t>283073611</t>
  </si>
  <si>
    <t>77,38 "1.np</t>
  </si>
  <si>
    <t>301</t>
  </si>
  <si>
    <t>763164535</t>
  </si>
  <si>
    <t>SDK obklad kcí tvaru L š do 0,8 m desky 1xDF 12,5</t>
  </si>
  <si>
    <t>-571419599</t>
  </si>
  <si>
    <t xml:space="preserve">118,2 "1.np-5.np </t>
  </si>
  <si>
    <t>302</t>
  </si>
  <si>
    <t>763164555</t>
  </si>
  <si>
    <t>SDK obklad kcí tvaru L š přes 0,8 m desky 1xDF 12,5</t>
  </si>
  <si>
    <t>1186754800</t>
  </si>
  <si>
    <t>46,69 "dle PD</t>
  </si>
  <si>
    <t>303</t>
  </si>
  <si>
    <t>763172311</t>
  </si>
  <si>
    <t>Montáž revizních dvířek SDK kcí vel. 200x200 mm</t>
  </si>
  <si>
    <t>-1166791427</t>
  </si>
  <si>
    <t>26 "01/OS</t>
  </si>
  <si>
    <t>304</t>
  </si>
  <si>
    <t>59030710</t>
  </si>
  <si>
    <t>dvířka revizní s automatickým zámkem 200x200mm</t>
  </si>
  <si>
    <t>-1347436253</t>
  </si>
  <si>
    <t>305</t>
  </si>
  <si>
    <t>763172312</t>
  </si>
  <si>
    <t>Montáž revizních dvířek SDK kcí vel. 300x300 mm</t>
  </si>
  <si>
    <t>-1830755735</t>
  </si>
  <si>
    <t>1 "05/OS</t>
  </si>
  <si>
    <t>306</t>
  </si>
  <si>
    <t>59030711</t>
  </si>
  <si>
    <t>dvířka revizní s automatickým zámkem 300x300mm</t>
  </si>
  <si>
    <t>1872912757</t>
  </si>
  <si>
    <t>307</t>
  </si>
  <si>
    <t>763172313</t>
  </si>
  <si>
    <t>Montáž revizních dvířek SDK kcí vel. 400x400 mm</t>
  </si>
  <si>
    <t>-2001379498</t>
  </si>
  <si>
    <t>38 "09/OS</t>
  </si>
  <si>
    <t>308</t>
  </si>
  <si>
    <t>59030712</t>
  </si>
  <si>
    <t>dvířka revizní s automatickým zámkem 400x400mm</t>
  </si>
  <si>
    <t>1390414539</t>
  </si>
  <si>
    <t>309</t>
  </si>
  <si>
    <t>763172331</t>
  </si>
  <si>
    <t xml:space="preserve">Montáž dvířek revizních SDK kcí vel. 1200 x 700mm </t>
  </si>
  <si>
    <t>-676613432</t>
  </si>
  <si>
    <t>1 "23/os</t>
  </si>
  <si>
    <t>310</t>
  </si>
  <si>
    <t>59030743</t>
  </si>
  <si>
    <t xml:space="preserve">dvířka revizní dvoukřídlá s automatickým zámkem 1200x700mm, protipožární </t>
  </si>
  <si>
    <t>346900923</t>
  </si>
  <si>
    <t>311</t>
  </si>
  <si>
    <t>763431001</t>
  </si>
  <si>
    <t>Montáž minerálního podhledu s vyjímatelnými panely vel. do 0,36 m2 na zavěšený viditelný rošt</t>
  </si>
  <si>
    <t>-764638485</t>
  </si>
  <si>
    <t>183,95 "5.np</t>
  </si>
  <si>
    <t>155,66 "4.np</t>
  </si>
  <si>
    <t>154,875 "3.np</t>
  </si>
  <si>
    <t>218,02 "2.np</t>
  </si>
  <si>
    <t>75,7 "1.np</t>
  </si>
  <si>
    <t>312</t>
  </si>
  <si>
    <t>59036018</t>
  </si>
  <si>
    <t>panel akustický 600x600mm tl 24mm</t>
  </si>
  <si>
    <t>-269004869</t>
  </si>
  <si>
    <t>183,95+155,66+154,875+218,02</t>
  </si>
  <si>
    <t>712,505*1,05 'Přepočtené koeficientem množství</t>
  </si>
  <si>
    <t>313</t>
  </si>
  <si>
    <t>5903601R</t>
  </si>
  <si>
    <t>panel akustický nárazuvzdorný 600x600mm tl 35mm</t>
  </si>
  <si>
    <t>-1518775387</t>
  </si>
  <si>
    <t>75,7</t>
  </si>
  <si>
    <t>75,7*1,05 'Přepočtené koeficientem množství</t>
  </si>
  <si>
    <t>314</t>
  </si>
  <si>
    <t>76350001R</t>
  </si>
  <si>
    <t>Příčka z cementotřískových desek tl.10mm na CW profilech s parozábranou a tep.izolací 100mm</t>
  </si>
  <si>
    <t>-375328869</t>
  </si>
  <si>
    <t>315</t>
  </si>
  <si>
    <t>998763403</t>
  </si>
  <si>
    <t>Přesun hmot procentní pro sádrokartonové konstrukce v objektech v do 24 m</t>
  </si>
  <si>
    <t>1859413393</t>
  </si>
  <si>
    <t>764</t>
  </si>
  <si>
    <t>Konstrukce klempířské</t>
  </si>
  <si>
    <t>316</t>
  </si>
  <si>
    <t>764001821</t>
  </si>
  <si>
    <t>Demontáž krytiny ze svitků nebo tabulí do suti</t>
  </si>
  <si>
    <t>1689277819</t>
  </si>
  <si>
    <t>317</t>
  </si>
  <si>
    <t>764002841</t>
  </si>
  <si>
    <t>Demontáž oplechování horních ploch zdí a nadezdívek do suti</t>
  </si>
  <si>
    <t>148563647</t>
  </si>
  <si>
    <t>76,4+33,6+0,6+77+29 "atiky</t>
  </si>
  <si>
    <t>318</t>
  </si>
  <si>
    <t>764002851</t>
  </si>
  <si>
    <t>Demontáž oplechování parapetů do suti</t>
  </si>
  <si>
    <t>1383426350</t>
  </si>
  <si>
    <t>0,56*10 "6.np</t>
  </si>
  <si>
    <t>1,2*5+1,1*2+1,22*3+1,44*3+1,325+1,43+1,45+2,02+2,09+1,47*2+1,59+1,18*12 "1.np</t>
  </si>
  <si>
    <t>319</t>
  </si>
  <si>
    <t>764003801</t>
  </si>
  <si>
    <t>Demontáž lemování trub, konzol, držáků, ventilačních nástavců a jiných kusových prvků do suti</t>
  </si>
  <si>
    <t>-1052300928</t>
  </si>
  <si>
    <t>24 "střecha</t>
  </si>
  <si>
    <t>320</t>
  </si>
  <si>
    <t>76404132R</t>
  </si>
  <si>
    <t>Krycí lišta z TiZn lesklého plechu včetně tmelení rš 50 mm</t>
  </si>
  <si>
    <t>-1374492409</t>
  </si>
  <si>
    <t>2,75 "7/KL</t>
  </si>
  <si>
    <t>321</t>
  </si>
  <si>
    <t>76404133R</t>
  </si>
  <si>
    <t>Oplechování vněj.prahuprosklené stěny balkonu z TiZn lesklého plechu rš 115mm</t>
  </si>
  <si>
    <t>160190264</t>
  </si>
  <si>
    <t>18 " 34/KL</t>
  </si>
  <si>
    <t>322</t>
  </si>
  <si>
    <t>764141371</t>
  </si>
  <si>
    <t>Krytina železobetonových desek z TiZn lesklého plechu</t>
  </si>
  <si>
    <t>1189011721</t>
  </si>
  <si>
    <t>0,89*2,75 "7/KL</t>
  </si>
  <si>
    <t>0,7*1,4*1 "27/KL</t>
  </si>
  <si>
    <t>0,6*0,8*2 " 28/KL</t>
  </si>
  <si>
    <t>0,7*0,8*1 "29/KL</t>
  </si>
  <si>
    <t>323</t>
  </si>
  <si>
    <t>76421266R</t>
  </si>
  <si>
    <t>Oplechování rovné okapové hrany z Pz s povrchovou úpravou rš 170 mm</t>
  </si>
  <si>
    <t>-320936298</t>
  </si>
  <si>
    <t>22,4 "10/KL</t>
  </si>
  <si>
    <t>324</t>
  </si>
  <si>
    <t>76421267R</t>
  </si>
  <si>
    <t>Oplechování rovné okapové hrany z Pz s povrchovou úpravou rš 230 mm</t>
  </si>
  <si>
    <t>-420214539</t>
  </si>
  <si>
    <t>76,2 "26/KL</t>
  </si>
  <si>
    <t>325</t>
  </si>
  <si>
    <t>76421460R</t>
  </si>
  <si>
    <t>Oplechování horních ploch a atik bez rohů z Pz s povrch úpravou mechanicky kotvené rš 130 mm</t>
  </si>
  <si>
    <t>-1965151184</t>
  </si>
  <si>
    <t>326</t>
  </si>
  <si>
    <t>76424429R</t>
  </si>
  <si>
    <t>Oplechování horních ploch a nadezdívek bez rohů z TiZn lesklého plechu kotvené rš 390 mm</t>
  </si>
  <si>
    <t>1233185200</t>
  </si>
  <si>
    <t>15,1 "17/KL</t>
  </si>
  <si>
    <t>327</t>
  </si>
  <si>
    <t>764244308</t>
  </si>
  <si>
    <t>Oplechování horních ploch a nadezdívek bez rohů z TiZn lesklého plechu kotvené rš 750 mm</t>
  </si>
  <si>
    <t>-1026842494</t>
  </si>
  <si>
    <t>77,5 "18/KL</t>
  </si>
  <si>
    <t>30 "25/KL</t>
  </si>
  <si>
    <t>328</t>
  </si>
  <si>
    <t>764244311</t>
  </si>
  <si>
    <t>Oplechování horních ploch a nadezdívek bez rohů z TiZn lesklého plechu kotvené rš přes 800 mm</t>
  </si>
  <si>
    <t>2119141881</t>
  </si>
  <si>
    <t>16*0,92 "19/KL</t>
  </si>
  <si>
    <t>3,4*1,19 "20/KL</t>
  </si>
  <si>
    <t>16*0,87 "21/KL</t>
  </si>
  <si>
    <t>3,4*1,1 "22/KL</t>
  </si>
  <si>
    <t>329</t>
  </si>
  <si>
    <t>76424629R</t>
  </si>
  <si>
    <t>Oplechování parapetů rovných mechanicky kotvené z TiZn lesklého plechu rš 130 mm</t>
  </si>
  <si>
    <t>-1401219921</t>
  </si>
  <si>
    <t>1,16*48 "13/KL</t>
  </si>
  <si>
    <t>0,96*18 " 14/KL</t>
  </si>
  <si>
    <t>330</t>
  </si>
  <si>
    <t>764246301</t>
  </si>
  <si>
    <t>Oplechování parapetů rovných mechanicky kotvené z TiZn lesklého plechu rš 150 mm</t>
  </si>
  <si>
    <t>-952863760</t>
  </si>
  <si>
    <t>0,92*5 "2/KL</t>
  </si>
  <si>
    <t>1,12*5 "4/KL</t>
  </si>
  <si>
    <t>0,92*6 "11/KL</t>
  </si>
  <si>
    <t>1,12*3 "16/KL</t>
  </si>
  <si>
    <t>331</t>
  </si>
  <si>
    <t>764246302</t>
  </si>
  <si>
    <t>Oplechování parapetů rovných mechanicky kotvené z TiZn lesklého plechu rš 200 mm</t>
  </si>
  <si>
    <t>1893855152</t>
  </si>
  <si>
    <t>1,12*11 "1/KL</t>
  </si>
  <si>
    <t>32,4 "8/KL</t>
  </si>
  <si>
    <t>1,12*3 "15/KL</t>
  </si>
  <si>
    <t>0,5*10 "23/KL</t>
  </si>
  <si>
    <t>0,9*1 " 24/KL</t>
  </si>
  <si>
    <t>332</t>
  </si>
  <si>
    <t>76424630R</t>
  </si>
  <si>
    <t>Oplechování parapetů rovných mechanicky kotvené z TiZn lesklého plechu rš 260 mm</t>
  </si>
  <si>
    <t>1800257771</t>
  </si>
  <si>
    <t>1,35*2 "3/KL</t>
  </si>
  <si>
    <t>1,55*1 "5/KL</t>
  </si>
  <si>
    <t>1,6*1 "6/KL</t>
  </si>
  <si>
    <t>333</t>
  </si>
  <si>
    <t>76424631R</t>
  </si>
  <si>
    <t>Oplechování parapetů rovných mechanicky kotvené z TiZn lesklého plechu rš 350 mm</t>
  </si>
  <si>
    <t>-1539966615</t>
  </si>
  <si>
    <t>1,3*7 "30/KL</t>
  </si>
  <si>
    <t>1*1 " 31/KL</t>
  </si>
  <si>
    <t>334</t>
  </si>
  <si>
    <t>76450001R</t>
  </si>
  <si>
    <t>Dod+mtz systémový ukončující profil -řešení pro balkony</t>
  </si>
  <si>
    <t>-1372921869</t>
  </si>
  <si>
    <t>7,1 "12/KL -terasa vstupu</t>
  </si>
  <si>
    <t>335</t>
  </si>
  <si>
    <t>76450002R</t>
  </si>
  <si>
    <t>Dod+mtz systémový bezpečnostní přepad střech 300x100mm</t>
  </si>
  <si>
    <t>1935448283</t>
  </si>
  <si>
    <t xml:space="preserve">9 "32/KL </t>
  </si>
  <si>
    <t>336</t>
  </si>
  <si>
    <t>76450003R</t>
  </si>
  <si>
    <t>Výměna odvodnění stříšky bočního vchodu - 35/KL (kompletní položka)</t>
  </si>
  <si>
    <t>-1044633189</t>
  </si>
  <si>
    <t>337</t>
  </si>
  <si>
    <t>764541305</t>
  </si>
  <si>
    <t>Žlab podokapní půlkruhový z TiZn lesklého plechu rš 330 mm</t>
  </si>
  <si>
    <t>57634253</t>
  </si>
  <si>
    <t>77,5 " 33/KL</t>
  </si>
  <si>
    <t>338</t>
  </si>
  <si>
    <t>764548323</t>
  </si>
  <si>
    <t>Svody kruhové včetně objímek, kolen, odskoků z TiZn lesklého plechu průměru 100 mm</t>
  </si>
  <si>
    <t>-1134907762</t>
  </si>
  <si>
    <t>2,6*1 "9/KL terasa 2.np</t>
  </si>
  <si>
    <t>339</t>
  </si>
  <si>
    <t>998764203</t>
  </si>
  <si>
    <t>Přesun hmot procentní pro konstrukce klempířské v objektech v do 24 m</t>
  </si>
  <si>
    <t>-633477646</t>
  </si>
  <si>
    <t>766</t>
  </si>
  <si>
    <t>Konstrukce truhlářské</t>
  </si>
  <si>
    <t>340</t>
  </si>
  <si>
    <t>766-01.Di/01</t>
  </si>
  <si>
    <t xml:space="preserve">Dod+mtz vnitřní dveře 1250/1970mm -komplet dle výpisu </t>
  </si>
  <si>
    <t>-839352262</t>
  </si>
  <si>
    <t>341</t>
  </si>
  <si>
    <t>766-01.Di/02</t>
  </si>
  <si>
    <t xml:space="preserve">Dod+mtz vnitřní dveře 800/1970mm -komplet dle výpisu </t>
  </si>
  <si>
    <t>826994787</t>
  </si>
  <si>
    <t>342</t>
  </si>
  <si>
    <t>766-01.Di/03</t>
  </si>
  <si>
    <t xml:space="preserve">Dod+mtz vnitřní prosklené fr.okno 3425/1970mm -komplet dle výpisu </t>
  </si>
  <si>
    <t>1034576371</t>
  </si>
  <si>
    <t>343</t>
  </si>
  <si>
    <t>766-01.Di/04</t>
  </si>
  <si>
    <t xml:space="preserve">Dod+mtz vnitřní dveře 1600/1970mm -komplet dle výpisu </t>
  </si>
  <si>
    <t>2054232611</t>
  </si>
  <si>
    <t>344</t>
  </si>
  <si>
    <t>766-01.Di/05</t>
  </si>
  <si>
    <t xml:space="preserve">Dod+mtz vnitřní dveře 1450/1970mm -komplet dle výpisu </t>
  </si>
  <si>
    <t>-639999002</t>
  </si>
  <si>
    <t>345</t>
  </si>
  <si>
    <t>766-01.Di/06</t>
  </si>
  <si>
    <t>Stávající vnitřní dveře 600/1970mm -repase</t>
  </si>
  <si>
    <t>-1369109605</t>
  </si>
  <si>
    <t>346</t>
  </si>
  <si>
    <t>766-01.Di/07</t>
  </si>
  <si>
    <t>Stávající vnitřní dveře 800/1970mm -repase</t>
  </si>
  <si>
    <t>2122299372</t>
  </si>
  <si>
    <t>347</t>
  </si>
  <si>
    <t>766-01.Di/08</t>
  </si>
  <si>
    <t>1056775991</t>
  </si>
  <si>
    <t>348</t>
  </si>
  <si>
    <t>766-01.Di/09</t>
  </si>
  <si>
    <t>1239702772</t>
  </si>
  <si>
    <t>349</t>
  </si>
  <si>
    <t>766-01.Di/10</t>
  </si>
  <si>
    <t>761408882</t>
  </si>
  <si>
    <t>350</t>
  </si>
  <si>
    <t>766-01.Di/11</t>
  </si>
  <si>
    <t>62130915</t>
  </si>
  <si>
    <t>351</t>
  </si>
  <si>
    <t>766-01.Di/12</t>
  </si>
  <si>
    <t>-2019671130</t>
  </si>
  <si>
    <t>352</t>
  </si>
  <si>
    <t>766-01.Di/13</t>
  </si>
  <si>
    <t xml:space="preserve">Dod+mtz vnitřní dveře 600/1970mm -komplet dle výpisu </t>
  </si>
  <si>
    <t>-1704413995</t>
  </si>
  <si>
    <t>353</t>
  </si>
  <si>
    <t>766-01.Di/14</t>
  </si>
  <si>
    <t>480454915</t>
  </si>
  <si>
    <t>354</t>
  </si>
  <si>
    <t>766-01.Di/15</t>
  </si>
  <si>
    <t xml:space="preserve">Dod+mtz vnitřní prosklené fr.okno 1450/1970mm -komplet dle výpisu </t>
  </si>
  <si>
    <t>-1230016734</t>
  </si>
  <si>
    <t>355</t>
  </si>
  <si>
    <t>766-01.Di/16</t>
  </si>
  <si>
    <t>Stávající vnitřní dveře 1250/1970mm -repase</t>
  </si>
  <si>
    <t>-1311902925</t>
  </si>
  <si>
    <t>356</t>
  </si>
  <si>
    <t>766-01.Di/17</t>
  </si>
  <si>
    <t>405719599</t>
  </si>
  <si>
    <t>357</t>
  </si>
  <si>
    <t>766-01.Di/18</t>
  </si>
  <si>
    <t xml:space="preserve">Dod+mtz vnitřní dveře 700/1970mm -komplet dle výpisu </t>
  </si>
  <si>
    <t>-373379312</t>
  </si>
  <si>
    <t>358</t>
  </si>
  <si>
    <t>766-01.Di/19</t>
  </si>
  <si>
    <t xml:space="preserve">Dod+mtz vnitřní dveře 800/1970mm PO -komplet dle výpisu </t>
  </si>
  <si>
    <t>-1499684369</t>
  </si>
  <si>
    <t>359</t>
  </si>
  <si>
    <t>766-01.Di/20</t>
  </si>
  <si>
    <t>811942574</t>
  </si>
  <si>
    <t>360</t>
  </si>
  <si>
    <t>766-01.Di/21</t>
  </si>
  <si>
    <t xml:space="preserve">Dod+mtz vnitřní dveře 700/1970mm posuvné na stěnu -komplet dle výpisu </t>
  </si>
  <si>
    <t>511401375</t>
  </si>
  <si>
    <t>361</t>
  </si>
  <si>
    <t>766-01.Di/22</t>
  </si>
  <si>
    <t xml:space="preserve">Dod+mtz vnitřní dveře 1300/1970mm -komplet dle výpisu </t>
  </si>
  <si>
    <t>742377042</t>
  </si>
  <si>
    <t>362</t>
  </si>
  <si>
    <t>766-01.Di/23</t>
  </si>
  <si>
    <t xml:space="preserve">Dod+mtz vnitřní dveře 1600/1970mm PO -komplet dle výpisu </t>
  </si>
  <si>
    <t>-177543760</t>
  </si>
  <si>
    <t>363</t>
  </si>
  <si>
    <t>766-01.Di/24</t>
  </si>
  <si>
    <t xml:space="preserve">Dod+mtz vnitřní dveře 1500/1970mm -komplet dle výpisu </t>
  </si>
  <si>
    <t>1792076333</t>
  </si>
  <si>
    <t>364</t>
  </si>
  <si>
    <t>766-01.Di/25</t>
  </si>
  <si>
    <t>-1775879208</t>
  </si>
  <si>
    <t>365</t>
  </si>
  <si>
    <t>766-01.Di/26</t>
  </si>
  <si>
    <t>Stávající vnitřní dveře 1148/1970mm -repase</t>
  </si>
  <si>
    <t>1290231744</t>
  </si>
  <si>
    <t>366</t>
  </si>
  <si>
    <t>766-02.Di/01</t>
  </si>
  <si>
    <t>535415796</t>
  </si>
  <si>
    <t>367</t>
  </si>
  <si>
    <t>766-02.Di/02</t>
  </si>
  <si>
    <t xml:space="preserve">Dod+mtz vnitřní dveře 800/1970mm +samozavírač  -komplet dle výpisu </t>
  </si>
  <si>
    <t>-185248093</t>
  </si>
  <si>
    <t>368</t>
  </si>
  <si>
    <t>766-02.Di/03</t>
  </si>
  <si>
    <t>661563499</t>
  </si>
  <si>
    <t>369</t>
  </si>
  <si>
    <t>766-02.Di/04</t>
  </si>
  <si>
    <t>1823830498</t>
  </si>
  <si>
    <t>370</t>
  </si>
  <si>
    <t>766-02.Di/05</t>
  </si>
  <si>
    <t>1302285210</t>
  </si>
  <si>
    <t>371</t>
  </si>
  <si>
    <t>766-02.Di/06</t>
  </si>
  <si>
    <t xml:space="preserve">Dod+mtz vnitřní dveře 1550/2380mm PO -komplet dle výpisu </t>
  </si>
  <si>
    <t>155515576</t>
  </si>
  <si>
    <t>372</t>
  </si>
  <si>
    <t>766-02.Di/07</t>
  </si>
  <si>
    <t>-45494384</t>
  </si>
  <si>
    <t>373</t>
  </si>
  <si>
    <t>766-02.Di/08</t>
  </si>
  <si>
    <t>Stávající vnitřní dveře 1100/1970mm -repase</t>
  </si>
  <si>
    <t>-543296639</t>
  </si>
  <si>
    <t>374</t>
  </si>
  <si>
    <t>766-02.Di/09</t>
  </si>
  <si>
    <t>1634592018</t>
  </si>
  <si>
    <t>375</t>
  </si>
  <si>
    <t>766-02.Di/10</t>
  </si>
  <si>
    <t>877732047</t>
  </si>
  <si>
    <t>376</t>
  </si>
  <si>
    <t>766-02.Di/11</t>
  </si>
  <si>
    <t>-1354575393</t>
  </si>
  <si>
    <t>377</t>
  </si>
  <si>
    <t>766-02.Di/12</t>
  </si>
  <si>
    <t xml:space="preserve">Dod+mtz vnitřní dveře 900/1970mm PO -komplet dle výpisu </t>
  </si>
  <si>
    <t>-158789275</t>
  </si>
  <si>
    <t>378</t>
  </si>
  <si>
    <t>766-02.Di/13</t>
  </si>
  <si>
    <t xml:space="preserve">Dod+mtz vnitřní dveře 1250/1970mm +samozavírač -komplet dle výpisu </t>
  </si>
  <si>
    <t>-1132605839</t>
  </si>
  <si>
    <t>379</t>
  </si>
  <si>
    <t>766-02.Di/14</t>
  </si>
  <si>
    <t xml:space="preserve">Dod+mtz vnitřní dveře 1250/1970mm PO -komplet dle výpisu </t>
  </si>
  <si>
    <t>366874869</t>
  </si>
  <si>
    <t>380</t>
  </si>
  <si>
    <t>766-02.Di/15</t>
  </si>
  <si>
    <t>404248179</t>
  </si>
  <si>
    <t>381</t>
  </si>
  <si>
    <t>766-02.Di/16</t>
  </si>
  <si>
    <t>1707571678</t>
  </si>
  <si>
    <t>382</t>
  </si>
  <si>
    <t>766-02.Di/17</t>
  </si>
  <si>
    <t>-1273323793</t>
  </si>
  <si>
    <t>383</t>
  </si>
  <si>
    <t>766-02.Di/18</t>
  </si>
  <si>
    <t>-224717492</t>
  </si>
  <si>
    <t>384</t>
  </si>
  <si>
    <t>766-02.Di/19</t>
  </si>
  <si>
    <t xml:space="preserve">Dod+mtz vnitřní prosklené dveřní sestava s okny 2450/2380mm -komplet dle výpisu </t>
  </si>
  <si>
    <t>-1667031122</t>
  </si>
  <si>
    <t>385</t>
  </si>
  <si>
    <t>766-02.Di/20</t>
  </si>
  <si>
    <t xml:space="preserve">Dod+mtz vnitřní prosklené fr.okno 2925/1970mm -komplet dle výpisu </t>
  </si>
  <si>
    <t>-751666398</t>
  </si>
  <si>
    <t>386</t>
  </si>
  <si>
    <t>766-02.Di/21</t>
  </si>
  <si>
    <t xml:space="preserve">Dod+mtz vnitřní prosklené fr.okno 3550/1970mm -komplet dle výpisu </t>
  </si>
  <si>
    <t>-1231942607</t>
  </si>
  <si>
    <t>387</t>
  </si>
  <si>
    <t>766-02.Di/22</t>
  </si>
  <si>
    <t xml:space="preserve">Dod+mtz vnitřní prosklené fr.okno 3830/1970mm -komplet dle výpisu </t>
  </si>
  <si>
    <t>-1337314251</t>
  </si>
  <si>
    <t>388</t>
  </si>
  <si>
    <t>766-02.Di/23</t>
  </si>
  <si>
    <t xml:space="preserve">Dod+mtz vnitřní dveře 800/1970mm posuvné do pouzdra -komplet dle výpisu </t>
  </si>
  <si>
    <t>689383565</t>
  </si>
  <si>
    <t>389</t>
  </si>
  <si>
    <t>766-02.Di/24</t>
  </si>
  <si>
    <t>961418866</t>
  </si>
  <si>
    <t>390</t>
  </si>
  <si>
    <t>766-02.Di/25</t>
  </si>
  <si>
    <t>1165164079</t>
  </si>
  <si>
    <t>391</t>
  </si>
  <si>
    <t>766-02.Di/26</t>
  </si>
  <si>
    <t>-1345694458</t>
  </si>
  <si>
    <t>392</t>
  </si>
  <si>
    <t>766-02.Di/27</t>
  </si>
  <si>
    <t xml:space="preserve">Dod+mtz vnitřní výdejní okénko 700/1200mm -komplet dle výpisu </t>
  </si>
  <si>
    <t>940410172</t>
  </si>
  <si>
    <t>393</t>
  </si>
  <si>
    <t>766-02.Di/30</t>
  </si>
  <si>
    <t xml:space="preserve">Dod+mtz vnitřní prosklené dveřní sestava s okny 3070/2650mm -komplet dle výpisu </t>
  </si>
  <si>
    <t>1938455705</t>
  </si>
  <si>
    <t>394</t>
  </si>
  <si>
    <t>766-02.Oi/01</t>
  </si>
  <si>
    <t xml:space="preserve">Dod+mtz vnitřní okno 2185/1530mm -komplet dle výpisu </t>
  </si>
  <si>
    <t>141515337</t>
  </si>
  <si>
    <t>395</t>
  </si>
  <si>
    <t>766-02.Oi/02</t>
  </si>
  <si>
    <t xml:space="preserve">Dod+mtz vnitřní okno 2700/1530mm PO -komplet dle výpisu </t>
  </si>
  <si>
    <t>-1413228103</t>
  </si>
  <si>
    <t>396</t>
  </si>
  <si>
    <t>766-02.Oi/03</t>
  </si>
  <si>
    <t xml:space="preserve">Dod+mtz vnitřní okno 2610/1530mm PO -komplet dle výpisu </t>
  </si>
  <si>
    <t>301783380</t>
  </si>
  <si>
    <t>397</t>
  </si>
  <si>
    <t>766-03.Di/01</t>
  </si>
  <si>
    <t>-1308839993</t>
  </si>
  <si>
    <t>398</t>
  </si>
  <si>
    <t>766-03.Di/02</t>
  </si>
  <si>
    <t>-66590066</t>
  </si>
  <si>
    <t>399</t>
  </si>
  <si>
    <t>766-03.Di/03</t>
  </si>
  <si>
    <t>502416987</t>
  </si>
  <si>
    <t>400</t>
  </si>
  <si>
    <t>766-03.Di/04</t>
  </si>
  <si>
    <t>-1955151301</t>
  </si>
  <si>
    <t>401</t>
  </si>
  <si>
    <t>766-03.Di/05</t>
  </si>
  <si>
    <t>-53045427</t>
  </si>
  <si>
    <t>402</t>
  </si>
  <si>
    <t>766-03.Di/06</t>
  </si>
  <si>
    <t>-1546956489</t>
  </si>
  <si>
    <t>403</t>
  </si>
  <si>
    <t>766-03.Di/07</t>
  </si>
  <si>
    <t>1502330850</t>
  </si>
  <si>
    <t>404</t>
  </si>
  <si>
    <t>766-03.Di/08</t>
  </si>
  <si>
    <t>-1876628559</t>
  </si>
  <si>
    <t>405</t>
  </si>
  <si>
    <t>766-03.Di/09</t>
  </si>
  <si>
    <t xml:space="preserve">Dod+mtz vnitřní dveře 900/1970mm -komplet dle výpisu </t>
  </si>
  <si>
    <t>-431592024</t>
  </si>
  <si>
    <t>406</t>
  </si>
  <si>
    <t>766-03.Di/10</t>
  </si>
  <si>
    <t>-238531504</t>
  </si>
  <si>
    <t>407</t>
  </si>
  <si>
    <t>766-03.Di/11</t>
  </si>
  <si>
    <t>-419202194</t>
  </si>
  <si>
    <t>408</t>
  </si>
  <si>
    <t>766-03.Di/12</t>
  </si>
  <si>
    <t>-320956418</t>
  </si>
  <si>
    <t>409</t>
  </si>
  <si>
    <t>766-03.Di/13</t>
  </si>
  <si>
    <t xml:space="preserve">Dod+mtz vnitřní dveře 1800/1970mm -komplet dle výpisu </t>
  </si>
  <si>
    <t>174086158</t>
  </si>
  <si>
    <t>410</t>
  </si>
  <si>
    <t>766-03.Di/14</t>
  </si>
  <si>
    <t>-1435244212</t>
  </si>
  <si>
    <t>411</t>
  </si>
  <si>
    <t>766-04.Di/01</t>
  </si>
  <si>
    <t>-773544250</t>
  </si>
  <si>
    <t>412</t>
  </si>
  <si>
    <t>766-04.Di/02</t>
  </si>
  <si>
    <t>-621101644</t>
  </si>
  <si>
    <t>413</t>
  </si>
  <si>
    <t>766-04.Di/03</t>
  </si>
  <si>
    <t>1539345064</t>
  </si>
  <si>
    <t>414</t>
  </si>
  <si>
    <t>766-04.Di/04</t>
  </si>
  <si>
    <t>-1542545449</t>
  </si>
  <si>
    <t>415</t>
  </si>
  <si>
    <t>766-04.Di/05</t>
  </si>
  <si>
    <t>2088470759</t>
  </si>
  <si>
    <t>416</t>
  </si>
  <si>
    <t>766-04.Di/06</t>
  </si>
  <si>
    <t>-94065953</t>
  </si>
  <si>
    <t>417</t>
  </si>
  <si>
    <t>766-04.Di/07</t>
  </si>
  <si>
    <t>-2038369570</t>
  </si>
  <si>
    <t>418</t>
  </si>
  <si>
    <t>766-04.Di/08</t>
  </si>
  <si>
    <t>-313635152</t>
  </si>
  <si>
    <t>419</t>
  </si>
  <si>
    <t>766-04.Di/09</t>
  </si>
  <si>
    <t>1143730556</t>
  </si>
  <si>
    <t>420</t>
  </si>
  <si>
    <t>766-04.Di/10</t>
  </si>
  <si>
    <t>-584061807</t>
  </si>
  <si>
    <t>421</t>
  </si>
  <si>
    <t>766-04.Di/11</t>
  </si>
  <si>
    <t>1150596420</t>
  </si>
  <si>
    <t>422</t>
  </si>
  <si>
    <t>766-05.Di/01</t>
  </si>
  <si>
    <t>524011248</t>
  </si>
  <si>
    <t>423</t>
  </si>
  <si>
    <t>766-05.Di/02</t>
  </si>
  <si>
    <t>1711415202</t>
  </si>
  <si>
    <t>424</t>
  </si>
  <si>
    <t>766-05.Di/03</t>
  </si>
  <si>
    <t>28093909</t>
  </si>
  <si>
    <t>425</t>
  </si>
  <si>
    <t>766-05.Di/04</t>
  </si>
  <si>
    <t>-359960580</t>
  </si>
  <si>
    <t>426</t>
  </si>
  <si>
    <t>766-05.Di/05</t>
  </si>
  <si>
    <t>-1595841251</t>
  </si>
  <si>
    <t>427</t>
  </si>
  <si>
    <t>766-05.Di/06</t>
  </si>
  <si>
    <t>-2038219345</t>
  </si>
  <si>
    <t>428</t>
  </si>
  <si>
    <t>766-05.Di/07</t>
  </si>
  <si>
    <t>503948655</t>
  </si>
  <si>
    <t>429</t>
  </si>
  <si>
    <t>766-05.Di/08</t>
  </si>
  <si>
    <t>1743237395</t>
  </si>
  <si>
    <t>430</t>
  </si>
  <si>
    <t>766-05.Di/09</t>
  </si>
  <si>
    <t>1570656889</t>
  </si>
  <si>
    <t>431</t>
  </si>
  <si>
    <t>766-05.Di/10</t>
  </si>
  <si>
    <t>-1166605106</t>
  </si>
  <si>
    <t>432</t>
  </si>
  <si>
    <t>766-05.Di/11</t>
  </si>
  <si>
    <t>-2077794203</t>
  </si>
  <si>
    <t>433</t>
  </si>
  <si>
    <t>766-05.Di/12</t>
  </si>
  <si>
    <t>-1896951297</t>
  </si>
  <si>
    <t>434</t>
  </si>
  <si>
    <t>766-06.Di/07</t>
  </si>
  <si>
    <t>Stávající plechové dveře 700/1970mm -repase</t>
  </si>
  <si>
    <t>1018668696</t>
  </si>
  <si>
    <t>435</t>
  </si>
  <si>
    <t>766111820</t>
  </si>
  <si>
    <t>Demontáž truhlářských stěn dřevěných plných</t>
  </si>
  <si>
    <t>1974244768</t>
  </si>
  <si>
    <t>4,6 "1.np u vstupu</t>
  </si>
  <si>
    <t>436</t>
  </si>
  <si>
    <t>766-20/T</t>
  </si>
  <si>
    <t>Dod+mtz kuchyňská linka dl.1,88m -komplet dle výpisu</t>
  </si>
  <si>
    <t>1967963969</t>
  </si>
  <si>
    <t>437</t>
  </si>
  <si>
    <t>766-21/T</t>
  </si>
  <si>
    <t>Dod+mtz kuchyňská linka dl.1,2m -komplet dle výpisu</t>
  </si>
  <si>
    <t>2055360131</t>
  </si>
  <si>
    <t>438</t>
  </si>
  <si>
    <t>766-22/T</t>
  </si>
  <si>
    <t>Dod+mtz vestavěná skříň 600x850x2960mm -komplet dle výpisu</t>
  </si>
  <si>
    <t>1964192286</t>
  </si>
  <si>
    <t>439</t>
  </si>
  <si>
    <t>766-23/T</t>
  </si>
  <si>
    <t>Dod+mtz vestavěná skříň 600x300x2960mm -komplet dle výpisu</t>
  </si>
  <si>
    <t>1551885536</t>
  </si>
  <si>
    <t>440</t>
  </si>
  <si>
    <t>766-24/T</t>
  </si>
  <si>
    <t>Dod+mtz vestavěná skříň 600x300x2650mm -komplet dle výpisu</t>
  </si>
  <si>
    <t>1847586775</t>
  </si>
  <si>
    <t>441</t>
  </si>
  <si>
    <t>766-25/T</t>
  </si>
  <si>
    <t>Dod+mtz kuchyňská linka dl.2,7+2,15m -komplet dle výpisu</t>
  </si>
  <si>
    <t>759718295</t>
  </si>
  <si>
    <t>442</t>
  </si>
  <si>
    <t>766-26/T</t>
  </si>
  <si>
    <t>Dod+mtz kuchyňská linka dl.1,3m -komplet dle výpisu</t>
  </si>
  <si>
    <t>1865996565</t>
  </si>
  <si>
    <t>443</t>
  </si>
  <si>
    <t>766-34/T</t>
  </si>
  <si>
    <t>Dod+mtz vestavěná skříň 1800x600x2750mm -komplet dle výpisu</t>
  </si>
  <si>
    <t>1823831985</t>
  </si>
  <si>
    <t>444</t>
  </si>
  <si>
    <t>766-35/T</t>
  </si>
  <si>
    <t>Dod+mtz vestavěná skříň 2380x600x2750mm -komplet dle výpisu</t>
  </si>
  <si>
    <t>-405585518</t>
  </si>
  <si>
    <t>445</t>
  </si>
  <si>
    <t>766-36/T</t>
  </si>
  <si>
    <t>165384179</t>
  </si>
  <si>
    <t>446</t>
  </si>
  <si>
    <t>76650001R</t>
  </si>
  <si>
    <t>Dod+mtz vnitřní obložení okna a dveří (parapet, ostění, nadpraží) z dřevotřísky s laminát.povrchem</t>
  </si>
  <si>
    <t>1605667485</t>
  </si>
  <si>
    <t>39,5*0,25 "29/T</t>
  </si>
  <si>
    <t>7*0,29 "30/T</t>
  </si>
  <si>
    <t>447</t>
  </si>
  <si>
    <t>76650002R</t>
  </si>
  <si>
    <t>Dod+mtz vnitřní obložení stěny, sloupu z dřevotřísky s laminát.povrchem</t>
  </si>
  <si>
    <t>1901731427</t>
  </si>
  <si>
    <t>7+7 "31/T</t>
  </si>
  <si>
    <t>448</t>
  </si>
  <si>
    <t>76650003R</t>
  </si>
  <si>
    <t>Dod+mtz recepční pult (prvek 32/T)-komplet dle PD</t>
  </si>
  <si>
    <t>640879079</t>
  </si>
  <si>
    <t>449</t>
  </si>
  <si>
    <t>76650004R</t>
  </si>
  <si>
    <t>Dod+mtz vnitřní dřev.kryt otop.těles (prvek 33/T) -komplet dle PD</t>
  </si>
  <si>
    <t>-1050675885</t>
  </si>
  <si>
    <t>450</t>
  </si>
  <si>
    <t>766694111</t>
  </si>
  <si>
    <t xml:space="preserve">Montáž parapetních desek dřevěných nebo plastových šířky do 30 cm </t>
  </si>
  <si>
    <t>-1947671500</t>
  </si>
  <si>
    <t>13,2+5+42,31+63,2 " dle výpisu</t>
  </si>
  <si>
    <t>451</t>
  </si>
  <si>
    <t>60794100</t>
  </si>
  <si>
    <t>deska parapetní dřevotřísková s laminát povrchem vnitřní do š.150mm</t>
  </si>
  <si>
    <t>213726681</t>
  </si>
  <si>
    <t>1,2*11 "01/T</t>
  </si>
  <si>
    <t>452</t>
  </si>
  <si>
    <t>60794101</t>
  </si>
  <si>
    <t>deska parapetní dřevotřísková s laminát povrchem vnitřní do š.200mm</t>
  </si>
  <si>
    <t>721897173</t>
  </si>
  <si>
    <t>1*5 "02/T</t>
  </si>
  <si>
    <t>453</t>
  </si>
  <si>
    <t>60794102</t>
  </si>
  <si>
    <t>deska parapetní dřevotřísková s laminát povrchem vnitřní do š.260mm</t>
  </si>
  <si>
    <t>591747194</t>
  </si>
  <si>
    <t>1,1*12 "05/T</t>
  </si>
  <si>
    <t>1,89*1 "08/T</t>
  </si>
  <si>
    <t>5,6*1 "09/T</t>
  </si>
  <si>
    <t>2,4*1 "10/T</t>
  </si>
  <si>
    <t>3,04*1 "11/T</t>
  </si>
  <si>
    <t>2,3*1 "12/T</t>
  </si>
  <si>
    <t>2,68*1 "13/T</t>
  </si>
  <si>
    <t>5,6*1 "14/T</t>
  </si>
  <si>
    <t>5,6*1 "15/T</t>
  </si>
  <si>
    <t>454</t>
  </si>
  <si>
    <t>60794103</t>
  </si>
  <si>
    <t>deska parapetní dřevotřísková s laminát povrchem vnitřní do š.300mm</t>
  </si>
  <si>
    <t>-60809727</t>
  </si>
  <si>
    <t>1,2*16*3 "17/T</t>
  </si>
  <si>
    <t>0,56*10 "19/T</t>
  </si>
  <si>
    <t>455</t>
  </si>
  <si>
    <t>766694121</t>
  </si>
  <si>
    <t xml:space="preserve">Montáž parapetních desek dřevěných nebo plastových šířky přes 30 cm </t>
  </si>
  <si>
    <t>-1281087830</t>
  </si>
  <si>
    <t>11,03+3,45 "dle výpisu</t>
  </si>
  <si>
    <t>456</t>
  </si>
  <si>
    <t>60794105</t>
  </si>
  <si>
    <t>deska parapetní dřevotřísková s laminát povrchem vnitřní do š.400mm</t>
  </si>
  <si>
    <t>-1491819727</t>
  </si>
  <si>
    <t>1,43*1 "03/T</t>
  </si>
  <si>
    <t>1,2*1 "04/T</t>
  </si>
  <si>
    <t>1,2*4 "16/T</t>
  </si>
  <si>
    <t>1,2*3 "18/T</t>
  </si>
  <si>
    <t>457</t>
  </si>
  <si>
    <t>60794106</t>
  </si>
  <si>
    <t>deska parapetní dřevotřísková s laminát povrchem vnitřní do š.450mm</t>
  </si>
  <si>
    <t>1901854619</t>
  </si>
  <si>
    <t>1,85*1 " 06/T</t>
  </si>
  <si>
    <t>1,6*1 "07/T</t>
  </si>
  <si>
    <t>458</t>
  </si>
  <si>
    <t>766812840</t>
  </si>
  <si>
    <t>Demontáž kuchyňských linek dřevěných nebo kovových délky do 2,1 m</t>
  </si>
  <si>
    <t>328307481</t>
  </si>
  <si>
    <t>459</t>
  </si>
  <si>
    <t>998766203</t>
  </si>
  <si>
    <t>Přesun hmot procentní pro konstrukce truhlářské v objektech v do 24 m</t>
  </si>
  <si>
    <t>-661466937</t>
  </si>
  <si>
    <t>767</t>
  </si>
  <si>
    <t>Konstrukce zámečnické</t>
  </si>
  <si>
    <t>460</t>
  </si>
  <si>
    <t>767 -01/OK</t>
  </si>
  <si>
    <t>Dod+mtz hliníkové okno s izolačním trojsklem 1200x2200mm -komplet dle výpisu</t>
  </si>
  <si>
    <t>-130395368</t>
  </si>
  <si>
    <t>461</t>
  </si>
  <si>
    <t>767 -02/OK</t>
  </si>
  <si>
    <t>Dod+mtz hliníkové okno s izolačním trojsklem 1000x2200mm -komplet dle výpisu</t>
  </si>
  <si>
    <t>-206874010</t>
  </si>
  <si>
    <t>462</t>
  </si>
  <si>
    <t>767 -03/OK</t>
  </si>
  <si>
    <t>Dod+mtz hliníkové dveře s izolačním trojsklem 1000x2530mm -komplet dle výpisu</t>
  </si>
  <si>
    <t>-543612790</t>
  </si>
  <si>
    <t>463</t>
  </si>
  <si>
    <t>767 -04/OK</t>
  </si>
  <si>
    <t>Dod+mtz hliníková prosklená fasáda s dveřmi s izolačním trojsklem 2550x2550mm -komplet dle výpisu</t>
  </si>
  <si>
    <t>-1353545977</t>
  </si>
  <si>
    <t>464</t>
  </si>
  <si>
    <t>767 -05/OK</t>
  </si>
  <si>
    <t>Dod+mtz hliníková prosklená fasáda s dveřmi s izolačním trojsklem 2450x2550mm -komplet dle výpisu</t>
  </si>
  <si>
    <t>1108899995</t>
  </si>
  <si>
    <t>465</t>
  </si>
  <si>
    <t>767 -06/OK</t>
  </si>
  <si>
    <t>Dod+mtz hliníková prosklená fasáda s dveřmi s izolačním trojsklem 5600x2550mm -komplet dle výpisu</t>
  </si>
  <si>
    <t>-1581340434</t>
  </si>
  <si>
    <t>466</t>
  </si>
  <si>
    <t>767 -07/OK</t>
  </si>
  <si>
    <t>Dod+mtz hliníková prosklená fasáda s izolačním trojsklem 5600x2550mm -komplet dle výpisu</t>
  </si>
  <si>
    <t>2015835921</t>
  </si>
  <si>
    <t>467</t>
  </si>
  <si>
    <t>767 -08/OK</t>
  </si>
  <si>
    <t>Dod+mtz lehký obvodový plášť LOP -rastrová fasáda vč.systém.klemp.kcí -komplet dle výpisu</t>
  </si>
  <si>
    <t>-823220351</t>
  </si>
  <si>
    <t>15,7*4,52</t>
  </si>
  <si>
    <t>468</t>
  </si>
  <si>
    <t>767 -09/OK</t>
  </si>
  <si>
    <t>Dod+mtz hliníkové okno s izolačním trojsklem 1430x1770mm -komplet dle výpisu</t>
  </si>
  <si>
    <t>-502203944</t>
  </si>
  <si>
    <t>469</t>
  </si>
  <si>
    <t>767 -10/OK</t>
  </si>
  <si>
    <t>Dod+mtz hliníkové okno s izolačním trojsklem 1200x1700mm -komplet dle výpisu</t>
  </si>
  <si>
    <t>272196395</t>
  </si>
  <si>
    <t>470</t>
  </si>
  <si>
    <t>767 -11/OK</t>
  </si>
  <si>
    <t>Dod+mtz hliníkové okno s izolačním trojsklem 1180x650mm -komplet dle výpisu</t>
  </si>
  <si>
    <t>365459885</t>
  </si>
  <si>
    <t>471</t>
  </si>
  <si>
    <t>767 -12/OK</t>
  </si>
  <si>
    <t>Dod+mtz hliníkové okno s izolačním trojsklem 1850x900mm -komplet dle výpisu</t>
  </si>
  <si>
    <t>-1830605224</t>
  </si>
  <si>
    <t>472</t>
  </si>
  <si>
    <t>767 -13/OK</t>
  </si>
  <si>
    <t>Dod+mtz hliníkové okno s izolačním trojsklem 1900x900mm -komplet dle výpisu</t>
  </si>
  <si>
    <t>-591810782</t>
  </si>
  <si>
    <t>473</t>
  </si>
  <si>
    <t>767 -14/OK</t>
  </si>
  <si>
    <t>Dod+mtz hliníkové dveře s izolačním trojsklem 1200x2100mm -komplet dle výpisu</t>
  </si>
  <si>
    <t>-1191905676</t>
  </si>
  <si>
    <t>474</t>
  </si>
  <si>
    <t>767 -15/OK</t>
  </si>
  <si>
    <t>Dod+mtz hliníkové okno s izolačním trojsklem 1880x1700mm -komplet dle výpisu</t>
  </si>
  <si>
    <t>1735863625</t>
  </si>
  <si>
    <t>475</t>
  </si>
  <si>
    <t>767 -16/OK</t>
  </si>
  <si>
    <t>Dod+mtz hliníkové okno s izolačním trojsklem 5600x1700mm -komplet dle výpisu</t>
  </si>
  <si>
    <t>-589836862</t>
  </si>
  <si>
    <t>476</t>
  </si>
  <si>
    <t>767 -17/OK</t>
  </si>
  <si>
    <t>Dod+mtz hliníkové okno s izolačním trojsklem 2400x1700mm -komplet dle výpisu</t>
  </si>
  <si>
    <t>-1975333829</t>
  </si>
  <si>
    <t>477</t>
  </si>
  <si>
    <t>767 -18/OK</t>
  </si>
  <si>
    <t>Dod+mtz hliníkové okno s izolačním trojsklem 3040x1700mm -komplet dle výpisu</t>
  </si>
  <si>
    <t>-2073010552</t>
  </si>
  <si>
    <t>478</t>
  </si>
  <si>
    <t>767 -19/OK</t>
  </si>
  <si>
    <t>Dod+mtz hliníkové okno s izolačním trojsklem 2300x1700mm -komplet dle výpisu</t>
  </si>
  <si>
    <t>765555006</t>
  </si>
  <si>
    <t>479</t>
  </si>
  <si>
    <t>767 -20/OK</t>
  </si>
  <si>
    <t>Dod+mtz hliníkové okno s izolačním trojsklem 2680x1700mm -komplet dle výpisu</t>
  </si>
  <si>
    <t>-907470546</t>
  </si>
  <si>
    <t>480</t>
  </si>
  <si>
    <t>767 -21/OK</t>
  </si>
  <si>
    <t>2095975203</t>
  </si>
  <si>
    <t>481</t>
  </si>
  <si>
    <t>767 -22/OK</t>
  </si>
  <si>
    <t>-1805740724</t>
  </si>
  <si>
    <t>482</t>
  </si>
  <si>
    <t>767 -23/OK</t>
  </si>
  <si>
    <t>Dod+mtz hliníkové prosklená stěna s balkon. dveřmi s izolačním trojsklem 2600x2550mm -komplet dle výpisu</t>
  </si>
  <si>
    <t>248280034</t>
  </si>
  <si>
    <t>483</t>
  </si>
  <si>
    <t>767 -24/OK</t>
  </si>
  <si>
    <t>-1045917733</t>
  </si>
  <si>
    <t>484</t>
  </si>
  <si>
    <t>767 -25/OK</t>
  </si>
  <si>
    <t>Dod+mtz hliníkové prosklená stěna s balkon. dveřmi s izolačním trojsklem 5600x2550mm -komplet dle výpisu</t>
  </si>
  <si>
    <t>1438755548</t>
  </si>
  <si>
    <t>485</t>
  </si>
  <si>
    <t>767 -26/OK</t>
  </si>
  <si>
    <t>Dod+mtz hliníkové okno s izolačním trojsklem 1000x2650mm -komplet dle výpisu</t>
  </si>
  <si>
    <t>-1065021949</t>
  </si>
  <si>
    <t>486</t>
  </si>
  <si>
    <t>767 -27/OK</t>
  </si>
  <si>
    <t>Dod+mtz hliníkové okno s izolačním trojsklem 1200x1800mm -komplet dle výpisu</t>
  </si>
  <si>
    <t>-696252221</t>
  </si>
  <si>
    <t>487</t>
  </si>
  <si>
    <t>767 -28/OK</t>
  </si>
  <si>
    <t>Dod+mtz hliníkové okno s izolačním trojsklem 1740x1800mm -komplet dle výpisu</t>
  </si>
  <si>
    <t>-3044858</t>
  </si>
  <si>
    <t>488</t>
  </si>
  <si>
    <t>767 -29/OK</t>
  </si>
  <si>
    <t>Dod+mtz hliníkové okno s izolačním trojsklem 640x1800mm -komplet dle výpisu</t>
  </si>
  <si>
    <t>-1342150627</t>
  </si>
  <si>
    <t>489</t>
  </si>
  <si>
    <t>767 -30/OK</t>
  </si>
  <si>
    <t>Dod+mtz hliníkové dveře s izolačním trojsklem 1880x2770mm -komplet dle výpisu</t>
  </si>
  <si>
    <t>1594046258</t>
  </si>
  <si>
    <t>490</t>
  </si>
  <si>
    <t>767 -31/OK</t>
  </si>
  <si>
    <t>1278298060</t>
  </si>
  <si>
    <t>491</t>
  </si>
  <si>
    <t>767 -32/OK</t>
  </si>
  <si>
    <t>Dod+mtz hliníkové okno s izolačním trojsklem 1200x2100mm -komplet dle výpisu</t>
  </si>
  <si>
    <t>856717863</t>
  </si>
  <si>
    <t>492</t>
  </si>
  <si>
    <t>767 -33/OK</t>
  </si>
  <si>
    <t>Dod+mtz hliníkové okno s izolačním trojsklem 1200x2950mm -komplet dle výpisu</t>
  </si>
  <si>
    <t>-207593536</t>
  </si>
  <si>
    <t>493</t>
  </si>
  <si>
    <t>767 -34/OK</t>
  </si>
  <si>
    <t>Dod+mtz hliníkové okno s izolačním trojsklem 1200x2650mm -komplet dle výpisu</t>
  </si>
  <si>
    <t>-1865499539</t>
  </si>
  <si>
    <t>494</t>
  </si>
  <si>
    <t>767 -35/OK</t>
  </si>
  <si>
    <t>160059194</t>
  </si>
  <si>
    <t>495</t>
  </si>
  <si>
    <t>767 -36/OK</t>
  </si>
  <si>
    <t>Dod+mtz hliníkové okno s izolačním trojsklem 560x560mm -komplet dle výpisu</t>
  </si>
  <si>
    <t>-893239266</t>
  </si>
  <si>
    <t>496</t>
  </si>
  <si>
    <t>767 -37/OK</t>
  </si>
  <si>
    <t>Dod+mtz plech.dveře se zateplením 900x1970mm -komplet dle výpisu</t>
  </si>
  <si>
    <t>132268493</t>
  </si>
  <si>
    <t>497</t>
  </si>
  <si>
    <t>767 -38/OK</t>
  </si>
  <si>
    <t>Dod+mtz plastové okno s izolačním dvojsklem 1300x1000mm -komplet dle výpisu</t>
  </si>
  <si>
    <t>99834319</t>
  </si>
  <si>
    <t>498</t>
  </si>
  <si>
    <t>767 -39/OK</t>
  </si>
  <si>
    <t>Dod+mtz plastové okno s izolačním dvojsklem 1000x1000mm -komplet dle výpisu</t>
  </si>
  <si>
    <t>-806970836</t>
  </si>
  <si>
    <t>499</t>
  </si>
  <si>
    <t>767/02-OS</t>
  </si>
  <si>
    <t>Dod+mtz revizní dvířka do zdiva 200x200mm</t>
  </si>
  <si>
    <t>-423011262</t>
  </si>
  <si>
    <t>500</t>
  </si>
  <si>
    <t>767/03-OS</t>
  </si>
  <si>
    <t>Dod+mtz plastová větrací mřížka 200x200mm</t>
  </si>
  <si>
    <t>1138612502</t>
  </si>
  <si>
    <t>501</t>
  </si>
  <si>
    <t>767/04-OS</t>
  </si>
  <si>
    <t>Dod+mtz pozinkovaná revizní dvířka do zateplení 300x300mm</t>
  </si>
  <si>
    <t>-1315405992</t>
  </si>
  <si>
    <t>502</t>
  </si>
  <si>
    <t>767/06-OS</t>
  </si>
  <si>
    <t>Dod+mtz pozinkovaná revizní dvířka do zateplení 200x200mm</t>
  </si>
  <si>
    <t>-792743233</t>
  </si>
  <si>
    <t>503</t>
  </si>
  <si>
    <t>767/07-OS</t>
  </si>
  <si>
    <t>Dod+mtz revizní dvířka do zdiva 100x150mm</t>
  </si>
  <si>
    <t>-1727326600</t>
  </si>
  <si>
    <t>504</t>
  </si>
  <si>
    <t>767/08-OS</t>
  </si>
  <si>
    <t>Dod+mtz plastová větrací mřížka 100x400mm</t>
  </si>
  <si>
    <t>510609063</t>
  </si>
  <si>
    <t>505</t>
  </si>
  <si>
    <t>767/10-OS</t>
  </si>
  <si>
    <t>Dod+mtz revizní dvířka do zdiva 300x300mm</t>
  </si>
  <si>
    <t>1478437262</t>
  </si>
  <si>
    <t>506</t>
  </si>
  <si>
    <t>767/11-OS</t>
  </si>
  <si>
    <t>Dod+mtz revizní dvířka do zdiva 300x300mm s PO</t>
  </si>
  <si>
    <t>-1947424184</t>
  </si>
  <si>
    <t>507</t>
  </si>
  <si>
    <t>767/12-OS</t>
  </si>
  <si>
    <t>Dod+mtz revizní dvířka do zdiva 500x300mm</t>
  </si>
  <si>
    <t>169819136</t>
  </si>
  <si>
    <t>508</t>
  </si>
  <si>
    <t>767/22-OS</t>
  </si>
  <si>
    <t>Dod+mtz úhelník L130/130/12 +lep.hmota, kotvy (komplet dle výpisu)</t>
  </si>
  <si>
    <t>848092209</t>
  </si>
  <si>
    <t>509</t>
  </si>
  <si>
    <t>767-01/ZAM</t>
  </si>
  <si>
    <t>Dod+mtz zábradlí schodiště deskové, kotveno do betonu v=1m -komplet dle výpisu</t>
  </si>
  <si>
    <t>-1359427012</t>
  </si>
  <si>
    <t>510</t>
  </si>
  <si>
    <t>767-02/ZAM</t>
  </si>
  <si>
    <t>Dod+mtz madlo zábradlí schodiště vč.kotevních prvků -komplet dle výpisu</t>
  </si>
  <si>
    <t>-635269106</t>
  </si>
  <si>
    <t>511</t>
  </si>
  <si>
    <t>767-03/ZAM</t>
  </si>
  <si>
    <t>Dod+mtz stěna z pletiva schodiště bistra -komplet dle výpisu</t>
  </si>
  <si>
    <t>-1193145456</t>
  </si>
  <si>
    <t>512</t>
  </si>
  <si>
    <t>767-04/ZAM</t>
  </si>
  <si>
    <t>Dod+mtz stěna z pletiva +posuvná brána -komplet dle výpisu</t>
  </si>
  <si>
    <t>2124976799</t>
  </si>
  <si>
    <t>513</t>
  </si>
  <si>
    <t>767-05/ZAM</t>
  </si>
  <si>
    <t>Dod+mtz vnější zábradlí terasy -komplet dle výpisu</t>
  </si>
  <si>
    <t>147573542</t>
  </si>
  <si>
    <t>514</t>
  </si>
  <si>
    <t>767-06/ZAM</t>
  </si>
  <si>
    <t>Dod+mtz žebřík na střechu dojezdu výtahu -komplet dle výpisu</t>
  </si>
  <si>
    <t>16540712</t>
  </si>
  <si>
    <t>515</t>
  </si>
  <si>
    <t>767-07/ZAM</t>
  </si>
  <si>
    <t>Dod+mtz zábradlí nového schodiště -komplet dle výpisu</t>
  </si>
  <si>
    <t>999342094</t>
  </si>
  <si>
    <t>516</t>
  </si>
  <si>
    <t>767-08/ZAM</t>
  </si>
  <si>
    <t>118845466</t>
  </si>
  <si>
    <t>517</t>
  </si>
  <si>
    <t>767-09/ZAM</t>
  </si>
  <si>
    <t>Dod+mtz zábradlí stáv.schodiště -komplet dle výpisu</t>
  </si>
  <si>
    <t>1693753740</t>
  </si>
  <si>
    <t>518</t>
  </si>
  <si>
    <t>767-10/ZAM</t>
  </si>
  <si>
    <t>2043286977</t>
  </si>
  <si>
    <t>519</t>
  </si>
  <si>
    <t>767-11/ZAM</t>
  </si>
  <si>
    <t>Dod+mtz zábradlí stáv.venkovního schodiště -komplet dle výpisu</t>
  </si>
  <si>
    <t>1039660093</t>
  </si>
  <si>
    <t>520</t>
  </si>
  <si>
    <t>767-12/ZAM</t>
  </si>
  <si>
    <t>Dod+mtz čistící rohož venkovní 1500x1000m -dle výpisu</t>
  </si>
  <si>
    <t>198383837</t>
  </si>
  <si>
    <t>521</t>
  </si>
  <si>
    <t>767-13/ZAM</t>
  </si>
  <si>
    <t>Dod+mtz čistící rohož vnitřní 1500x1000m -dle výpisu</t>
  </si>
  <si>
    <t>991417332</t>
  </si>
  <si>
    <t>522</t>
  </si>
  <si>
    <t>767-14/ZAM</t>
  </si>
  <si>
    <t>Dod+mtz záchytný systém střechy objektu dojezdu výtahu</t>
  </si>
  <si>
    <t>1266476364</t>
  </si>
  <si>
    <t>523</t>
  </si>
  <si>
    <t>767-15/ZAM</t>
  </si>
  <si>
    <t>Dod+mtz nová mříž sklepního světlíku 1050x1600mm -komplet dle PD</t>
  </si>
  <si>
    <t>-684691849</t>
  </si>
  <si>
    <t>524</t>
  </si>
  <si>
    <t>767-16/ZAM</t>
  </si>
  <si>
    <t>Renovace ocel.profilů nosné části stropu sklepního světlíku -dle PD</t>
  </si>
  <si>
    <t>250033377</t>
  </si>
  <si>
    <t>525</t>
  </si>
  <si>
    <t>767-17/ZAM</t>
  </si>
  <si>
    <t>23807324</t>
  </si>
  <si>
    <t>526</t>
  </si>
  <si>
    <t>767-18/ZAM</t>
  </si>
  <si>
    <t>950434978</t>
  </si>
  <si>
    <t>527</t>
  </si>
  <si>
    <t>767-19/ZAM</t>
  </si>
  <si>
    <t>Renovace ocel.zábradlí schodiště do suterénu -dle PD</t>
  </si>
  <si>
    <t>526000544</t>
  </si>
  <si>
    <t>528</t>
  </si>
  <si>
    <t>767-20/ZAM</t>
  </si>
  <si>
    <t xml:space="preserve">Dod+mtz střešní výlez 1200x1200mm PO -dle výpisu </t>
  </si>
  <si>
    <t>-1618269664</t>
  </si>
  <si>
    <t>529</t>
  </si>
  <si>
    <t>767-21/ZAM</t>
  </si>
  <si>
    <t>Dod+mtz nová mříž sklepního světlíku 1650x1150mm -komplet dle PD</t>
  </si>
  <si>
    <t>1637969650</t>
  </si>
  <si>
    <t>530</t>
  </si>
  <si>
    <t>767-22/ZAM</t>
  </si>
  <si>
    <t>-158210226</t>
  </si>
  <si>
    <t>531</t>
  </si>
  <si>
    <t>767-23/ZAM</t>
  </si>
  <si>
    <t>1785965056</t>
  </si>
  <si>
    <t>532</t>
  </si>
  <si>
    <t>767-24/ZAM</t>
  </si>
  <si>
    <t>-1671739511</t>
  </si>
  <si>
    <t>533</t>
  </si>
  <si>
    <t>767-25/ZAM</t>
  </si>
  <si>
    <t>Renovace mříže sklepního světlíku stadionu -dle PD</t>
  </si>
  <si>
    <t>334680142</t>
  </si>
  <si>
    <t>534</t>
  </si>
  <si>
    <t>76725001R</t>
  </si>
  <si>
    <t>Dod+mtz požární přenosný hasící přístroj -práškový s hasící schopností min.21A vč.kotvení</t>
  </si>
  <si>
    <t>1553672307</t>
  </si>
  <si>
    <t>535</t>
  </si>
  <si>
    <t>76725002R</t>
  </si>
  <si>
    <t>Dod+mtz požární přenosný hasící přístroj -CO2 s hasící schopností min.55B vč.kotvení</t>
  </si>
  <si>
    <t>-1127426818</t>
  </si>
  <si>
    <t>536</t>
  </si>
  <si>
    <t>767-26/ZAM</t>
  </si>
  <si>
    <t>135616675</t>
  </si>
  <si>
    <t>537</t>
  </si>
  <si>
    <t>767-27/ZAM</t>
  </si>
  <si>
    <t>-1692679977</t>
  </si>
  <si>
    <t>538</t>
  </si>
  <si>
    <t>767-28/ZAM</t>
  </si>
  <si>
    <t>Dod+mtz kce stožáru antény STA</t>
  </si>
  <si>
    <t>286892935</t>
  </si>
  <si>
    <t>539</t>
  </si>
  <si>
    <t>767-32/ZAM</t>
  </si>
  <si>
    <t>Renovace dvířek pro plynoměr -dle PD</t>
  </si>
  <si>
    <t>-1510642356</t>
  </si>
  <si>
    <t>540</t>
  </si>
  <si>
    <t>767-34/ZAM</t>
  </si>
  <si>
    <t>Příslušenství a vybavení v místnosti WC pro imobilní -dle PD</t>
  </si>
  <si>
    <t>-1361817790</t>
  </si>
  <si>
    <t>541</t>
  </si>
  <si>
    <t>767-36-39/ZAM</t>
  </si>
  <si>
    <t>Dod+mtz nosná kce pro VZT nebo CHL jednotku vč.povrch.úpravy a stavebních přípomocí</t>
  </si>
  <si>
    <t>-1919399559</t>
  </si>
  <si>
    <t>36-39/ZAM (dle statiky)</t>
  </si>
  <si>
    <t>3116,944</t>
  </si>
  <si>
    <t>3116,944*1,08 'Přepočtené koeficientem množství</t>
  </si>
  <si>
    <t>542</t>
  </si>
  <si>
    <t>767-40/ZAM</t>
  </si>
  <si>
    <t>Výměna pro prostup VZT -dle výpisu</t>
  </si>
  <si>
    <t>-1034721251</t>
  </si>
  <si>
    <t>543</t>
  </si>
  <si>
    <t>767-42/ZAM</t>
  </si>
  <si>
    <t>Ochrana VZT potrubí na tribuně zimního stadionu -dle výpisu</t>
  </si>
  <si>
    <t>1195162438</t>
  </si>
  <si>
    <t>544</t>
  </si>
  <si>
    <t>767-43/ZAM</t>
  </si>
  <si>
    <t>Dod+mtz kovový rám s mříží 1180x650mm -dle výpisu</t>
  </si>
  <si>
    <t>1272867648</t>
  </si>
  <si>
    <t>545</t>
  </si>
  <si>
    <t>767-44/ZAM</t>
  </si>
  <si>
    <t>Dod+mtz kovový rám s mříží 1740x1800mm -dle výpisu</t>
  </si>
  <si>
    <t>493429221</t>
  </si>
  <si>
    <t>546</t>
  </si>
  <si>
    <t>767-45/ZAM</t>
  </si>
  <si>
    <t>Dod+mtz kovový rám s mříží 640x1800mm -dle výpisu</t>
  </si>
  <si>
    <t>-707933954</t>
  </si>
  <si>
    <t>547</t>
  </si>
  <si>
    <t>767-46/ZAM</t>
  </si>
  <si>
    <t>Doplnění zábradlí po ubourání jídelního výtahu -dle výpisu</t>
  </si>
  <si>
    <t>-449064757</t>
  </si>
  <si>
    <t>548</t>
  </si>
  <si>
    <t>767-47/ZAM</t>
  </si>
  <si>
    <t>Kov.kce a výměny zajištění prostupu po odstraněném dopravním výtahu z ulice +plech.poklop -dle výpisu</t>
  </si>
  <si>
    <t>-1028081838</t>
  </si>
  <si>
    <t>549</t>
  </si>
  <si>
    <t>767-48/ZAM</t>
  </si>
  <si>
    <t>Zábradlí do výtahové šachty -dle výpisu</t>
  </si>
  <si>
    <t>-2082993385</t>
  </si>
  <si>
    <t>550</t>
  </si>
  <si>
    <t>767-49/ZAM</t>
  </si>
  <si>
    <t>Vyrovnávací pororoštový stupínek 1100x350mm -dle výpisu</t>
  </si>
  <si>
    <t>-1166131927</t>
  </si>
  <si>
    <t>551</t>
  </si>
  <si>
    <t>767-50/ZAM</t>
  </si>
  <si>
    <t>Renovace ocel.profilů zdvojené podlahy elektrorozvodny -dle výpisu</t>
  </si>
  <si>
    <t>-1622480957</t>
  </si>
  <si>
    <t>552</t>
  </si>
  <si>
    <t>76750001R</t>
  </si>
  <si>
    <t>Dod+mtz vnitřní stínící žalutie</t>
  </si>
  <si>
    <t>-1368665018</t>
  </si>
  <si>
    <t>1*2,2*5 "2/OK</t>
  </si>
  <si>
    <t>1,88*1,8*1 "15/OK</t>
  </si>
  <si>
    <t>5,6*1,8*1 "16/OK</t>
  </si>
  <si>
    <t>2,4*1,8*1 "17/OK</t>
  </si>
  <si>
    <t>1,74*1,8*1 "28/OK</t>
  </si>
  <si>
    <t>0,64*1,8*1 "29/OK</t>
  </si>
  <si>
    <t>553</t>
  </si>
  <si>
    <t>76750002R</t>
  </si>
  <si>
    <t xml:space="preserve">Dod+mtz opláštění stěny markýzy -modrý tahokov +systém.svis.profily pro uchycení </t>
  </si>
  <si>
    <t>1770062057</t>
  </si>
  <si>
    <t>21,25+2,55 "ST13,18</t>
  </si>
  <si>
    <t>554</t>
  </si>
  <si>
    <t>767591801</t>
  </si>
  <si>
    <t>Demontáž podlah nebo podest z pochůzných roštů</t>
  </si>
  <si>
    <t>-1738482310</t>
  </si>
  <si>
    <t>24,5 "mříže anglických dvorků</t>
  </si>
  <si>
    <t>12,7 "ocel.plechy elektrorozvodna</t>
  </si>
  <si>
    <t>555</t>
  </si>
  <si>
    <t>998767203</t>
  </si>
  <si>
    <t>Přesun hmot procentní pro zámečnické konstrukce v objektech v do 24 m</t>
  </si>
  <si>
    <t>-414123150</t>
  </si>
  <si>
    <t>771</t>
  </si>
  <si>
    <t>Podlahy z dlaždic</t>
  </si>
  <si>
    <t>556</t>
  </si>
  <si>
    <t>771121011</t>
  </si>
  <si>
    <t>Nátěr penetrační na podlahu</t>
  </si>
  <si>
    <t>-1855675518</t>
  </si>
  <si>
    <t>557</t>
  </si>
  <si>
    <t>771151022</t>
  </si>
  <si>
    <t>Samonivelační stěrka podlah pevnosti 30 MPa tl 5 mm</t>
  </si>
  <si>
    <t>1043213396</t>
  </si>
  <si>
    <t>148,71 "1.np P1</t>
  </si>
  <si>
    <t>36,96 "1.np P2</t>
  </si>
  <si>
    <t>11,12 "1.np P6</t>
  </si>
  <si>
    <t>24,27 "2.np P3A</t>
  </si>
  <si>
    <t>98,08+6,21 "2.np P3E</t>
  </si>
  <si>
    <t>39,32 "3.np P3F</t>
  </si>
  <si>
    <t>46,83 "4.np P3G</t>
  </si>
  <si>
    <t>46,75 "5.np P3H</t>
  </si>
  <si>
    <t>558</t>
  </si>
  <si>
    <t>771474113</t>
  </si>
  <si>
    <t>Montáž soklů z dlaždic keramických rovných flexibilní lepidlo v do 120 mm</t>
  </si>
  <si>
    <t>432363928</t>
  </si>
  <si>
    <t>61,2+52,8 "1.np</t>
  </si>
  <si>
    <t>20,9+51,5 "2.np</t>
  </si>
  <si>
    <t>559</t>
  </si>
  <si>
    <t>77150001R</t>
  </si>
  <si>
    <t>Dod+mtz dlažba tl.20mm na systém.terčích 30-130mm</t>
  </si>
  <si>
    <t>2077739785</t>
  </si>
  <si>
    <t>560</t>
  </si>
  <si>
    <t>771574112</t>
  </si>
  <si>
    <t>Montáž podlah keramických hladkých lepených flexibilním lepidlem do 12 ks/ m2</t>
  </si>
  <si>
    <t>-2062397078</t>
  </si>
  <si>
    <t>561</t>
  </si>
  <si>
    <t>59761003</t>
  </si>
  <si>
    <t>dlažba keramická hutná hladká do interiéru přes 9 do 12ks/m2</t>
  </si>
  <si>
    <t>1464810766</t>
  </si>
  <si>
    <t>458,25+186,4*0,1</t>
  </si>
  <si>
    <t>476,89*1,1 'Přepočtené koeficientem množství</t>
  </si>
  <si>
    <t>562</t>
  </si>
  <si>
    <t>771574263</t>
  </si>
  <si>
    <t>Montáž podlah keramických pro mechanické zatížení protiskluzných lepených flexibilním lepidlem do 12 ks/m2</t>
  </si>
  <si>
    <t>-1667085343</t>
  </si>
  <si>
    <t>563</t>
  </si>
  <si>
    <t>59761409</t>
  </si>
  <si>
    <t>dlažba keramická slinutá protiskluzná do exteriéru pro vysoké mechanické namáhání přes 9 do 12ks/m2</t>
  </si>
  <si>
    <t>1894147529</t>
  </si>
  <si>
    <t>50,84*1,1 'Přepočtené koeficientem množství</t>
  </si>
  <si>
    <t>564</t>
  </si>
  <si>
    <t>771591112</t>
  </si>
  <si>
    <t>Izolace pod dlažbu nátěrem nebo stěrkou ve dvou vrstvách vč.systémových detailů</t>
  </si>
  <si>
    <t>-245386104</t>
  </si>
  <si>
    <t>46,75*1,15 "5.np</t>
  </si>
  <si>
    <t>46,83*1,15 "4.np</t>
  </si>
  <si>
    <t>39,32*1,15 "3.np</t>
  </si>
  <si>
    <t>74,42*1,15 "2.np</t>
  </si>
  <si>
    <t>(79,67+53,91)*1,15 "1.np</t>
  </si>
  <si>
    <t>565</t>
  </si>
  <si>
    <t>771591115</t>
  </si>
  <si>
    <t>Podlahy spárování silikonem</t>
  </si>
  <si>
    <t>-2067213989</t>
  </si>
  <si>
    <t>566</t>
  </si>
  <si>
    <t>771591212</t>
  </si>
  <si>
    <t>Rohož celoplošně lepená roznášecí, separační s pasivní kontaktní drenáží do podlah</t>
  </si>
  <si>
    <t>1496683355</t>
  </si>
  <si>
    <t>567</t>
  </si>
  <si>
    <t>998771203</t>
  </si>
  <si>
    <t>Přesun hmot procentní pro podlahy z dlaždic v objektech v do 24 m</t>
  </si>
  <si>
    <t>922853817</t>
  </si>
  <si>
    <t>772</t>
  </si>
  <si>
    <t>Podlahy z kamene</t>
  </si>
  <si>
    <t>568</t>
  </si>
  <si>
    <t>772522811</t>
  </si>
  <si>
    <t>Demontáž dlažby z kamene z tvrdých kamenů kladených do malty</t>
  </si>
  <si>
    <t>-785547091</t>
  </si>
  <si>
    <t>132,3+2,9 "1.np</t>
  </si>
  <si>
    <t>14,6+27,6 "2.np</t>
  </si>
  <si>
    <t>569</t>
  </si>
  <si>
    <t>998772203</t>
  </si>
  <si>
    <t>Přesun hmot procentní pro podlahy z kamene v objektech v do 60 m</t>
  </si>
  <si>
    <t>293243232</t>
  </si>
  <si>
    <t>775</t>
  </si>
  <si>
    <t>Podlahy skládané</t>
  </si>
  <si>
    <t>570</t>
  </si>
  <si>
    <t>775591191</t>
  </si>
  <si>
    <t>Montáž podložky vyrovnávací a tlumící pro plovoucí podlahy</t>
  </si>
  <si>
    <t>1435479305</t>
  </si>
  <si>
    <t>148,71+58,82 "1.np P1</t>
  </si>
  <si>
    <t>8,24+36,96 "1.np P2</t>
  </si>
  <si>
    <t>571</t>
  </si>
  <si>
    <t>61155351R</t>
  </si>
  <si>
    <t>AKU podložka tl. 3mm</t>
  </si>
  <si>
    <t>-1098122642</t>
  </si>
  <si>
    <t>489,92</t>
  </si>
  <si>
    <t>489,92*1,1 'Přepočtené koeficientem množství</t>
  </si>
  <si>
    <t>572</t>
  </si>
  <si>
    <t>998775203</t>
  </si>
  <si>
    <t>Přesun hmot procentní pro podlahy dřevěné v objektech v do 24 m</t>
  </si>
  <si>
    <t>-1252423152</t>
  </si>
  <si>
    <t>776</t>
  </si>
  <si>
    <t>Podlahy povlakové</t>
  </si>
  <si>
    <t>573</t>
  </si>
  <si>
    <t>776121311</t>
  </si>
  <si>
    <t>Vodou ředitelná penetrace savého podkladu povlakových podlah ředěná v poměru 1:1</t>
  </si>
  <si>
    <t>160529029</t>
  </si>
  <si>
    <t>14,86 "1.np P4</t>
  </si>
  <si>
    <t>350,96 "2.np P3A</t>
  </si>
  <si>
    <t>23,19+19,98 "2.np P4</t>
  </si>
  <si>
    <t>461,48 "3.np P3B</t>
  </si>
  <si>
    <t>13,24+20,13 "3.np P4</t>
  </si>
  <si>
    <t>479,41 "4.np P3C</t>
  </si>
  <si>
    <t>13,24+20,13 "4.np P4</t>
  </si>
  <si>
    <t>479,63 "5.np P3D</t>
  </si>
  <si>
    <t>13,24+20,13 "5.np P4</t>
  </si>
  <si>
    <t>6,45*2+13,05*1,25+6,6*1,25 "P4 svisle</t>
  </si>
  <si>
    <t>574</t>
  </si>
  <si>
    <t>776141122</t>
  </si>
  <si>
    <t>Vyrovnání podkladu povlakových podlah stěrkou pevnosti 30 MPa tl 5 mm</t>
  </si>
  <si>
    <t>2015811372</t>
  </si>
  <si>
    <t>58,82 "1.np P1</t>
  </si>
  <si>
    <t>8,24 "1.np P2</t>
  </si>
  <si>
    <t>75,7 "1.np P5</t>
  </si>
  <si>
    <t>186,21 "1.np P6</t>
  </si>
  <si>
    <t xml:space="preserve">479,41 "4.np P3C </t>
  </si>
  <si>
    <t>575</t>
  </si>
  <si>
    <t>77615001R</t>
  </si>
  <si>
    <t>Dod+mtz gumová podlaha tl.15mm</t>
  </si>
  <si>
    <t>639638998</t>
  </si>
  <si>
    <t>576</t>
  </si>
  <si>
    <t>77615002R</t>
  </si>
  <si>
    <t>Dod+mtz soklík pro gumovou podlahu tl.15mm</t>
  </si>
  <si>
    <t>1206177370</t>
  </si>
  <si>
    <t>50,6+102,3+34,8 "1.np</t>
  </si>
  <si>
    <t>577</t>
  </si>
  <si>
    <t>77615003R</t>
  </si>
  <si>
    <t>Dod+mtz schodová hrana</t>
  </si>
  <si>
    <t>-348410029</t>
  </si>
  <si>
    <t>1,25*20*3+1,25*18*4+2*(13+19+16)</t>
  </si>
  <si>
    <t>578</t>
  </si>
  <si>
    <t>776201811</t>
  </si>
  <si>
    <t>Demontáž lepených povlakových (vč.gumových) podlah bez podložky ručně</t>
  </si>
  <si>
    <t>-1367077230</t>
  </si>
  <si>
    <t>2 "6.np</t>
  </si>
  <si>
    <t>12,79 "1.pp</t>
  </si>
  <si>
    <t>188,92 "1.np</t>
  </si>
  <si>
    <t>7,25+457+43,5 "3.np</t>
  </si>
  <si>
    <t>7,75+554,5 "4.np</t>
  </si>
  <si>
    <t>554,5 "5.np</t>
  </si>
  <si>
    <t>579</t>
  </si>
  <si>
    <t>776221111</t>
  </si>
  <si>
    <t>Lepení pásů z PVC standardním lepidlem</t>
  </si>
  <si>
    <t>-953579424</t>
  </si>
  <si>
    <t>14,86+8,24 "1.np P4+P2</t>
  </si>
  <si>
    <t>580</t>
  </si>
  <si>
    <t>28411000</t>
  </si>
  <si>
    <t>PVC s aku vlastnostmi tl 3mm</t>
  </si>
  <si>
    <t>2141685951</t>
  </si>
  <si>
    <t>1967,083+8,24</t>
  </si>
  <si>
    <t>1975,323*1,1 'Přepočtené koeficientem množství</t>
  </si>
  <si>
    <t>581</t>
  </si>
  <si>
    <t>776421111</t>
  </si>
  <si>
    <t>Montáž obvodových lišt lepením</t>
  </si>
  <si>
    <t>596731358</t>
  </si>
  <si>
    <t>11,5+15,4 "1.np</t>
  </si>
  <si>
    <t>178,1+19,3+17,9 "2.np</t>
  </si>
  <si>
    <t>442,5+14,5+17,9 "3.np</t>
  </si>
  <si>
    <t xml:space="preserve">14,55+17,9+471,85 "4.np </t>
  </si>
  <si>
    <t>14,5+17,9+484,7 "5.np</t>
  </si>
  <si>
    <t>582</t>
  </si>
  <si>
    <t>28411008</t>
  </si>
  <si>
    <t>lišta soklová PVC 16x60mm</t>
  </si>
  <si>
    <t>693103554</t>
  </si>
  <si>
    <t>15,4+215,3+14,5+17,9+442,5+471,85+14,55+17,9+14,55+17,9+484,7+11,5</t>
  </si>
  <si>
    <t>1738,55*1,1 'Přepočtené koeficientem množství</t>
  </si>
  <si>
    <t>583</t>
  </si>
  <si>
    <t>998776203</t>
  </si>
  <si>
    <t>Přesun hmot procentní pro podlahy povlakové v objektech v do 24 m</t>
  </si>
  <si>
    <t>1036033416</t>
  </si>
  <si>
    <t>781</t>
  </si>
  <si>
    <t>Dokončovací práce - obklady</t>
  </si>
  <si>
    <t>584</t>
  </si>
  <si>
    <t>781121011</t>
  </si>
  <si>
    <t>Nátěr penetrační na stěnu</t>
  </si>
  <si>
    <t>-450717777</t>
  </si>
  <si>
    <t>585</t>
  </si>
  <si>
    <t>781131112</t>
  </si>
  <si>
    <t>Izolace pod obklad nátěrem nebo stěrkou ve dvou vrstvách vč.systémových detailů</t>
  </si>
  <si>
    <t>-301071024</t>
  </si>
  <si>
    <t>120+15 "1.np -sprchy, prádelna</t>
  </si>
  <si>
    <t>7,5 "2.np sprchy</t>
  </si>
  <si>
    <t>9*7,5 "3.np sprchy</t>
  </si>
  <si>
    <t>14*7,5 "4.np sprchy</t>
  </si>
  <si>
    <t>14*7,5  "5.np sprchy</t>
  </si>
  <si>
    <t>586</t>
  </si>
  <si>
    <t>781474112</t>
  </si>
  <si>
    <t>Montáž obkladů vnitřních keramických hladkých do 12 ks/m2 lepených flexibilním lepidlem</t>
  </si>
  <si>
    <t>1056862268</t>
  </si>
  <si>
    <t>66,32+235,34 "5.np na nové i staré zdivo (na celou výšku místnosti-dle tabulky místností)</t>
  </si>
  <si>
    <t>66,32+235,34 "4.np -DTTO</t>
  </si>
  <si>
    <t>46,07+183,64 "3.np -DTTO</t>
  </si>
  <si>
    <t>154,95+24,77 "2.np -DTTO</t>
  </si>
  <si>
    <t>454,23+84,73 "1.np -DTTO</t>
  </si>
  <si>
    <t>587</t>
  </si>
  <si>
    <t>59761026</t>
  </si>
  <si>
    <t>obklad keramický hladký do 12ks/m2</t>
  </si>
  <si>
    <t>-1617820523</t>
  </si>
  <si>
    <t>1551,71</t>
  </si>
  <si>
    <t>1551,71*1,1 'Přepočtené koeficientem množství</t>
  </si>
  <si>
    <t>588</t>
  </si>
  <si>
    <t>5970000R</t>
  </si>
  <si>
    <t>kotvy při použití keram.obkladu na kalcium-silikátové desky</t>
  </si>
  <si>
    <t>-479652566</t>
  </si>
  <si>
    <t>589</t>
  </si>
  <si>
    <t>781494111</t>
  </si>
  <si>
    <t>Plastové profily rohové lepené flexibilním lepidlem</t>
  </si>
  <si>
    <t>-670306631</t>
  </si>
  <si>
    <t>560 "odhad</t>
  </si>
  <si>
    <t>590</t>
  </si>
  <si>
    <t>998781203</t>
  </si>
  <si>
    <t>Přesun hmot procentní pro obklady keramické v objektech v do 24 m</t>
  </si>
  <si>
    <t>2058908795</t>
  </si>
  <si>
    <t>783</t>
  </si>
  <si>
    <t>Dokončovací práce - nátěry</t>
  </si>
  <si>
    <t>591</t>
  </si>
  <si>
    <t>78350001R</t>
  </si>
  <si>
    <t>Stáv.ocel.sloup v 1.pp -očištění, anticorozní nátěr</t>
  </si>
  <si>
    <t>483914438</t>
  </si>
  <si>
    <t>592</t>
  </si>
  <si>
    <t>78350005R</t>
  </si>
  <si>
    <t xml:space="preserve">Požární nástřik na bázi sádry/omítkoviny R45 všech ocel.kcí tl.20mm v suterénu a vybraných ve 2.np </t>
  </si>
  <si>
    <t>-1979858676</t>
  </si>
  <si>
    <t>175 "suterén</t>
  </si>
  <si>
    <t>51" 2.np</t>
  </si>
  <si>
    <t>593</t>
  </si>
  <si>
    <t>783823133</t>
  </si>
  <si>
    <t>Penetrační silikátový nátěr hladkých, tenkovrstvých zrnitých nebo štukových omítek</t>
  </si>
  <si>
    <t>-1635267124</t>
  </si>
  <si>
    <t>594</t>
  </si>
  <si>
    <t>783827123</t>
  </si>
  <si>
    <t>Krycí jednonásobný silikátový nátěr omítek stupně členitosti 1 a 2</t>
  </si>
  <si>
    <t>-441410858</t>
  </si>
  <si>
    <t>595</t>
  </si>
  <si>
    <t>783937151</t>
  </si>
  <si>
    <t>Krycí jednonásobný epoxidový vodou ředitelný nátěr betonové podlahy</t>
  </si>
  <si>
    <t>1374142426</t>
  </si>
  <si>
    <t>22,42 "S2</t>
  </si>
  <si>
    <t>1,6*3,25+(1,6+3,25)*2*0,1 "dno výtahu</t>
  </si>
  <si>
    <t>596</t>
  </si>
  <si>
    <t>78393716R</t>
  </si>
  <si>
    <t>Krycí dvojnásobný bezprašný nátěr betonové podlahy</t>
  </si>
  <si>
    <t>-96805797</t>
  </si>
  <si>
    <t>17 "doplnění podlahy po bouraném stropu do 1.np</t>
  </si>
  <si>
    <t>784</t>
  </si>
  <si>
    <t>Dokončovací práce - malby a tapety</t>
  </si>
  <si>
    <t>597</t>
  </si>
  <si>
    <t>784121001</t>
  </si>
  <si>
    <t>Oškrabání malby v mísnostech výšky do 3,80 m</t>
  </si>
  <si>
    <t>-466654575</t>
  </si>
  <si>
    <t>254,18 "strop 5.np</t>
  </si>
  <si>
    <t>297,14 "strop 4.np</t>
  </si>
  <si>
    <t>288,385 "strop 3.np</t>
  </si>
  <si>
    <t>269,18 "strop 2.np</t>
  </si>
  <si>
    <t>428,68 "strop 1.np</t>
  </si>
  <si>
    <t>748,39 "stěny 5.np</t>
  </si>
  <si>
    <t>748,39 "stěny 4.np</t>
  </si>
  <si>
    <t>467,49 "stěny 3.np</t>
  </si>
  <si>
    <t>1196,72 "stěny 2.np</t>
  </si>
  <si>
    <t>1162,24-323,74 "stěny 3.np</t>
  </si>
  <si>
    <t>36,14 "strop 6.np</t>
  </si>
  <si>
    <t xml:space="preserve">128,54 "stěny 6.np </t>
  </si>
  <si>
    <t>598</t>
  </si>
  <si>
    <t>784181121</t>
  </si>
  <si>
    <t>Hloubková jednonásobná penetrace podkladu v místnostech výšky do 3,80 m</t>
  </si>
  <si>
    <t>-1157244335</t>
  </si>
  <si>
    <t>139,54+269,18 "strop 2.np</t>
  </si>
  <si>
    <t>428,68+398,06 "strop 1.np</t>
  </si>
  <si>
    <t>748,39+205,9+163,17 "stěny 5.np</t>
  </si>
  <si>
    <t>1117,46 "stěny 4.np</t>
  </si>
  <si>
    <t>467,49+401,14+164,72 "stěny 3.np</t>
  </si>
  <si>
    <t>1196,72+177,12+107,87+43,75 "stěny 2.np</t>
  </si>
  <si>
    <t>838,37+323,87+62,76 "stěny 1.np</t>
  </si>
  <si>
    <t>128,54 "stěny 6.np</t>
  </si>
  <si>
    <t>599</t>
  </si>
  <si>
    <t>784211101</t>
  </si>
  <si>
    <t>Dvojnásobné bílé malby ze směsí za mokra výborně otěruvzdorných v místnostech výšky do 3,80 m</t>
  </si>
  <si>
    <t>1484022794</t>
  </si>
  <si>
    <t>121,62+254,18+6 "strop 5.np</t>
  </si>
  <si>
    <t>115,62+297,14+40 "strop 4.np</t>
  </si>
  <si>
    <t>87,12+288,385+32 "strop 3.np</t>
  </si>
  <si>
    <t>139,54+74,42+82,56+14,77+269,18+56 "strop 2.np</t>
  </si>
  <si>
    <t>15,18+74,4+428,68+398,06+4,05+17 "strop 1.np</t>
  </si>
  <si>
    <t>748,39+205,9+163,17+259,16 "stěny 5.np</t>
  </si>
  <si>
    <t>1376,62 "stěny 4.np</t>
  </si>
  <si>
    <t>467,49+401,14+164,72+184,96 "stěny 3.np</t>
  </si>
  <si>
    <t>1196,72+220,87+107,87 "stěny 2.np</t>
  </si>
  <si>
    <t>838,37+323,87+62,76+90,35 "stěny 1.np</t>
  </si>
  <si>
    <t>54,479 "sdk kaslíky</t>
  </si>
  <si>
    <t>600</t>
  </si>
  <si>
    <t>784211163</t>
  </si>
  <si>
    <t>Příplatek k cenám 2x maleb ze směsí za mokra otěruvzdorných za barevnou malbu středně sytého odstínu</t>
  </si>
  <si>
    <t>2143528373</t>
  </si>
  <si>
    <t>Práce a dodávky M</t>
  </si>
  <si>
    <t>33-M</t>
  </si>
  <si>
    <t>Montáže dopr.zaříz.,sklad. zař. a váh</t>
  </si>
  <si>
    <t>601</t>
  </si>
  <si>
    <t>33000001R</t>
  </si>
  <si>
    <t>Dod+mtz osobní výtah -dle specifikace v PD</t>
  </si>
  <si>
    <t>-1501660910</t>
  </si>
  <si>
    <t>602</t>
  </si>
  <si>
    <t>33000002R</t>
  </si>
  <si>
    <t>Osobní výtah -zednická přípomoc 6%</t>
  </si>
  <si>
    <t>-1414921764</t>
  </si>
  <si>
    <t>02 - Zdravotechnika</t>
  </si>
  <si>
    <t xml:space="preserve">D1 - 1/ Zařizovací předměty dle specifikace v samostané příloze výkazu výměr </t>
  </si>
  <si>
    <t>D2 - 2/ Kanalizace</t>
  </si>
  <si>
    <t>D3 - 3/ Vodovod</t>
  </si>
  <si>
    <t>D1</t>
  </si>
  <si>
    <t xml:space="preserve">1/ Zařizovací předměty dle specifikace v samostané příloze výkazu výměr </t>
  </si>
  <si>
    <t>Položka A1 - umyvadlo U</t>
  </si>
  <si>
    <t>-1207681422</t>
  </si>
  <si>
    <t>Položka A2 - umyvátko UM</t>
  </si>
  <si>
    <t>-1943671407</t>
  </si>
  <si>
    <t>Položka A3 - umyvadlo pro tělěsně postižené Ui</t>
  </si>
  <si>
    <t>1958050861</t>
  </si>
  <si>
    <t>Položka A4 - WC závěsné WC</t>
  </si>
  <si>
    <t>-2031867562</t>
  </si>
  <si>
    <t>Položka A5 - WC kombi spodní odpad WCks</t>
  </si>
  <si>
    <t>-335850946</t>
  </si>
  <si>
    <t>Položka A6 - WC kombi spodní odpad pro tělesně postižené WCi</t>
  </si>
  <si>
    <t>-96344487</t>
  </si>
  <si>
    <t>Položka A7 - WC kombi zadní odpad pro tělesně postižené WCiz</t>
  </si>
  <si>
    <t>-1608039325</t>
  </si>
  <si>
    <t>Položka A8 - dřez DŘ</t>
  </si>
  <si>
    <t>-281802179</t>
  </si>
  <si>
    <t>Položka A9 - výlevka keramická VYL</t>
  </si>
  <si>
    <t>-1760606538</t>
  </si>
  <si>
    <t>Položka A10 - sprchová baterie SB</t>
  </si>
  <si>
    <t>-794888207</t>
  </si>
  <si>
    <t>Položka A11 - sprcha pro tělesně postižené Si</t>
  </si>
  <si>
    <t>1117719325</t>
  </si>
  <si>
    <t>Položka A12 - sprcha S1</t>
  </si>
  <si>
    <t>205803548</t>
  </si>
  <si>
    <t>Položka A13 - sprchová zástěna ZA1200</t>
  </si>
  <si>
    <t>1506827308</t>
  </si>
  <si>
    <t>Položka A14 - sprchová zástěna ZA1400</t>
  </si>
  <si>
    <t>-43249817</t>
  </si>
  <si>
    <t>Položka A15 - sprchová zástěna ZA1450</t>
  </si>
  <si>
    <t>1353684616</t>
  </si>
  <si>
    <t>Položka A16 - sprchová zástěna ZA1500</t>
  </si>
  <si>
    <t>357340511</t>
  </si>
  <si>
    <t>Položka A17 - sprcha S2</t>
  </si>
  <si>
    <t>484821011</t>
  </si>
  <si>
    <t>Položka A18 - sprcha S3</t>
  </si>
  <si>
    <t>-950306946</t>
  </si>
  <si>
    <t>Položka A19 - sprcha S4</t>
  </si>
  <si>
    <t>-557855848</t>
  </si>
  <si>
    <t>Položka A20 - sprcha S5</t>
  </si>
  <si>
    <t>-867498436</t>
  </si>
  <si>
    <t>Položka A21 - vana V</t>
  </si>
  <si>
    <t>127252925</t>
  </si>
  <si>
    <t>Položka A22 - vpust VP1</t>
  </si>
  <si>
    <t>-978584891</t>
  </si>
  <si>
    <t>Položka A23 - vpust VP3</t>
  </si>
  <si>
    <t>-581118922</t>
  </si>
  <si>
    <t>Položka A24 - vpust demontáž + nová VP2d</t>
  </si>
  <si>
    <t>1557570990</t>
  </si>
  <si>
    <t>Položka A25 - demontáž umyvadla Udem</t>
  </si>
  <si>
    <t>1423245580</t>
  </si>
  <si>
    <t>Položka A26 - zpětná montáž umyvadla Udem</t>
  </si>
  <si>
    <t>1876442467</t>
  </si>
  <si>
    <t>Položka A27 - "ztratné" při demontáži Udem</t>
  </si>
  <si>
    <t>-337346821</t>
  </si>
  <si>
    <t>Položka A28 - demontáž sprchové baterie SBdem</t>
  </si>
  <si>
    <t>1197036189</t>
  </si>
  <si>
    <t>Položka A29 - zpětná montáž sprchové baterie SBdem</t>
  </si>
  <si>
    <t>-700991754</t>
  </si>
  <si>
    <t>Položka A30 - "ztratné" při demontáži SBdem</t>
  </si>
  <si>
    <t>477550802</t>
  </si>
  <si>
    <t>Položka A31 - demontáž výlevka VYLdem</t>
  </si>
  <si>
    <t>-1552640518</t>
  </si>
  <si>
    <t>Položka A32 - zpětná montáž výlevky VYLdem</t>
  </si>
  <si>
    <t>-1665905843</t>
  </si>
  <si>
    <t>Položka A33 - "ztratné" při demontáži VYLdem</t>
  </si>
  <si>
    <t>1398478468</t>
  </si>
  <si>
    <t>Položka A34 - demontáž piosáru PISdem</t>
  </si>
  <si>
    <t>-96647681</t>
  </si>
  <si>
    <t>Položka A35 - zpětná montáž piosáru PISdem</t>
  </si>
  <si>
    <t>757159102</t>
  </si>
  <si>
    <t>Položka A36 - "ztratné" při demontáži PISdem</t>
  </si>
  <si>
    <t>551720586</t>
  </si>
  <si>
    <t>D2</t>
  </si>
  <si>
    <t>2/ Kanalizace</t>
  </si>
  <si>
    <t>1.1</t>
  </si>
  <si>
    <t>demontáž stávajícího potrubí kanalizace - stoupačky a zavěšené potrubí pod stropem 1.PP /litina, plastové potrubí/</t>
  </si>
  <si>
    <t>1923377655</t>
  </si>
  <si>
    <t>10.1</t>
  </si>
  <si>
    <t>napojení nového potrubí KG200 na stávající potrubí přípojky dešťové kanalizace v 1.PP - na potrubí L200</t>
  </si>
  <si>
    <t>-1146311864</t>
  </si>
  <si>
    <t>11.1</t>
  </si>
  <si>
    <t>vsazení odbočky do stávajícího potrubí KT150</t>
  </si>
  <si>
    <t>-1766784438</t>
  </si>
  <si>
    <t>12.1</t>
  </si>
  <si>
    <t>dopojení stávajícího potrubí kanalizace novým potrubím HT40</t>
  </si>
  <si>
    <t>38064303</t>
  </si>
  <si>
    <t>13.1</t>
  </si>
  <si>
    <t>dopojení stávajícího potrubí kanalizace novým potrubím HT50</t>
  </si>
  <si>
    <t>-1046879199</t>
  </si>
  <si>
    <t>14.1</t>
  </si>
  <si>
    <t>dopojení stávajícího potrubí kanalizace novým potrubím HT70</t>
  </si>
  <si>
    <t>1289300399</t>
  </si>
  <si>
    <t>15.1</t>
  </si>
  <si>
    <t>dopojení stávajícího potrubí kanalizace novým potrubím HT100</t>
  </si>
  <si>
    <t>-1099495553</t>
  </si>
  <si>
    <t>16.1</t>
  </si>
  <si>
    <t>obalení potrubí stoupačky dešťové kanalizace izolace tl.20mm - potrubí DN100</t>
  </si>
  <si>
    <t>1016386601</t>
  </si>
  <si>
    <t>17.1</t>
  </si>
  <si>
    <t>obalení potrubí kanalizace kondenzátu na střeše, izolace tl.30mm /skelná vata/ - potrubí HT50</t>
  </si>
  <si>
    <t>1733550261</t>
  </si>
  <si>
    <t>18.1</t>
  </si>
  <si>
    <t>ventilační hlavice pro kanalizaci DN100</t>
  </si>
  <si>
    <t>ks</t>
  </si>
  <si>
    <t>-840077828</t>
  </si>
  <si>
    <t>19.1</t>
  </si>
  <si>
    <t>sifon s kuliškou pro kondenzát z potrubí VZT, vstup a výstup DN32</t>
  </si>
  <si>
    <t>1348537317</t>
  </si>
  <si>
    <t>2.1</t>
  </si>
  <si>
    <t>demontáž stávajícího potrubí kanalizace připojovacího /odhad/</t>
  </si>
  <si>
    <t>536918279</t>
  </si>
  <si>
    <t>20.1</t>
  </si>
  <si>
    <t>SV1 - střešní vpust svislá dvoustupňová DN100 pro střechy s izolací asfaltovými pásy + nástavec výšky min. délky 330mm pro střechy s izolací z PVC folie, minimální hltnost vpusti 5 l/s</t>
  </si>
  <si>
    <t>397116787</t>
  </si>
  <si>
    <t>21.1</t>
  </si>
  <si>
    <t>ventil pračkový podomítkový, plastová krycí deska</t>
  </si>
  <si>
    <t>-2019939583</t>
  </si>
  <si>
    <t>22.1</t>
  </si>
  <si>
    <t>kalové čerpadlo s plovákem, přečerpání dešťové vody z 1.PP, osazeno ve stávající jímce v 1.PP, P=1.5kW/400V, na výtlaku z.k.DN50 a k.k.DN50</t>
  </si>
  <si>
    <t>-1827619655</t>
  </si>
  <si>
    <t>23.1</t>
  </si>
  <si>
    <t>Přivzdušňovací hlavice DN110 odpovídající EN12380-1 se snímatelným sítkem proti hmyzu pro snadné čištění, masívní pryžovou membránou a s dvojitou (izolační) stěnou, hydraulická kapacita 37 l/s, větrací mřížka 200x200mm,</t>
  </si>
  <si>
    <t>483344812</t>
  </si>
  <si>
    <t>24.1</t>
  </si>
  <si>
    <t>Lapač střešních splavenin DN110/125 s kloubem, s košem pro zachytávání nečistot, nezámrzná ZU - suchá klapka, s těsným čistícím víkem a násuvnými prstenci (80, 100, 120mm)</t>
  </si>
  <si>
    <t>1664773844</t>
  </si>
  <si>
    <t>25.1</t>
  </si>
  <si>
    <t>potrubí výtlaku za kalových čerpadel PEd63 /63x5.8/ SDR11 včetně tvarovek, montáže, uchycení potrubí na zeď a pod strop</t>
  </si>
  <si>
    <t>-446304650</t>
  </si>
  <si>
    <t>26.1</t>
  </si>
  <si>
    <t>požární manžeta na potrubí HT50 s požární odolností 45 minut</t>
  </si>
  <si>
    <t>-945784274</t>
  </si>
  <si>
    <t>27.1</t>
  </si>
  <si>
    <t>požární manžeta na potrubí HT70 s požární odolností 45 minut</t>
  </si>
  <si>
    <t>825088042</t>
  </si>
  <si>
    <t>28.1</t>
  </si>
  <si>
    <t>požární manžeta na potrubí HT100 s požární odolností 45 minut</t>
  </si>
  <si>
    <t>1062453305</t>
  </si>
  <si>
    <t>29.1</t>
  </si>
  <si>
    <t>potrubí plastové HT včetně tvarovek, uchycení, zednických přípomocí DN32</t>
  </si>
  <si>
    <t>-279539782</t>
  </si>
  <si>
    <t>3.1</t>
  </si>
  <si>
    <t>demontáž stávající střešní vpusti</t>
  </si>
  <si>
    <t>1028353216</t>
  </si>
  <si>
    <t>30.1</t>
  </si>
  <si>
    <t>potrubí plastové HT včetně tvarovek, uchycení, zednických přípomocí DN40</t>
  </si>
  <si>
    <t>2047834127</t>
  </si>
  <si>
    <t>31.1</t>
  </si>
  <si>
    <t>potrubí plastové HT včetně tvarovek, uchycení, zednických přípomocí DN50</t>
  </si>
  <si>
    <t>-1287171341</t>
  </si>
  <si>
    <t>32.1</t>
  </si>
  <si>
    <t>potrubí plastové HT včetně tvarovek, uchycení, zednických přípomocí DN70</t>
  </si>
  <si>
    <t>-1625756245</t>
  </si>
  <si>
    <t>33.1</t>
  </si>
  <si>
    <t>potrubí plastové HT včetně tvarovek, uchycení, zednických přípomocí DN100</t>
  </si>
  <si>
    <t>-283908702</t>
  </si>
  <si>
    <t>34.1</t>
  </si>
  <si>
    <t>potrubí plastové silnostěnné PVC KG včetně tvarovek, uchycení, montáže, podsypu a obsypu potrubí pískem - DN100 - potrubí pod podlahou 1.NP</t>
  </si>
  <si>
    <t>-403498822</t>
  </si>
  <si>
    <t>35.1</t>
  </si>
  <si>
    <t>potrubí plastové silnostěnné PVC KG včetně tvarovek, závěsů, uchycení /zavěšené potrubí pod stropem 1.PP, dopojení stoupaček kanalizace na stávající patková kolena/ - DN100</t>
  </si>
  <si>
    <t>161377674</t>
  </si>
  <si>
    <t>36.1</t>
  </si>
  <si>
    <t>potrubí plastové silnostěnné PVC KG včetně tvarovek, závěsů, uchycení /zavěšené potrubí pod stropem 1.PP/ - DN125</t>
  </si>
  <si>
    <t>561346603</t>
  </si>
  <si>
    <t>potrubí plastové silnostěnné PVC KG včetně tvarovek, závěsů, uchycení /zavěšené potrubí pod stropem 1.PP/ - DN150</t>
  </si>
  <si>
    <t>77297608</t>
  </si>
  <si>
    <t>potrubí plastové silnostěnné PVC KG včetně tvarovek, závěsů, uchycení /zavěšené potrubí pod stropem 1.PP/ - DN200</t>
  </si>
  <si>
    <t>-1013414708</t>
  </si>
  <si>
    <t>zkouška vodotěsnosti kanalizace</t>
  </si>
  <si>
    <t>-1927973565</t>
  </si>
  <si>
    <t>4.1</t>
  </si>
  <si>
    <t>zazátkování stávající stoupačky kanalizace L70</t>
  </si>
  <si>
    <t>-393218563</t>
  </si>
  <si>
    <t>5.1</t>
  </si>
  <si>
    <t>prodloužení stávajícího odpadu pro umyvadla přes novou izolaci tl.200mm - potrubí HT40</t>
  </si>
  <si>
    <t>1790459202</t>
  </si>
  <si>
    <t>6.1</t>
  </si>
  <si>
    <t>napojení potrubí nové stoupačky kanalizace HT100 na stávající stoupačku L100 v místě hrdla nad čistícím kusem</t>
  </si>
  <si>
    <t>1377185709</t>
  </si>
  <si>
    <t>7.1</t>
  </si>
  <si>
    <t>napojení potrubí nové stoupačky kanalizace HT100 na stávající patkové koleno v místě přechodu do ležaté kanalizace</t>
  </si>
  <si>
    <t>-1049026100</t>
  </si>
  <si>
    <t>8.1</t>
  </si>
  <si>
    <t>napojení nového potrubí KG na stávající potrubí ležaté kanalizace KT</t>
  </si>
  <si>
    <t>1016910437</t>
  </si>
  <si>
    <t>9.1</t>
  </si>
  <si>
    <t>napojení nového potrubí KG200 na stávající potrubí přípojky splaškové kanalizace v 1.PP - na potrubí KG200</t>
  </si>
  <si>
    <t>-1328639669</t>
  </si>
  <si>
    <t>D3</t>
  </si>
  <si>
    <t>3/ Vodovod</t>
  </si>
  <si>
    <t>1.2</t>
  </si>
  <si>
    <t>demontáž stávajících rozvodů vody - potrubí pozinkované a plastové /odhad/</t>
  </si>
  <si>
    <t>1175757493</t>
  </si>
  <si>
    <t>10.2</t>
  </si>
  <si>
    <t>dopojení nového potrubí vody pozinkovaného na stávající potrubí vody pozinkované DN32</t>
  </si>
  <si>
    <t>-2007738379</t>
  </si>
  <si>
    <t>11.2</t>
  </si>
  <si>
    <t>vsazení odbočky do stávajícího potrubí plastového</t>
  </si>
  <si>
    <t>-1533508271</t>
  </si>
  <si>
    <t>12.2</t>
  </si>
  <si>
    <t>požární hydrant pro umístění do zdi s tvarově stálou hadicí délky 30m, průměr hadice 25mm, rozměr skříně 650x650x275mm,</t>
  </si>
  <si>
    <t>-807357998</t>
  </si>
  <si>
    <t>13.2</t>
  </si>
  <si>
    <t>zazátkování stávajícího potrubí vody - odpojení přívodu vody teplé a cirkulace teplé do objektu kabin za brankou</t>
  </si>
  <si>
    <t>-1847504100</t>
  </si>
  <si>
    <t>14.2</t>
  </si>
  <si>
    <t>dopojení stávajícího požárního hydrantu potrubím vody pozinkovaným DN25</t>
  </si>
  <si>
    <t>-1832001266</t>
  </si>
  <si>
    <t>15.2</t>
  </si>
  <si>
    <t>napojení nového potrubí vody plastového na stávající systém ohřevu teplé vody /studená, teplé a cirkulace teplé vody/ - na stávající armatury  přes ohřevem vody</t>
  </si>
  <si>
    <t>2078026580</t>
  </si>
  <si>
    <t>16.2</t>
  </si>
  <si>
    <t>bezúdržbové oběhové čerpadlo na pitnou teplou vodu ( mokroběžné provedení) s připojením na závit, se synchronním motorem odolným vůči zablokování podle technologie ECM a s integrovanou elektronickou regulací výkonu pro plynulou regulaci rozdílu tlaku. S m</t>
  </si>
  <si>
    <t>-964475417</t>
  </si>
  <si>
    <t>17.2</t>
  </si>
  <si>
    <t>-259920233</t>
  </si>
  <si>
    <t>18.2</t>
  </si>
  <si>
    <t>elektronicky řízené mokroběžné oběhové čerpadlo, synchronní motor podle technologie ECM a integrovaná regulace výkonu pro plynulou regulaci rozdílu tlaku pro všechny cirkulační systémy pitné vody v průmyslu a technickém zařízení budov., 3 stupně otáček (n</t>
  </si>
  <si>
    <t>-1353647809</t>
  </si>
  <si>
    <t>19.2</t>
  </si>
  <si>
    <t>ventil na hadici pračkový G1/2"</t>
  </si>
  <si>
    <t>-1821902615</t>
  </si>
  <si>
    <t>2.2</t>
  </si>
  <si>
    <t>pevný bod na potrubí vody na stoupačce vody</t>
  </si>
  <si>
    <t>-1103241549</t>
  </si>
  <si>
    <t>20.2</t>
  </si>
  <si>
    <t>ventil na hadici pračkový G3/4"</t>
  </si>
  <si>
    <t>-27656290</t>
  </si>
  <si>
    <t>21.2</t>
  </si>
  <si>
    <t>ventil rohový G1/2"</t>
  </si>
  <si>
    <t>70481674</t>
  </si>
  <si>
    <t>22.2</t>
  </si>
  <si>
    <t>kulový kohout DN20 mosazný</t>
  </si>
  <si>
    <t>-2071575436</t>
  </si>
  <si>
    <t>23.2</t>
  </si>
  <si>
    <t>kulový kohout DN80 mosazný</t>
  </si>
  <si>
    <t>1030048081</t>
  </si>
  <si>
    <t>24.2</t>
  </si>
  <si>
    <t>zpětná klapka mosazná pro vodu DN25</t>
  </si>
  <si>
    <t>431896685</t>
  </si>
  <si>
    <t>25.2</t>
  </si>
  <si>
    <t>kontrolovatelná zpětná klapka mosazná pro vodu DN50</t>
  </si>
  <si>
    <t>1866464415</t>
  </si>
  <si>
    <t>26.2</t>
  </si>
  <si>
    <t>kulový kohout DN15 s vyp. mosazný</t>
  </si>
  <si>
    <t>311863882</t>
  </si>
  <si>
    <t>27.2</t>
  </si>
  <si>
    <t>kulový kohout DN20 s vyp. mosazný</t>
  </si>
  <si>
    <t>1980527445</t>
  </si>
  <si>
    <t>28.2</t>
  </si>
  <si>
    <t>kulový kohout DN25 s vyp. mosazný</t>
  </si>
  <si>
    <t>-571515768</t>
  </si>
  <si>
    <t>29.2</t>
  </si>
  <si>
    <t>kulový kohout DN32 s vyp. mosazný</t>
  </si>
  <si>
    <t>93653020</t>
  </si>
  <si>
    <t>3.2</t>
  </si>
  <si>
    <t>pevný bod na ležatém potrubí vody vedeném pod stropem</t>
  </si>
  <si>
    <t>-574765482</t>
  </si>
  <si>
    <t>30.2</t>
  </si>
  <si>
    <t>kulový kohout DN40 s vyp. mosazný</t>
  </si>
  <si>
    <t>936345814</t>
  </si>
  <si>
    <t>31.2</t>
  </si>
  <si>
    <t>kulový kohout DN50 s vyp. mosazný</t>
  </si>
  <si>
    <t>2054463241</t>
  </si>
  <si>
    <t>32.2</t>
  </si>
  <si>
    <t>teploměr s jímkou pro vodu, rozsah 0-120 stupňů</t>
  </si>
  <si>
    <t>443500182</t>
  </si>
  <si>
    <t>33.2</t>
  </si>
  <si>
    <t>ventil termoregulační pro možnost řešení tepelné desinfekce potrubí vody, například Danfoss MTCV typ B - DN15</t>
  </si>
  <si>
    <t>1369946454</t>
  </si>
  <si>
    <t>34.2</t>
  </si>
  <si>
    <t>ventil termoregulační pro možnost řešení tepelné desinfekce potrubí vody, například Danfoss MTCV typ B - DN20</t>
  </si>
  <si>
    <t>-1673734136</t>
  </si>
  <si>
    <t>35.2</t>
  </si>
  <si>
    <t>přeložka stávajícího potrubí vody PEd63 /63x5.8/ - přívod vody do SO 03 - v délce cca 6m v m.č. 1.29 - demontáž potrubí, nové potrubí v délce 6m včetně tvarovek a montáže, napojení nového potrubí na stávající potrubí pomocí elektrotvarovky</t>
  </si>
  <si>
    <t>912430523</t>
  </si>
  <si>
    <t>36.2</t>
  </si>
  <si>
    <t>typový pozinkovaný žlábek pro podepření potrubí vody plastového včetně závěsů, uchycení žlábku a montáže žlábku, pro potrubí o vnějším průměru 20mm</t>
  </si>
  <si>
    <t>-1285473113</t>
  </si>
  <si>
    <t>37.1</t>
  </si>
  <si>
    <t>typový pozinkovaný žlábek pro podepření potrubí vody plastového včetně závěsů, uchycení žlábku a montáže žlábku, pro potrubí o vnějším průměru 25mm</t>
  </si>
  <si>
    <t>-1257231656</t>
  </si>
  <si>
    <t>38.1</t>
  </si>
  <si>
    <t>typový pozinkovaný žlábek pro podepření potrubí vody plastového včetně závěsů, uchycení žlábku a montáže žlábku, pro potrubí o vnějším průměru 32mm</t>
  </si>
  <si>
    <t>-1254878414</t>
  </si>
  <si>
    <t>39.1</t>
  </si>
  <si>
    <t>typový pozinkovaný žlábek pro podepření potrubí vody plastového včetně závěsů, uchycení žlábku a montáže žlábku, pro potrubí o vnějším průměru 40mm</t>
  </si>
  <si>
    <t>2023834430</t>
  </si>
  <si>
    <t>4.2</t>
  </si>
  <si>
    <t>vodoměr pro studenou vodu Qn=1.5m3/hod.</t>
  </si>
  <si>
    <t>745190294</t>
  </si>
  <si>
    <t>typový pozinkovaný žlábek pro podepření potrubí vody plastového včetně závěsů, uchycení žlábku a montáže žlábku, pro potrubí o vnějším průměru 50mm</t>
  </si>
  <si>
    <t>-621087446</t>
  </si>
  <si>
    <t>typový pozinkovaný žlábek pro podepření potrubí vody plastového včetně závěsů a uchycení žlábku, montáže žlábku, pro potrubí o vnějším průměru 63mm</t>
  </si>
  <si>
    <t>1046013610</t>
  </si>
  <si>
    <t>typový pozinkovaný žlábek pro podepření potrubí vody plastového včetně závěsů, uchycení žlábku a montáže žlábku, pro potrubí o vnějším průměru 75mm</t>
  </si>
  <si>
    <t>954104441</t>
  </si>
  <si>
    <t>typový pozinkovaný žlábek pro podepření potrubí vody plastového včetně závěsů, uchycení žlábku a montáže žlábku, pro potrubí o vnějším průměru 90mm</t>
  </si>
  <si>
    <t>288823791</t>
  </si>
  <si>
    <t>potrubí ocelové závitové pozinkované DN25 včetně závěsů a izolace z pěnového polyetylénu s uzavřenou strukturou tl.9mm</t>
  </si>
  <si>
    <t>1199302464</t>
  </si>
  <si>
    <t>potrubí ocelové závitové pozinkované DN32 včetně závěsů a izolace z pěnového polyetylénu s uzavřenou strukturou tl.9mm</t>
  </si>
  <si>
    <t>552293821</t>
  </si>
  <si>
    <t>potrubí ocelové závitové pozinkované DN40 včetně závěsů a izolace z pěnového polyetylénu s uzavřenou strukturou tl.9mm</t>
  </si>
  <si>
    <t>951475776</t>
  </si>
  <si>
    <t>potrubí ocelové závitové pozinkované DN50 včetně závěsů a izolace z pěnového polyetylénu s uzavřenou strukturou tl.9mm</t>
  </si>
  <si>
    <t>-1363636214</t>
  </si>
  <si>
    <t>potrubí umělohmotné pro montáž vnitřních vodovodů z PP svařovaného polyfúzním svařováním, potrubí typ PP-RCT S4 pro s.v. včetně montáže, tvarovek, uchycení potrubí a izolace z pěnového polyetylénu s uzavřenou strukturou tl.9mm - profil potrubí 20x2.3mm</t>
  </si>
  <si>
    <t>-1143618570</t>
  </si>
  <si>
    <t>izolace z pěnového polyetylénu s uzavřenou strukturou tl.9mm, profil potrubí 25x2.8mm</t>
  </si>
  <si>
    <t>709635136</t>
  </si>
  <si>
    <t>5.2</t>
  </si>
  <si>
    <t>vodoměr pro studenou vodu Qn=2.5m3/hod.</t>
  </si>
  <si>
    <t>1262859550</t>
  </si>
  <si>
    <t>izolace z pěnového polyetylénu s uzavřenou strukturou tl.9mm, profil  potrubí 32x3.6mm</t>
  </si>
  <si>
    <t>-1668915218</t>
  </si>
  <si>
    <t>izolace z pěnového polyetylénu s uzavřenou strukturou tl.9mm, profil  potrubí 40x4.5mm</t>
  </si>
  <si>
    <t>-1957433830</t>
  </si>
  <si>
    <t>izolace z pěnového polyetylénu s uzavřenou strukturou tl.9mm, profil  potrubí 50x5.6mm</t>
  </si>
  <si>
    <t>1268447026</t>
  </si>
  <si>
    <t>izolace z pěnového polyetylénu s uzavřenou strukturou tl.9mm, profil  potrubí 63x7.1mm</t>
  </si>
  <si>
    <t>-1591578103</t>
  </si>
  <si>
    <t>izolace z pěnového polyetylénu s uzavřenou strukturou tl.9mm, profil  potrubí 75x8.4mm</t>
  </si>
  <si>
    <t>-1715473278</t>
  </si>
  <si>
    <t>izolace z pěnového polyetylénu s uzavřenou strukturou tl.9mm, profil  potrubí 90x10.1mm</t>
  </si>
  <si>
    <t>-1389272709</t>
  </si>
  <si>
    <t>potrubí umělohmotné pro mtz vnitř.vodovodů z PP svařovaného polyfúzním svařováním,typ potrubí PP-RCT S4 pro teplou vodu a cirkulaci teplé vody vč.tvarovek, uchycení potrubí,izolace z pěn.polyetylénu s uzavřenou strukturou tl.13mm, profil potrubí 20x2,3mm</t>
  </si>
  <si>
    <t>-643169878</t>
  </si>
  <si>
    <t>izolace z pěnového polyetylénu s uzavřenou strukturou tl.13mm, profil  potrubí 25x2.8mm</t>
  </si>
  <si>
    <t>-2066047687</t>
  </si>
  <si>
    <t>izolace z pěnového polyetylénu s uzavřenou strukturou tl.20mm, profil  potrubí 32x3.6mm</t>
  </si>
  <si>
    <t>674128598</t>
  </si>
  <si>
    <t>izolace z pěnového polyetylénu s uzavřenou strukturou tl.25mm, profil  potrubí 40x4.5mm</t>
  </si>
  <si>
    <t>-225395522</t>
  </si>
  <si>
    <t>6.2</t>
  </si>
  <si>
    <t>vodoměr pro teplou vodu Qn=1.5m3/hod.</t>
  </si>
  <si>
    <t>-77411888</t>
  </si>
  <si>
    <t>izolace z pěnového polyetylénu s uzavřenou strukturou tl.25mm, profil  potrubí 50x5.6mm</t>
  </si>
  <si>
    <t>-1698619569</t>
  </si>
  <si>
    <t>izolace z pěnového polyetylénu s uzavřenou strukturou tl.30mm, profil  potrubí 63x7.1mm</t>
  </si>
  <si>
    <t>1209702388</t>
  </si>
  <si>
    <t>izolace z pěnového polyetylénu s uzavřenou strukturou tl.30mm, profil  potrubí 75x8.4mm</t>
  </si>
  <si>
    <t>-51252049</t>
  </si>
  <si>
    <t>tlaková zkouška vodovodu</t>
  </si>
  <si>
    <t>-141308243</t>
  </si>
  <si>
    <t>proplach a dezinfekce vodovodu</t>
  </si>
  <si>
    <t>-1155003932</t>
  </si>
  <si>
    <t>7.2</t>
  </si>
  <si>
    <t>vodoměr pro teplou vodu Qn=2.5m3/hod.</t>
  </si>
  <si>
    <t>781898641</t>
  </si>
  <si>
    <t>8.2</t>
  </si>
  <si>
    <t>napojení nového potrubí vody plastového o vnějším průměru 90mm na stávající potrubí vody PEd90 - přívod vody do 1.PP z vodoměrné šachty</t>
  </si>
  <si>
    <t>1024044705</t>
  </si>
  <si>
    <t>9.2</t>
  </si>
  <si>
    <t>dopojení nového potrubí vody plastového na stávající potrubí vody plastové průměru 20-50mm</t>
  </si>
  <si>
    <t>-1698395017</t>
  </si>
  <si>
    <t>03 - Vytápění</t>
  </si>
  <si>
    <t>1. - 1. Demontáže</t>
  </si>
  <si>
    <t>2. - 2. Tělesa, otopné plochy</t>
  </si>
  <si>
    <t>3. - 3. Potrubní rozvody a izolace</t>
  </si>
  <si>
    <t xml:space="preserve">4. - 4. Zaizolování stávajícího rozvodu </t>
  </si>
  <si>
    <t>5. - 5. Armatury na sekundárních okruzích</t>
  </si>
  <si>
    <t>6. - 6. Zdroj tepla</t>
  </si>
  <si>
    <t>7. - 7. Dvoucestný regulační uzel clon</t>
  </si>
  <si>
    <t>8. - 8. Stavební přípomoc</t>
  </si>
  <si>
    <t>9. - 9. Ostatní</t>
  </si>
  <si>
    <t>1.</t>
  </si>
  <si>
    <t>1. Demontáže</t>
  </si>
  <si>
    <t>Odstranění, přesun hmot</t>
  </si>
  <si>
    <t>kpl</t>
  </si>
  <si>
    <t>-10202225</t>
  </si>
  <si>
    <t>Drobný materiál - demontáže</t>
  </si>
  <si>
    <t>-1195767952</t>
  </si>
  <si>
    <t>Skladování, transport, případně úložné</t>
  </si>
  <si>
    <t>-1680910978</t>
  </si>
  <si>
    <t>Demontáž těles do rozměru 21/500/1000</t>
  </si>
  <si>
    <t>786483355</t>
  </si>
  <si>
    <t>do rozměru 21/500/1500</t>
  </si>
  <si>
    <t>-1898520755</t>
  </si>
  <si>
    <t>do rozměru 21/500/2000</t>
  </si>
  <si>
    <t>-2020428117</t>
  </si>
  <si>
    <t>Demontáž rozvodů do rozměru PEX-ALPEX do dimenze 20x2</t>
  </si>
  <si>
    <t>2019624632</t>
  </si>
  <si>
    <t>do rozměru DN25</t>
  </si>
  <si>
    <t>2091289335</t>
  </si>
  <si>
    <t>do rozměru DN32</t>
  </si>
  <si>
    <t>1586993224</t>
  </si>
  <si>
    <t>do rozměru DN50 - 1.PP</t>
  </si>
  <si>
    <t>-1955947844</t>
  </si>
  <si>
    <t>Odstranění stávající akumulační nádoby ze strojovny</t>
  </si>
  <si>
    <t>-1606555377</t>
  </si>
  <si>
    <t>2.</t>
  </si>
  <si>
    <t>2. Tělesa, otopné plochy</t>
  </si>
  <si>
    <t>Montáž termostatický hlavic se zvýšnou odolností</t>
  </si>
  <si>
    <t>-1294751330</t>
  </si>
  <si>
    <t>Montáž termostatický hlavic s odděleným čidlem</t>
  </si>
  <si>
    <t>-1897016776</t>
  </si>
  <si>
    <t>Sejmutí a opětovné nandání těles po omítkách</t>
  </si>
  <si>
    <t>1668384316</t>
  </si>
  <si>
    <t>Drobný montážní materiál - tělesova</t>
  </si>
  <si>
    <t>1237049729</t>
  </si>
  <si>
    <t>Zaregul.těles,výpoč.nastavení hydrauliky-provede mont.organizace</t>
  </si>
  <si>
    <t>7552256</t>
  </si>
  <si>
    <t>Těleso deskové ocelové vč. odvzdušnění a armatur 21-050040-50</t>
  </si>
  <si>
    <t>1397673123</t>
  </si>
  <si>
    <t>21-050040-50</t>
  </si>
  <si>
    <t>-770013784</t>
  </si>
  <si>
    <t>21-050050-50</t>
  </si>
  <si>
    <t>590954378</t>
  </si>
  <si>
    <t>21-050060-50</t>
  </si>
  <si>
    <t>-409455803</t>
  </si>
  <si>
    <t>21-050070-50</t>
  </si>
  <si>
    <t>-1745670106</t>
  </si>
  <si>
    <t>21-050090-50</t>
  </si>
  <si>
    <t>143973089</t>
  </si>
  <si>
    <t>21-050110-50</t>
  </si>
  <si>
    <t>-739463145</t>
  </si>
  <si>
    <t>21-050120-50</t>
  </si>
  <si>
    <t>314593792</t>
  </si>
  <si>
    <t>21-050140-50</t>
  </si>
  <si>
    <t>-1979432196</t>
  </si>
  <si>
    <t>21-050160-50</t>
  </si>
  <si>
    <t>-1144891891</t>
  </si>
  <si>
    <t>21-050180-50</t>
  </si>
  <si>
    <t>-1944948312</t>
  </si>
  <si>
    <t>21-090100-50</t>
  </si>
  <si>
    <t>1328375903</t>
  </si>
  <si>
    <t>21-090140-50</t>
  </si>
  <si>
    <t>-1225981603</t>
  </si>
  <si>
    <t>22-050040-50</t>
  </si>
  <si>
    <t>-762065417</t>
  </si>
  <si>
    <t>22-050060-50</t>
  </si>
  <si>
    <t>934309130</t>
  </si>
  <si>
    <t>22-050070-50</t>
  </si>
  <si>
    <t>896357347</t>
  </si>
  <si>
    <t>22-050100-50</t>
  </si>
  <si>
    <t>-1251129215</t>
  </si>
  <si>
    <t>22-050120-50</t>
  </si>
  <si>
    <t>-954402698</t>
  </si>
  <si>
    <t>22-050140-50</t>
  </si>
  <si>
    <t>2070955262</t>
  </si>
  <si>
    <t>22-090160-50</t>
  </si>
  <si>
    <t>-629350127</t>
  </si>
  <si>
    <t>33-040140-50</t>
  </si>
  <si>
    <t>1304264744</t>
  </si>
  <si>
    <t>33-050140-50</t>
  </si>
  <si>
    <t>-1666866327</t>
  </si>
  <si>
    <t>Stěnová navrtávací kontola svislé zatížení 700N</t>
  </si>
  <si>
    <t>-298730358</t>
  </si>
  <si>
    <t>Stojánková konzola svislé zatížení 1200N</t>
  </si>
  <si>
    <t>-588772122</t>
  </si>
  <si>
    <t>Těleso deskové ocelové vč.odvzdušnění a armatur 20-050120-5CH</t>
  </si>
  <si>
    <t>-283648749</t>
  </si>
  <si>
    <t>346380052</t>
  </si>
  <si>
    <t>Těleso deskové ocelové s integrovaným ventilem VKM  vč.odvzdušnění a armatur 21-050060-S0</t>
  </si>
  <si>
    <t>-62333547</t>
  </si>
  <si>
    <t>21-050070-S0</t>
  </si>
  <si>
    <t>1163315415</t>
  </si>
  <si>
    <t>21-050080-S0</t>
  </si>
  <si>
    <t>-1423556724</t>
  </si>
  <si>
    <t>21-050090-S0</t>
  </si>
  <si>
    <t>-1709511793</t>
  </si>
  <si>
    <t>21-050100-S0</t>
  </si>
  <si>
    <t>1910227012</t>
  </si>
  <si>
    <t>21-050110-S0</t>
  </si>
  <si>
    <t>-844865494</t>
  </si>
  <si>
    <t>21-050120-S0</t>
  </si>
  <si>
    <t>-991369838</t>
  </si>
  <si>
    <t>21-050140-S0</t>
  </si>
  <si>
    <t>48083507</t>
  </si>
  <si>
    <t>21-050160-S0</t>
  </si>
  <si>
    <t>2061451047</t>
  </si>
  <si>
    <t>21-050180-S0</t>
  </si>
  <si>
    <t>-891835920</t>
  </si>
  <si>
    <t>21-090040-S0</t>
  </si>
  <si>
    <t>2119834374</t>
  </si>
  <si>
    <t>21-090050-S0</t>
  </si>
  <si>
    <t>-1844666480</t>
  </si>
  <si>
    <t>21-090070-S0</t>
  </si>
  <si>
    <t>-1211926748</t>
  </si>
  <si>
    <t>21-090080-S0</t>
  </si>
  <si>
    <t>479466318</t>
  </si>
  <si>
    <t>22-050100-S0</t>
  </si>
  <si>
    <t>-1938647486</t>
  </si>
  <si>
    <t>22-050120-S0</t>
  </si>
  <si>
    <t>-446103569</t>
  </si>
  <si>
    <t>22-050140-S0</t>
  </si>
  <si>
    <t>-198428285</t>
  </si>
  <si>
    <t>22-090040-S0</t>
  </si>
  <si>
    <t>-1554564263</t>
  </si>
  <si>
    <t>22-090050-S0</t>
  </si>
  <si>
    <t>-708170016</t>
  </si>
  <si>
    <t>22-090060-S0</t>
  </si>
  <si>
    <t>1637395847</t>
  </si>
  <si>
    <t>22-090070-S0</t>
  </si>
  <si>
    <t>1501850773</t>
  </si>
  <si>
    <t>22-090080-S0</t>
  </si>
  <si>
    <t>-841668795</t>
  </si>
  <si>
    <t>22-090100-S0</t>
  </si>
  <si>
    <t>156464795</t>
  </si>
  <si>
    <t>22-090160-S0</t>
  </si>
  <si>
    <t>1877346648</t>
  </si>
  <si>
    <t>33-090040-S0</t>
  </si>
  <si>
    <t>1616735672</t>
  </si>
  <si>
    <t>33-090050-S0</t>
  </si>
  <si>
    <t>372192059</t>
  </si>
  <si>
    <t>33-090060-S0</t>
  </si>
  <si>
    <t>45746703</t>
  </si>
  <si>
    <t>33-090070-S0</t>
  </si>
  <si>
    <t>546065644</t>
  </si>
  <si>
    <t>1147585256</t>
  </si>
  <si>
    <t>Těleso deskové s integrovaným ventilem VKU vč.odvzdušnění a armatur 21-050140-6U</t>
  </si>
  <si>
    <t>1398855108</t>
  </si>
  <si>
    <t>22-020080-6U</t>
  </si>
  <si>
    <t>-2071497116</t>
  </si>
  <si>
    <t>22-020120-6U</t>
  </si>
  <si>
    <t>-277784151</t>
  </si>
  <si>
    <t>22-020140-6U</t>
  </si>
  <si>
    <t>206852069</t>
  </si>
  <si>
    <t>22-020160-6U</t>
  </si>
  <si>
    <t>-34374053</t>
  </si>
  <si>
    <t>Stěnová dělená konzole svislé zatížení 1000N (na jedno otopné těleso 4ks)</t>
  </si>
  <si>
    <t>-2037735254</t>
  </si>
  <si>
    <t>Designované otopné těleso s otoopnými profily vč.odvzdušnění a armatur K22H051100-M</t>
  </si>
  <si>
    <t>1570357868</t>
  </si>
  <si>
    <t>K20V200051-M</t>
  </si>
  <si>
    <t>-1245577969</t>
  </si>
  <si>
    <t>Stěnová konzola pro designované otopná tělesa</t>
  </si>
  <si>
    <t>-876433172</t>
  </si>
  <si>
    <t>Koupelnové otopné těleso KTO dekorativní, žebříkové, vč.odvzdušnění 1220.450 (tepelný výkon pří teplotním spádu 75/65/20°C = 557W)</t>
  </si>
  <si>
    <t>-559212973</t>
  </si>
  <si>
    <t>1820.600 (tepelný výkon pří teplotním spádu 75/65/20°C = 1101W)</t>
  </si>
  <si>
    <t>1773981373</t>
  </si>
  <si>
    <t>Stěnová kontola pro koupelnové otopné těleso (komplet na jedno otopné těleso)</t>
  </si>
  <si>
    <t>826742188</t>
  </si>
  <si>
    <t>Přímotopné koupelnévé otopné těleso KTO dekorativní, žebříkové vč.odvzdušnění 1220.450 - výkon patrony 400W</t>
  </si>
  <si>
    <t>675246886</t>
  </si>
  <si>
    <t>Stěnová konzola pro koupelnové otopné těleso (komplet na jedno otopné těleso)</t>
  </si>
  <si>
    <t>-27215542</t>
  </si>
  <si>
    <t>Šroubení radiátorové regulační pro otop.tělesa s integrovaným ventilem DN15</t>
  </si>
  <si>
    <t>-415750958</t>
  </si>
  <si>
    <t>Termostatický radiátorový ventil pro otop.tělesa s exaktním nastavením min.8 stupňů DN10</t>
  </si>
  <si>
    <t>-1801093107</t>
  </si>
  <si>
    <t>DN15</t>
  </si>
  <si>
    <t>-1037391694</t>
  </si>
  <si>
    <t>Termostatický radiátorový ventil pro otop.tělesa s automatickým omezením průtoku DN10</t>
  </si>
  <si>
    <t>-1702718079</t>
  </si>
  <si>
    <t>1936397929</t>
  </si>
  <si>
    <t>Šroubení regulační radiátorové pro otop.tělesa s uzavíráním, s nastavením otáčeks uzavřené polohy 0 DN10</t>
  </si>
  <si>
    <t>-1002335365</t>
  </si>
  <si>
    <t>-1411232380</t>
  </si>
  <si>
    <t>Termostatický radiátorový ventil pro otop.tělesa s dvoubodovým připojením s exaktním nastavením min.8 stupňů DN15</t>
  </si>
  <si>
    <t>1781806931</t>
  </si>
  <si>
    <t>Radiátorová termostatická hlavice nastavení (cca 6 - 28°C)</t>
  </si>
  <si>
    <t>-1899593490</t>
  </si>
  <si>
    <t>Radiátorová termostatická hlavice nastavení (cca 6 - 28°C) s úpravou pro veřejné prostory, zamezení zcizení, se zvýšenou odolností - a zabránění neoprávěné manipulace - pevnost v tlaku ohybem min.1000N, plynulé variabilní nastavení teploty speciálním klíč</t>
  </si>
  <si>
    <t>1839140167</t>
  </si>
  <si>
    <t>Radiátorová termostatická hlavice s odděleným čidlem nastavení (cca 6 - 28°C)</t>
  </si>
  <si>
    <t>819491093</t>
  </si>
  <si>
    <t>Radiátorová přípojka měděnná, tvar U nebo L,</t>
  </si>
  <si>
    <t>-116910781</t>
  </si>
  <si>
    <t>Křížový kus pro instala odboček do nízkých podlah, včetně certifikovaného izolační boxu, např.Sanpress-křížový T-kus s SC-Contur, Viega</t>
  </si>
  <si>
    <t>394426311</t>
  </si>
  <si>
    <t>Připojení těles na otopnou soustavu (šroubení, kroužky,…)</t>
  </si>
  <si>
    <t>2138577545</t>
  </si>
  <si>
    <t>Vypouštěcí ventil s ochranou proti neodborné manipulaci (bez páčky – nutné použití potřeného klíče či imbus šroubu.</t>
  </si>
  <si>
    <t>696921949</t>
  </si>
  <si>
    <t>Montáž otopných těles</t>
  </si>
  <si>
    <t>1412781472</t>
  </si>
  <si>
    <t>Montáž otopných těles - elektrických</t>
  </si>
  <si>
    <t>878403925</t>
  </si>
  <si>
    <t>Montáž termostatický</t>
  </si>
  <si>
    <t>-1420287890</t>
  </si>
  <si>
    <t>3.</t>
  </si>
  <si>
    <t>3. Potrubní rozvody a izolace</t>
  </si>
  <si>
    <t>Potrubí pro UT měděné vč.přirážky na tvarovky a montáže 15*1</t>
  </si>
  <si>
    <t>bm</t>
  </si>
  <si>
    <t>-662758218</t>
  </si>
  <si>
    <t>18*1</t>
  </si>
  <si>
    <t>445623464</t>
  </si>
  <si>
    <t>22*1</t>
  </si>
  <si>
    <t>-201555146</t>
  </si>
  <si>
    <t>28*1</t>
  </si>
  <si>
    <t>615046</t>
  </si>
  <si>
    <t>35*1</t>
  </si>
  <si>
    <t>-1073171641</t>
  </si>
  <si>
    <t>Potrubí pro UT ocelové vč.přirážky na tvarovky, dvojitý ochranný nátěr, montáž DN32</t>
  </si>
  <si>
    <t>1493704167</t>
  </si>
  <si>
    <t>DN40</t>
  </si>
  <si>
    <t>-1881550471</t>
  </si>
  <si>
    <t>DN50</t>
  </si>
  <si>
    <t>-1925060298</t>
  </si>
  <si>
    <t>DN65</t>
  </si>
  <si>
    <t>1559801805</t>
  </si>
  <si>
    <t>Tepelná izolace z lehčených plastů návleková Cu 15/tl.10mm</t>
  </si>
  <si>
    <t>1380118184</t>
  </si>
  <si>
    <t>Cu 18/tl.15mm</t>
  </si>
  <si>
    <t>-145405237</t>
  </si>
  <si>
    <t>Cu 22/tl.20mm</t>
  </si>
  <si>
    <t>598967667</t>
  </si>
  <si>
    <t>Cu 28/tl.30mm</t>
  </si>
  <si>
    <t>487712648</t>
  </si>
  <si>
    <t>Cu 35/tl.30mm</t>
  </si>
  <si>
    <t>-522357111</t>
  </si>
  <si>
    <t>DN32/tl.30mm</t>
  </si>
  <si>
    <t>-1628684047</t>
  </si>
  <si>
    <t>DN40/tl.40mm</t>
  </si>
  <si>
    <t>1147793050</t>
  </si>
  <si>
    <t>DN50/tl.50mm</t>
  </si>
  <si>
    <t>-1827616396</t>
  </si>
  <si>
    <t>DN65/tl.50mm</t>
  </si>
  <si>
    <t>-1057872153</t>
  </si>
  <si>
    <t>Montáž izolace tepelné potrubí potrubními pouzdry bez úpravy slepenými do tloušky tepelné izolace do 25 mm  - montáž izolace tepelné potrubí a ohybů tvarovkami nebo deskami potrubními pouzdry bez povrchové úpravy (izolační materiál ve specifikaci) přilepe</t>
  </si>
  <si>
    <t>1082752396</t>
  </si>
  <si>
    <t>Montáž izolace tepelné potrubí potrubními pouzdry s Al fólií staženými Al páskou do tloušky tepelné izolace do 50 mm  1x D do 50 mm - Montáž izolace tepelné potrubí a ohybů tvarovkami nebo deskami potrubními pouzdry s povrchovou úpravou hliníkovou fólií (</t>
  </si>
  <si>
    <t>952794296</t>
  </si>
  <si>
    <t>Drobný montážní materiál (uchyty konzolky, objimky..) - potrubní rozvody</t>
  </si>
  <si>
    <t>-254934594</t>
  </si>
  <si>
    <t>Plošné tepelné izolace tl.40mm</t>
  </si>
  <si>
    <t>-62096132</t>
  </si>
  <si>
    <t>4.</t>
  </si>
  <si>
    <t xml:space="preserve">4. Zaizolování stávajícího rozvodu </t>
  </si>
  <si>
    <t>Tepelná izolace z minerální vlny s kašírovanou Al folií DN50/tl.50mm</t>
  </si>
  <si>
    <t>-954824605</t>
  </si>
  <si>
    <t>-1230513440</t>
  </si>
  <si>
    <t>5.</t>
  </si>
  <si>
    <t>5. Armatury na sekundárních okruzích</t>
  </si>
  <si>
    <t>Regulační a vyvažovací ventil s měřením s možností osazení motorového servopohonu DN15</t>
  </si>
  <si>
    <t>464008933</t>
  </si>
  <si>
    <t>P - Termopohon 24V bez napájení otevřeno - kompatibilita se zónovým regulačním  ventilem RVM+P možné nasazení termopohonu - odsouhlasit dodavatelem MaR (musí být připojitelný na dodávanou MaR) - bez napájení otevřeno např. EMO T, NO - 24V, IMI TA</t>
  </si>
  <si>
    <t>1624037880</t>
  </si>
  <si>
    <t>P - Termopohon 24V - proporcionální, bez napájení otevřeno - kompatibilita se zónovým regulačním  ventilem RVM+P možné nasazení termopohonu - odsouhlasit dodavatelem MaR (musí být připojitelný na dodávanou MaR) - bez napájení otevřeno např. EMO TM, NC - 2</t>
  </si>
  <si>
    <t>-1156369343</t>
  </si>
  <si>
    <t>Regulační a vyvažovací ventil s měřením s ruční DN10</t>
  </si>
  <si>
    <t>586557332</t>
  </si>
  <si>
    <t>1536710763</t>
  </si>
  <si>
    <t>DN25</t>
  </si>
  <si>
    <t>1661457228</t>
  </si>
  <si>
    <t>DN32</t>
  </si>
  <si>
    <t>1989117940</t>
  </si>
  <si>
    <t>Regulátor tlakové diference, závitový vč.přechod.šroubení DN15</t>
  </si>
  <si>
    <t>-1867047147</t>
  </si>
  <si>
    <t xml:space="preserve">Kompaktní měřič tepla s montážní sadou - instalace na zpátečku o jmenovitém průtoku 0,6m3/hod, závitové provedení DN 15 zavit 3/4“ , délka 110 mm,  PN16, sada obsahuje: měřič tepla, novou plombovací sadu, adaptér pro montáž čidla z mosazi, kulové kohouty </t>
  </si>
  <si>
    <t>-1324814872</t>
  </si>
  <si>
    <t xml:space="preserve">Kompaktní měřič tepla s montážní sadou - instalace na zpátečku o jmenovitém průtoku 1,5m3/hod, závitové provedení DN 15 zavit 3/4“ , délka 110 mm,  PN16, sada obsahuje: měřič tepla, novou plombovací sadu, adaptér pro montáž čidla z mosazi, kulové kohouty </t>
  </si>
  <si>
    <t>-83115631</t>
  </si>
  <si>
    <t>Kohout kulový povrch.upravený s ochranou proti usazeninám do teploty 185 st.C DN15</t>
  </si>
  <si>
    <t>1997783106</t>
  </si>
  <si>
    <t>DN20</t>
  </si>
  <si>
    <t>237733565</t>
  </si>
  <si>
    <t>1506984605</t>
  </si>
  <si>
    <t>-1164133206</t>
  </si>
  <si>
    <t>Vypouštěcí kohout povrchově upravený DN15 - přesný počet dle skutečné trasy</t>
  </si>
  <si>
    <t>2050210577</t>
  </si>
  <si>
    <t>Odvzdušňovací ventil automatický nebo ruční DN 10 - přesný počet dle skutečné trasy</t>
  </si>
  <si>
    <t>-519612985</t>
  </si>
  <si>
    <t>Odvzdušňovací ventil +odvzdušňovací nádobka ON10+ON50</t>
  </si>
  <si>
    <t>-320639830</t>
  </si>
  <si>
    <t>Tepelná izolace plošná</t>
  </si>
  <si>
    <t>356465277</t>
  </si>
  <si>
    <t>Ostatní komponenty rozvodu</t>
  </si>
  <si>
    <t>1077393497</t>
  </si>
  <si>
    <t>Montáž armatur, zdrojů, vybavení okruhu</t>
  </si>
  <si>
    <t>-2075671152</t>
  </si>
  <si>
    <t>Drobný montážní materiál - armatury, zařízení, uchytný materiál</t>
  </si>
  <si>
    <t>48771090</t>
  </si>
  <si>
    <t>6.</t>
  </si>
  <si>
    <t>6. Zdroj tepla</t>
  </si>
  <si>
    <t>Úpravy na stávajícím rozdělovači sběrači (vyvaření větších hrdel, vyvaření dalšího topného okruhu, redukce) Trubkový rozdělovač, rozdělovač-sběrač, dimenze DN125, délky l=3200mm, 5 okruhy sekundární + 1 primární okruh DN100, včetně tepelné izolace PU tl.1</t>
  </si>
  <si>
    <t>-1186968266</t>
  </si>
  <si>
    <t>OČTV1 -  Oběhové čerpadlo nízkoenergetické elektronické řada např.Grundfos Magna 3 40-80, průtok M = 10750 kg/h, dopr.výška H = 8 m</t>
  </si>
  <si>
    <t>-1025094550</t>
  </si>
  <si>
    <t>OČ 2 - Oběhové čerpadlo nízkoenergetické elektronické řada např.Grundfos Magna 3 25-60, průtok M = 2270 kg/h, dopr.výška H = 6 m</t>
  </si>
  <si>
    <t>-991227388</t>
  </si>
  <si>
    <t>OČ 3 - Oběhové čerpadlo nízkoenergetické elektronické řada např.Grundfos Magna 3 50-60, průtok M = 8600 kg/h, dopr.výška H = 6 m</t>
  </si>
  <si>
    <t>-333777883</t>
  </si>
  <si>
    <t>OČ 4 - Oběhové čerpadlo nízkoenergetické elektronické řada např.Grundfos Magna 3 25-60, průtok M = 2107 kg/h, dopr.výška H = 6 m</t>
  </si>
  <si>
    <t>-1465487935</t>
  </si>
  <si>
    <t>OČ 5 - Oběhové čerpadlo nízkoenergetické elektronické řada např.Grundfos Alpha 2  25-80, průtok M = 2064 kg/h, dopr.výška H = 8 m</t>
  </si>
  <si>
    <t>-435181687</t>
  </si>
  <si>
    <t>OČ 6 - Oběhové čerpadlo nízkoenergetické elektronické řada např.Grundfos Alpha 3  25-60, průtok M = 1261 kg/h, dopr.výška H = 6 m</t>
  </si>
  <si>
    <t>21079866</t>
  </si>
  <si>
    <t>DRP1- pro průtok 10750kg/h, DN50  - Dvoucestný regulátor průtoku se servopohonem-závitový, pro dvoucestné směšování plynulé řízení 0-10V - 24V, uzavírací síla 500N, -závitový, včetně přechodového šroubení např.TA - Modulator, IMI-TA, DN50, G2 1/2", q/max=</t>
  </si>
  <si>
    <t>1042067280</t>
  </si>
  <si>
    <t>DRP2 - pro průtok 1118kg/h, DN25  - Dvoucestný regulátor průtoku se servopohonem-závitový, pro dvoucestné směšování plynulé řízení 0-10V - 24V, uzavírací síla 190N, -závitový, včetně přechodového šroubení,  např.TA - Modulator, IMI-TA, DN25, G5/4", q/max=</t>
  </si>
  <si>
    <t>-86005506</t>
  </si>
  <si>
    <t>DRP3 - pro průtok 6880kg/h, DN50  - Dvoucestný regulátor průtoku se servopohonem-závitový, pro dvoucestné směšování plynulé řízení 0-10V - 24V, uzavírací síla 500N, -závitový, včetně přechodového šroubení, např.TA - Modulator, IMI-TA, DN50, G2 1/2", q/max</t>
  </si>
  <si>
    <t>37304104</t>
  </si>
  <si>
    <t>DRP4 - pro průtok 1054kg/h, DN25  - Dvoucestný regulátor průtoku se servopohonem-závitový, pro dvoucestné směšování plynulé řízení 0-10V - 24V, uzavírací síla 190N, -závitový, včetně přechodového šroubení, např.TA - Modulator, IMI-TA, DN25, G5/4", q/max=1</t>
  </si>
  <si>
    <t>1049635745</t>
  </si>
  <si>
    <t>DRP5 - pro průtok 1350kg/h, DN32  - Dvoucestný regulátor průtoku se servopohonem-závitový, pro dvoucestné směšování plynulé řízení 0-10V - 24V, uzavírací síla 500N, -závitový, včetně přechodového šroubení, např.TA - Modulator, IMI-TA, DN32, G6/4", q/max=3</t>
  </si>
  <si>
    <t>-1348535686</t>
  </si>
  <si>
    <t>DRP6 - pro průtok 541kg/h, DN20  - Dvoucestný regulátor průtoku servopohonem-závitový, pro dvoucestné směšování plynulé řízení 0-10V - 24V, uzavírací síla 190N, -závitový, včetně přechodového šroubení, např.TA - Modulator, IMI-TA, DN20, G1", q/max=975l/h,</t>
  </si>
  <si>
    <t>2021145444</t>
  </si>
  <si>
    <t>Servopohon vstupní signál 0(2)-10V, 24VAC/VDC,  kabel 5m, kontatibilní s dvoucestným regulátorem průtoku, např. TA-Slider 500, IMI-TA, vstupní signál 0(2)-10V, 24VAC/VDC, kabel 5m</t>
  </si>
  <si>
    <t>1104051882</t>
  </si>
  <si>
    <t>Servopohon vstupní signál 0(2)-10V, 24VAC/VDC,  kabel 5m, kontatibilní s dvoucestným regulátorem průtoku,  např. TA-Slider 160, IMI-TA, vstupní signál 0(2)-10V, 24VAC/VDC, kabel 5m</t>
  </si>
  <si>
    <t>354571629</t>
  </si>
  <si>
    <t>Servopohon vstupní signál 0(2)-10V, 24VAC/VDC,  kabel 5m, kontatibilní s dvoucestným regulátorem průtoku,  např. TA-Slider 500, IMI-TA, vstupní signál 0(2)-10V, 24VAC/VDC, kabel 5m</t>
  </si>
  <si>
    <t>-1280395657</t>
  </si>
  <si>
    <t>Servopohon vstupní signál 0(2)-10V, 24VAC/VDC,  kabel 5m, kontatibilní s dvoucestným regulátorem průtoku, např. TA-Slider 160, IMI-TA, vstupní signál 0(2)-10V, 24VAC/VDC, kabel 5m</t>
  </si>
  <si>
    <t>1700645978</t>
  </si>
  <si>
    <t>2083165480</t>
  </si>
  <si>
    <t>2100633916</t>
  </si>
  <si>
    <t>Kompaktní ultrazvukový měřič tepla - instalace na zpátečku o jmenovitém průtoku 25m3/hod, přírubové provedení DN 65, délka 300m,  PN25, + čidlo do přívodního potrubí, např. Ultraheat UH50 A-70, Siemens</t>
  </si>
  <si>
    <t>380273569</t>
  </si>
  <si>
    <t>Kompaktní ultrazvukový měřič tepla - instalace na zpátečku o jmenovitém průtoku 15 m3/hod, přírubové provedení DN 50, délka 270m,  PN25, + čidlo do přívodního potrubí, např. Ultraheat UH50 A-65, Siemens</t>
  </si>
  <si>
    <t>-1879584086</t>
  </si>
  <si>
    <t>Kompaktní ultrazvukový měřič tepla - instalace na zpátečku o jmenovitém průtoku 3,5 m3/hod, závitové provedení DN 25 zavit G5/4“, délka 260m,  PN16, + čidlo do přívodního potrubí,např. Ultraheat UH50 A-45, Siemens</t>
  </si>
  <si>
    <t>-564447375</t>
  </si>
  <si>
    <t>Kompaktní ultrazvukový měřič tepla - instalace na zpátečku o jmenovitém průtoku 10m3/hod, závitové provedení DN 40 zavit G2“, délka 300m,  PN16, + čidlo do přívodního potrubí,např. Ultraheat UH50 A-60, Siemens</t>
  </si>
  <si>
    <t>-1068381979</t>
  </si>
  <si>
    <t>Kompaktní ultrazvukový měřič tepla - instalace na zpátečku o jmenovitém průtoku 3,5 m3/hod, závitové provedení DN 25 zavit G5/4“, délka 260m,  PN16, + čidlo do přívodního potrubí, např. Ultraheat UH50 A-45, Siemens</t>
  </si>
  <si>
    <t>1046574459</t>
  </si>
  <si>
    <t>Kompaktní ultrazvukový měřič tepla - instalace na zpátečku o jmenovitém průtoku 2,5 m3/hod, závitové provedení DN 20 zavit G1“, délka 190m,  PN16, + čidlo do přívodního potrubí, např. Ultraheat UH50 A-38, Siemens</t>
  </si>
  <si>
    <t>220899240</t>
  </si>
  <si>
    <t>142265252</t>
  </si>
  <si>
    <t>Regulační a vyvažovací ventil s měřením s ruční DN25</t>
  </si>
  <si>
    <t>512094798</t>
  </si>
  <si>
    <t>-809567003</t>
  </si>
  <si>
    <t>677593406</t>
  </si>
  <si>
    <t>DN65 - přírubový</t>
  </si>
  <si>
    <t>796847953</t>
  </si>
  <si>
    <t>Demontáž oběhového čerpadla ve strojovně a anuloidu na primárním okruhu</t>
  </si>
  <si>
    <t>694799599</t>
  </si>
  <si>
    <t>Demontáž nepotřebných vedení  do DN 100 - 30m</t>
  </si>
  <si>
    <t>1331216696</t>
  </si>
  <si>
    <t>Doizolování neizolovaných částí</t>
  </si>
  <si>
    <t>-438280818</t>
  </si>
  <si>
    <t>Přepojení primárního okruhu DN100 - 10m</t>
  </si>
  <si>
    <t>-1683238754</t>
  </si>
  <si>
    <t>Přepojení expanzní nádoby DN32 - 10m</t>
  </si>
  <si>
    <t>421358366</t>
  </si>
  <si>
    <t>Vystěhování staré akumulační nádoby stojící ve strojovně o objemu cca.750l</t>
  </si>
  <si>
    <t>625101970</t>
  </si>
  <si>
    <t>Revizy stávajících expanzních nádob a v případě nevyhovujícího stavu demontovat a nahradit</t>
  </si>
  <si>
    <t>-206959442</t>
  </si>
  <si>
    <t>Rezerva pro případnou výměnu jedné expanzní nádoby o objemu 800l 6bar/120°C</t>
  </si>
  <si>
    <t>-1379143931</t>
  </si>
  <si>
    <t xml:space="preserve">Rezerva pro případnou výměnu stávajícího oběhového čerpadla okruhu teplé užitkové vody mezi akumulační nádobou a výměníkem tepla Grundfos Alpha 2 32-60 za oběhové čerpadlo na teplou užitkovou vodu Grundfos UPS 32-100, průtok M = 5300 kg/h, dopr.výška H = </t>
  </si>
  <si>
    <t>996310361</t>
  </si>
  <si>
    <t>Rezerva pro případnou úpravu vedení výměnu okruhu teplé užitkové vody mezi akumulační nádobou a výměníkem tepla 2xKK50, DN50-4m, včetně montáže - viz. technická zpráva</t>
  </si>
  <si>
    <t>-796253024</t>
  </si>
  <si>
    <t>Kohout kulový povrch.upravený s ochranou proti usazeninám do teploty 185 st.C DN25</t>
  </si>
  <si>
    <t>1165362162</t>
  </si>
  <si>
    <t>892542900</t>
  </si>
  <si>
    <t>-1117103539</t>
  </si>
  <si>
    <t>-1250525608</t>
  </si>
  <si>
    <t>Uzzavírací klapka přírubová DN65</t>
  </si>
  <si>
    <t>-680285687</t>
  </si>
  <si>
    <t>DN100</t>
  </si>
  <si>
    <t>1264343986</t>
  </si>
  <si>
    <t>Filtr závitový se sítkem z niro oceli DN 25</t>
  </si>
  <si>
    <t>1272945736</t>
  </si>
  <si>
    <t>DN 32</t>
  </si>
  <si>
    <t>180351297</t>
  </si>
  <si>
    <t>DN 40</t>
  </si>
  <si>
    <t>1537681531</t>
  </si>
  <si>
    <t>DN 50</t>
  </si>
  <si>
    <t>-862465133</t>
  </si>
  <si>
    <t>DN 65 - přírubový</t>
  </si>
  <si>
    <t>-1951902826</t>
  </si>
  <si>
    <t>Pryžové kompenzátory potrubí DN 25</t>
  </si>
  <si>
    <t>82512542</t>
  </si>
  <si>
    <t>1490732990</t>
  </si>
  <si>
    <t>865627429</t>
  </si>
  <si>
    <t>-1465107255</t>
  </si>
  <si>
    <t>-172253243</t>
  </si>
  <si>
    <t>Vypouštěcí kohout povrchově upravený DN15</t>
  </si>
  <si>
    <t>718504156</t>
  </si>
  <si>
    <t>1169486422</t>
  </si>
  <si>
    <t>14249657</t>
  </si>
  <si>
    <t>-1197188747</t>
  </si>
  <si>
    <t>T - Teploměr 0 - 120°C</t>
  </si>
  <si>
    <t>1337275425</t>
  </si>
  <si>
    <t>P - Tlakoměr 0 - 600kPa</t>
  </si>
  <si>
    <t>2020185225</t>
  </si>
  <si>
    <t>Vytvoření návarků pro teplotní čidla  do jímky</t>
  </si>
  <si>
    <t>152295463</t>
  </si>
  <si>
    <t>1785478539</t>
  </si>
  <si>
    <t>-1240973498</t>
  </si>
  <si>
    <t>Montáž armarmatur, vybavení okruhu</t>
  </si>
  <si>
    <t>komplet</t>
  </si>
  <si>
    <t>-1214911072</t>
  </si>
  <si>
    <t>-684564227</t>
  </si>
  <si>
    <t>7.</t>
  </si>
  <si>
    <t>7. Dvoucestný regulační uzel clon</t>
  </si>
  <si>
    <t>Regulační a vyvažovací ventil s měřením, závitový vč.přechod šroubení DN25</t>
  </si>
  <si>
    <t>-2070106634</t>
  </si>
  <si>
    <t>Termoctatický radiátorový ventil pro otopná tělesa s automatickým omezením průtoku DN10</t>
  </si>
  <si>
    <t>1045344596</t>
  </si>
  <si>
    <t>675228811</t>
  </si>
  <si>
    <t>-869796302</t>
  </si>
  <si>
    <t>Odvzdušňovací ventil automatický DN 10</t>
  </si>
  <si>
    <t>255970849</t>
  </si>
  <si>
    <t>Termopohon 24V bez napájení otevřeno -kompatibilita se zónovým regulačním ventilem RVM+P možné nasazení termopohonu</t>
  </si>
  <si>
    <t>-2103222179</t>
  </si>
  <si>
    <t>1980229488</t>
  </si>
  <si>
    <t>-1082845255</t>
  </si>
  <si>
    <t>Montáž armatur, vybavení okruhu</t>
  </si>
  <si>
    <t>653640625</t>
  </si>
  <si>
    <t>1053159387</t>
  </si>
  <si>
    <t>8.</t>
  </si>
  <si>
    <t>8. Stavební přípomoc</t>
  </si>
  <si>
    <t>Protipožární těsnění průchodů rozvodů UT do průměru 75 mm (včetně) - odolnost dle části PBŘ - dodávka stavby</t>
  </si>
  <si>
    <t>-22061121</t>
  </si>
  <si>
    <t>Protipožární těsnění průchodů rozvodů UT do průměru 120 mm (včetně) -odolnost dle části PBŘ - dodávka stavby</t>
  </si>
  <si>
    <t>-354640283</t>
  </si>
  <si>
    <t>Protipožární těsnění průchodů rozvodů UT do průměru 150 mm (včetně) -odolnost dle části PBŘ -dodávka stavby</t>
  </si>
  <si>
    <t>75767702</t>
  </si>
  <si>
    <t>Protipožární těsnění průchodů rozvodů UT do průměru 200 mm (včetně) -odolnost dle části PBŘ -dodávka stavby</t>
  </si>
  <si>
    <t>-1246031731</t>
  </si>
  <si>
    <t>9.</t>
  </si>
  <si>
    <t>9. Ostatní</t>
  </si>
  <si>
    <t>Tlakové, topné zkoušky dle ČSN, chemikálie, dopouštění systému - min.95-100 hod.</t>
  </si>
  <si>
    <t>953517640</t>
  </si>
  <si>
    <t>Propláchnutí systému před finálním napuštěním</t>
  </si>
  <si>
    <t>1311921399</t>
  </si>
  <si>
    <t>Dilatační a topné zkoušky, tlakové zkoušky</t>
  </si>
  <si>
    <t>-722058398</t>
  </si>
  <si>
    <t>Zprovoznění systému a regulace, zaškolení obsluhy</t>
  </si>
  <si>
    <t>hod</t>
  </si>
  <si>
    <t>1768732343</t>
  </si>
  <si>
    <t>Vyvážení soustavy</t>
  </si>
  <si>
    <t>263886226</t>
  </si>
  <si>
    <t>Koordinace profesí</t>
  </si>
  <si>
    <t>1717923430</t>
  </si>
  <si>
    <t>Dokumenty a měření ke kolaudaci</t>
  </si>
  <si>
    <t>127856176</t>
  </si>
  <si>
    <t>Drobný materiál ostatní (štítky, cedule,……), nátěry potrubí</t>
  </si>
  <si>
    <t>1664109153</t>
  </si>
  <si>
    <t>Vypracování dílenské dokumentace profese UT</t>
  </si>
  <si>
    <t>-622662034</t>
  </si>
  <si>
    <t>Vypracování dokumentace skutečného provedení profese ÚT</t>
  </si>
  <si>
    <t>-406832705</t>
  </si>
  <si>
    <t>Ostatní položky - záruky</t>
  </si>
  <si>
    <t>-1631236431</t>
  </si>
  <si>
    <t>Ostatní podružné náklady - režie, drobný spotř.materiál, dopravné</t>
  </si>
  <si>
    <t>993471748</t>
  </si>
  <si>
    <t>04 - Silnoproud</t>
  </si>
  <si>
    <t>D1 - Rozvaděče</t>
  </si>
  <si>
    <t>D2 - Kabely a vodiče</t>
  </si>
  <si>
    <t>D3 - Ostatní elektroinstalační materiál</t>
  </si>
  <si>
    <t>D4 - Hromosvod a uzemnění</t>
  </si>
  <si>
    <t>D5 - Svítidla</t>
  </si>
  <si>
    <t xml:space="preserve">D6 - Montáž, demontáž </t>
  </si>
  <si>
    <t>Rozvaděče</t>
  </si>
  <si>
    <t>Pol42</t>
  </si>
  <si>
    <t>Rozváděč HR 1</t>
  </si>
  <si>
    <t>-1808449714</t>
  </si>
  <si>
    <t>vybavený a zapojený dle v.č.D.1.4g EL-30</t>
  </si>
  <si>
    <t>Pol43</t>
  </si>
  <si>
    <t>Rozváděč kompenzační RC</t>
  </si>
  <si>
    <t>1954178735</t>
  </si>
  <si>
    <t>87 kVAr, 14st.(např.EV-87/14)</t>
  </si>
  <si>
    <t>Pol44</t>
  </si>
  <si>
    <t>Rozváděč RS 2.1</t>
  </si>
  <si>
    <t>312956807</t>
  </si>
  <si>
    <t>vybavený a zapojený dle v.č.D.1.4g EL-31</t>
  </si>
  <si>
    <t>Pol45</t>
  </si>
  <si>
    <t>Rozváděč RS 2.2</t>
  </si>
  <si>
    <t>-150989490</t>
  </si>
  <si>
    <t>vybavený a zapojený dle v.č.D.1.4g EL-32</t>
  </si>
  <si>
    <t>Pol46</t>
  </si>
  <si>
    <t>Rozváděč RS 2.3</t>
  </si>
  <si>
    <t>-924427701</t>
  </si>
  <si>
    <t>vybavený a zapojený dle v.č.D.1.4g EL-33</t>
  </si>
  <si>
    <t>Pol47</t>
  </si>
  <si>
    <t>Rozváděč RS 2.4</t>
  </si>
  <si>
    <t>-34217126</t>
  </si>
  <si>
    <t>vybavený a zapojený dle v.č.D.1.4g EL-34</t>
  </si>
  <si>
    <t>Pol48</t>
  </si>
  <si>
    <t>Rozváděč RS 3.1</t>
  </si>
  <si>
    <t>64065183</t>
  </si>
  <si>
    <t>vybavený a zapojený dle v.č.D.1.4g EL-35</t>
  </si>
  <si>
    <t>Pol49</t>
  </si>
  <si>
    <t>Rozváděč RS 3.2</t>
  </si>
  <si>
    <t>1182985982</t>
  </si>
  <si>
    <t>vybavený a zapojený dle v.č.D.1.4g EL-36</t>
  </si>
  <si>
    <t>Pol50</t>
  </si>
  <si>
    <t>Rozváděč RS 3.3</t>
  </si>
  <si>
    <t>-912287886</t>
  </si>
  <si>
    <t>vybavený a zapojený dle v.č.D.1.4g EL-37</t>
  </si>
  <si>
    <t>Pol51</t>
  </si>
  <si>
    <t>Rozváděč RS 3.4</t>
  </si>
  <si>
    <t>679758499</t>
  </si>
  <si>
    <t>vybavený a zapojený dle v.č.D.1.4g EL-38</t>
  </si>
  <si>
    <t>Pol52</t>
  </si>
  <si>
    <t>Rozváděč RS 4.1</t>
  </si>
  <si>
    <t>962770842</t>
  </si>
  <si>
    <t>vybavený a zapojený dle v.č.D.1.4g EL-39</t>
  </si>
  <si>
    <t>Pol53</t>
  </si>
  <si>
    <t>Rozváděč RS 4.2</t>
  </si>
  <si>
    <t>1351447205</t>
  </si>
  <si>
    <t>vybavený a zapojený dle v.č.D.1.4g EL-40</t>
  </si>
  <si>
    <t>Pol54</t>
  </si>
  <si>
    <t>Rozváděč RS 4.3</t>
  </si>
  <si>
    <t>1570863819</t>
  </si>
  <si>
    <t>vybavený a zapojený dle v.č.D.1.4g EL-41</t>
  </si>
  <si>
    <t>Pol55</t>
  </si>
  <si>
    <t>Rozváděč RS 4.4</t>
  </si>
  <si>
    <t>1510278300</t>
  </si>
  <si>
    <t>vybavený a zapojený dle v.č.D.1.4g EL-42</t>
  </si>
  <si>
    <t>Pol56</t>
  </si>
  <si>
    <t>Rozváděč RS 5.1</t>
  </si>
  <si>
    <t>505836808</t>
  </si>
  <si>
    <t>vybavený a zapojený dle v.č.D.1.4g EL-43</t>
  </si>
  <si>
    <t>Pol57</t>
  </si>
  <si>
    <t>Rozváděč RS 5.2</t>
  </si>
  <si>
    <t>-1406363721</t>
  </si>
  <si>
    <t>vybavený a zapojený dle v.č.D.1.4g EL-44</t>
  </si>
  <si>
    <t>Pol58</t>
  </si>
  <si>
    <t>Rozváděč RS 5.3</t>
  </si>
  <si>
    <t>1702096330</t>
  </si>
  <si>
    <t>vybavený a zapojený dle v.č.D.1.4g EL-45</t>
  </si>
  <si>
    <t>Pol59</t>
  </si>
  <si>
    <t>Rozváděč RS 5.4</t>
  </si>
  <si>
    <t>-764311217</t>
  </si>
  <si>
    <t>Pol60</t>
  </si>
  <si>
    <t>Rozváděč R xxx/typ 1</t>
  </si>
  <si>
    <t>-1907507608</t>
  </si>
  <si>
    <t>označený číslem pokoje (302,303,401,402,403,404,405,406,501,502,503,504,505,506)</t>
  </si>
  <si>
    <t>vybavený a zapojený dle v.č.D.1.4g EL-47</t>
  </si>
  <si>
    <t>Pol61</t>
  </si>
  <si>
    <t>Rozváděč R xxx/typ 2</t>
  </si>
  <si>
    <t>-896580774</t>
  </si>
  <si>
    <t>vybavený a zapojený dle v.č.D.1.4g EL-48</t>
  </si>
  <si>
    <t>označený číslem pokoje (308,309,310,412,413,414,512,513,514)</t>
  </si>
  <si>
    <t>Pol62</t>
  </si>
  <si>
    <t>Rozváděč R xxx/typ 3</t>
  </si>
  <si>
    <t>-175012672</t>
  </si>
  <si>
    <t>vybavený a zapojený dle v.č.D.1.4g EL-49</t>
  </si>
  <si>
    <t>označený číslem pokoje (304,305,306,307,407,408,409,410,411,507,508,509,510,511)</t>
  </si>
  <si>
    <t>Pol63</t>
  </si>
  <si>
    <t>Rozváděč RB 301</t>
  </si>
  <si>
    <t>1814260767</t>
  </si>
  <si>
    <t>vybavený a zapojený dle v.č.D.1.4g EL-50</t>
  </si>
  <si>
    <t>Pol64</t>
  </si>
  <si>
    <t>Rozváděč R-kanceláře</t>
  </si>
  <si>
    <t>2001825788</t>
  </si>
  <si>
    <t>vybavený a zapojený dle v.č.D.1.4g EL-51</t>
  </si>
  <si>
    <t>Pol65</t>
  </si>
  <si>
    <t>Rozváděč R-hokej</t>
  </si>
  <si>
    <t>-1899963432</t>
  </si>
  <si>
    <t>vybavený a zapojený dle v.č.D.1.4g EL-52</t>
  </si>
  <si>
    <t>Pol66</t>
  </si>
  <si>
    <t>Rozváděč R-krasobruslení</t>
  </si>
  <si>
    <t>896010498</t>
  </si>
  <si>
    <t>vybavený a zapojený dle v.č.D.1.4g EL-53</t>
  </si>
  <si>
    <t>Pol67</t>
  </si>
  <si>
    <t>Rozváděč R-tělocvična</t>
  </si>
  <si>
    <t>-228156679</t>
  </si>
  <si>
    <t>vybavený a zapojený dle v.č.D.1.4g EL-54</t>
  </si>
  <si>
    <t>Pol68</t>
  </si>
  <si>
    <t>Rozváděč R-recepce</t>
  </si>
  <si>
    <t>1478629336</t>
  </si>
  <si>
    <t>vybavený a zapojený dle v.č.D.1.4g EL-55</t>
  </si>
  <si>
    <t>Pol69</t>
  </si>
  <si>
    <t>Rozváděč R-bufet</t>
  </si>
  <si>
    <t>489622935</t>
  </si>
  <si>
    <t>vybavený a zapojený dle v.č.D.1.4g EL-56</t>
  </si>
  <si>
    <t>Pol70</t>
  </si>
  <si>
    <t>Rozváděč R-prádelna</t>
  </si>
  <si>
    <t>346938746</t>
  </si>
  <si>
    <t>vybavený a zapojený dle v.č.D.1.4g EL-57</t>
  </si>
  <si>
    <t>Kabely a vodiče</t>
  </si>
  <si>
    <t>Pol71</t>
  </si>
  <si>
    <t>1-CYKY-J 3 x 95 + 70</t>
  </si>
  <si>
    <t>-510136762</t>
  </si>
  <si>
    <t>Pol72</t>
  </si>
  <si>
    <t>CYKY-J 5 x 10</t>
  </si>
  <si>
    <t>405408067</t>
  </si>
  <si>
    <t>Pol73</t>
  </si>
  <si>
    <t>CYKY-J 5 x 6</t>
  </si>
  <si>
    <t>-1075149486</t>
  </si>
  <si>
    <t>Pol74</t>
  </si>
  <si>
    <t>CYKY-J 5 x 4</t>
  </si>
  <si>
    <t>991767815</t>
  </si>
  <si>
    <t>Pol75</t>
  </si>
  <si>
    <t>CYKY-J 5 x 2,5</t>
  </si>
  <si>
    <t>-914635786</t>
  </si>
  <si>
    <t>Pol76</t>
  </si>
  <si>
    <t>CYKY-J 3 x 2,5</t>
  </si>
  <si>
    <t>995510842</t>
  </si>
  <si>
    <t>Pol77</t>
  </si>
  <si>
    <t>CYKY-J 5 x 1,5</t>
  </si>
  <si>
    <t>-1266850430</t>
  </si>
  <si>
    <t>Pol78</t>
  </si>
  <si>
    <t>CYKY-O 4 x 1,5</t>
  </si>
  <si>
    <t>862489843</t>
  </si>
  <si>
    <t>Pol79</t>
  </si>
  <si>
    <t>CYKY-J 3 x 1,5</t>
  </si>
  <si>
    <t>69876574</t>
  </si>
  <si>
    <t>Pol80</t>
  </si>
  <si>
    <t>CYKY-O 3 x 1,5</t>
  </si>
  <si>
    <t>-4299539</t>
  </si>
  <si>
    <t>Pol81</t>
  </si>
  <si>
    <t>CYKY-O 2 x 1,5</t>
  </si>
  <si>
    <t>-1384082200</t>
  </si>
  <si>
    <t>Pol82</t>
  </si>
  <si>
    <t>CY 4 z/žl</t>
  </si>
  <si>
    <t>1811682971</t>
  </si>
  <si>
    <t>Pol83</t>
  </si>
  <si>
    <t>1-YY 25 z/žl</t>
  </si>
  <si>
    <t>692322885</t>
  </si>
  <si>
    <t>Pol84</t>
  </si>
  <si>
    <t>PRAFlaSafeX-J 3 x 95 + 50</t>
  </si>
  <si>
    <t>-1195108441</t>
  </si>
  <si>
    <t>Pol85</t>
  </si>
  <si>
    <t>PRAFlaSafeX-J 4 x 35</t>
  </si>
  <si>
    <t>-1482347203</t>
  </si>
  <si>
    <t>Pol86</t>
  </si>
  <si>
    <t>PRAFlaSafeX-J 4 x 25</t>
  </si>
  <si>
    <t>-1208574612</t>
  </si>
  <si>
    <t>Pol87</t>
  </si>
  <si>
    <t>PRAFlaSafeX-J 4 x 10</t>
  </si>
  <si>
    <t>-688460201</t>
  </si>
  <si>
    <t>Pol88</t>
  </si>
  <si>
    <t>PRAFlaSafeX-J 5 x 6</t>
  </si>
  <si>
    <t>-1780433791</t>
  </si>
  <si>
    <t>Pol89</t>
  </si>
  <si>
    <t>PRAFlaSafeX-J 5 x 4</t>
  </si>
  <si>
    <t>-1520623958</t>
  </si>
  <si>
    <t>Pol90</t>
  </si>
  <si>
    <t>PRAFlaSafeX-J 3 x 4</t>
  </si>
  <si>
    <t>-1085937009</t>
  </si>
  <si>
    <t>Pol91</t>
  </si>
  <si>
    <t>PRAFlaSafeX-J 5 x 2,5</t>
  </si>
  <si>
    <t>-429453391</t>
  </si>
  <si>
    <t>Pol92</t>
  </si>
  <si>
    <t>PRAFlaSafeX-J 3 x 2,5</t>
  </si>
  <si>
    <t>1106009829</t>
  </si>
  <si>
    <t>Pol93</t>
  </si>
  <si>
    <t>PRAFlaSafeX-J 5 x 1,5</t>
  </si>
  <si>
    <t>1056098978</t>
  </si>
  <si>
    <t>Pol94</t>
  </si>
  <si>
    <t>PRAFlaSafeX-J 3 x 1,5</t>
  </si>
  <si>
    <t>464139076</t>
  </si>
  <si>
    <t>Pol95</t>
  </si>
  <si>
    <t>PRAFlaSafeX-O 3 x 1,5</t>
  </si>
  <si>
    <t>647609954</t>
  </si>
  <si>
    <t>Pol96</t>
  </si>
  <si>
    <t>PRAFlaSafeX-O 2 x 1,5</t>
  </si>
  <si>
    <t>-1661120257</t>
  </si>
  <si>
    <t>Pol97</t>
  </si>
  <si>
    <t>PRAFlaSafeX 1 x 25 z/žl</t>
  </si>
  <si>
    <t>-1528568435</t>
  </si>
  <si>
    <t>Pol98</t>
  </si>
  <si>
    <t>PRAFlaSafeX 1 x 16 z/žl</t>
  </si>
  <si>
    <t>-1366503330</t>
  </si>
  <si>
    <t>Pol99</t>
  </si>
  <si>
    <t>PRAFlaSafeX 1 x 6 z/žl</t>
  </si>
  <si>
    <t>1341075945</t>
  </si>
  <si>
    <t>Pol100</t>
  </si>
  <si>
    <t>PRAFlaSafeX 1 x 4 z/žl</t>
  </si>
  <si>
    <t>-107778167</t>
  </si>
  <si>
    <t>Pol101</t>
  </si>
  <si>
    <t>PRAFlaDur-O 2 x 1,5</t>
  </si>
  <si>
    <t>146765451</t>
  </si>
  <si>
    <t>Pol102</t>
  </si>
  <si>
    <t>požárně odolná kabelová trasa se zachováním funkce při požáru, nenormová, pro 1 kabel</t>
  </si>
  <si>
    <t>-928339811</t>
  </si>
  <si>
    <t>Ostatní elektroinstalační materiál</t>
  </si>
  <si>
    <t>Pol103</t>
  </si>
  <si>
    <t>tlačítkový ovladač zapínací s orientační doutnavkou č. 1/0So, IP20</t>
  </si>
  <si>
    <t>-2038449933</t>
  </si>
  <si>
    <t>Pol109</t>
  </si>
  <si>
    <t>ovladač zapínací dvojitý s blokováním, žaluziový; č. 1/0 + 1/0</t>
  </si>
  <si>
    <t>-1193269924</t>
  </si>
  <si>
    <t>Pol110</t>
  </si>
  <si>
    <t>vypínač č. 1, IP20</t>
  </si>
  <si>
    <t>-439505376</t>
  </si>
  <si>
    <t>Pol111</t>
  </si>
  <si>
    <t>vypínač č. 1, IP44, pod omítku</t>
  </si>
  <si>
    <t>823649395</t>
  </si>
  <si>
    <t>Pol112</t>
  </si>
  <si>
    <t>vypínač č. 1, IP44 (nástěnná montáž)</t>
  </si>
  <si>
    <t>1409375003</t>
  </si>
  <si>
    <t>Pol113</t>
  </si>
  <si>
    <t>vypínač se signalizační doutnavkouč. 1S, IP20</t>
  </si>
  <si>
    <t>-1428501142</t>
  </si>
  <si>
    <t>Pol119</t>
  </si>
  <si>
    <t>sériový přepínač č. 5, IP20</t>
  </si>
  <si>
    <t>-430688428</t>
  </si>
  <si>
    <t>Pol121</t>
  </si>
  <si>
    <t>sériový přepínač č. 5, IP44 (nástěnná montáž)</t>
  </si>
  <si>
    <t>1715042636</t>
  </si>
  <si>
    <t>Pol122</t>
  </si>
  <si>
    <t>střídavý přepínač č. 6, IP20</t>
  </si>
  <si>
    <t>-673503538</t>
  </si>
  <si>
    <t>Pol123</t>
  </si>
  <si>
    <t>střídavý přepínač a vypínač č. 6+1, IP20</t>
  </si>
  <si>
    <t>430681302</t>
  </si>
  <si>
    <t>Pol126</t>
  </si>
  <si>
    <t>střídavý přepínač dvojitý č. 6+6, IP20</t>
  </si>
  <si>
    <t>352037661</t>
  </si>
  <si>
    <t>Pol127</t>
  </si>
  <si>
    <t>střídavý přepínač č. 6, IP44 (nástěnná montáž)</t>
  </si>
  <si>
    <t>-515370196</t>
  </si>
  <si>
    <t>Pol128</t>
  </si>
  <si>
    <t>střídavý přepínač č. 6, IP44, pod omítku</t>
  </si>
  <si>
    <t>-968149982</t>
  </si>
  <si>
    <t>Pol129</t>
  </si>
  <si>
    <t>křížový přepínač č. 7, IP20</t>
  </si>
  <si>
    <t>-541699664</t>
  </si>
  <si>
    <t>Pol130</t>
  </si>
  <si>
    <t>vypínač 3x16A/400V ve skříni, IP54</t>
  </si>
  <si>
    <t>-89346985</t>
  </si>
  <si>
    <t>Pol131</t>
  </si>
  <si>
    <t>vypínač 3x25A/400V ve skříni, IP54</t>
  </si>
  <si>
    <t>1137142182</t>
  </si>
  <si>
    <t>Pol132</t>
  </si>
  <si>
    <t>vypínač 3x40A/400V ve skříni, IP54</t>
  </si>
  <si>
    <t>-245696773</t>
  </si>
  <si>
    <t>Pol133</t>
  </si>
  <si>
    <t>zásuvka jednonásobná 16A/250V, IP20, pod omítku</t>
  </si>
  <si>
    <t>190820407</t>
  </si>
  <si>
    <t>Pol134</t>
  </si>
  <si>
    <t>zásuvka jednonásobná 16A/250V, IP44, (nástěnná montáž)</t>
  </si>
  <si>
    <t>-914271017</t>
  </si>
  <si>
    <t>Pol135</t>
  </si>
  <si>
    <t>zásuvka jednonásobná 16A/250V, IP44, pod omítku</t>
  </si>
  <si>
    <t>-1840473533</t>
  </si>
  <si>
    <t>Pol136</t>
  </si>
  <si>
    <t>zásuvka dvojnásobná 16A/250V, IP20</t>
  </si>
  <si>
    <t>-1958028463</t>
  </si>
  <si>
    <t>Pol137</t>
  </si>
  <si>
    <t>3x zásuvka jednonásobná 16A/250V, vč. společného rámečku (pod společným rámečkem s připojením TV a PC), IP20</t>
  </si>
  <si>
    <t>2000302446</t>
  </si>
  <si>
    <t>Pol138</t>
  </si>
  <si>
    <t>zásuvka trojfázová, 3P+N+PE,  16A/400V, IP20, (nástěnná montáž)</t>
  </si>
  <si>
    <t>-423588160</t>
  </si>
  <si>
    <t>Pol139</t>
  </si>
  <si>
    <t>zásuvka trojfázová, 3P+N+PE,  16A/400V, IP20, pod omítku</t>
  </si>
  <si>
    <t>223157502</t>
  </si>
  <si>
    <t>Pol140</t>
  </si>
  <si>
    <t>krabicová rozvodka KU68/2, vč. svorkovnice a víčka</t>
  </si>
  <si>
    <t>-1667943755</t>
  </si>
  <si>
    <t>Pol141</t>
  </si>
  <si>
    <t>krabicová rozvodka IP54, (ACIDUR), vč. svorkovnice a víčka</t>
  </si>
  <si>
    <t>-494134102</t>
  </si>
  <si>
    <t>Pol142</t>
  </si>
  <si>
    <t>svorka na potrubí, vč. Cu pásku</t>
  </si>
  <si>
    <t>-1178493904</t>
  </si>
  <si>
    <t>Pol143</t>
  </si>
  <si>
    <t>krycí rámeček jednonásobný</t>
  </si>
  <si>
    <t>1029920835</t>
  </si>
  <si>
    <t>Pol144</t>
  </si>
  <si>
    <t>krycí rámeček dvojnásobný</t>
  </si>
  <si>
    <t>-630140087</t>
  </si>
  <si>
    <t>Pol145</t>
  </si>
  <si>
    <t>krycí rámeček trojnásobný</t>
  </si>
  <si>
    <t>-121921641</t>
  </si>
  <si>
    <t>Pol146</t>
  </si>
  <si>
    <t>tlačítko "TOTAL STOP" v červené nástěnné skříňce s netříštivým sklem, kontakty 1Z (např. GEWIS, GW42201, IP55)</t>
  </si>
  <si>
    <t>1987229427</t>
  </si>
  <si>
    <t>Pol147</t>
  </si>
  <si>
    <t>prostorový termostat pro ovládání topného žebříku, otočné ovládání, spínací relé 10A/230V, stejný design jako spínače osvětlení, možnost umístit pod společný rámeček</t>
  </si>
  <si>
    <t>-98909718</t>
  </si>
  <si>
    <t>Pol148</t>
  </si>
  <si>
    <t>kabelový rošt š. 500 mm, uchycený na strop, vč. závěsů, příchytek kabelů (SONAP)</t>
  </si>
  <si>
    <t>1303753394</t>
  </si>
  <si>
    <t>Pol149</t>
  </si>
  <si>
    <t>kabelový rošt š. 250 mm, stoupací vedení, vč. závěsů, příchytek kabelů (SONAP)</t>
  </si>
  <si>
    <t>-768943035</t>
  </si>
  <si>
    <t>Pol150</t>
  </si>
  <si>
    <t>kabelový rošt š. 150 mm, kabelové trasy v patrech, vč. závěsů, příchytek kabelů (SONAP)</t>
  </si>
  <si>
    <t>-138595575</t>
  </si>
  <si>
    <t>Pol151</t>
  </si>
  <si>
    <t>kabelový žlab 200 x 100 mm perforovaný s víkem, trasy na střeše k VZT technologii, položený na dlaždicích a uchycený ke konstrukcím VZT</t>
  </si>
  <si>
    <t>-291432371</t>
  </si>
  <si>
    <t>Pol152</t>
  </si>
  <si>
    <t>drátový kabelový žlab 35 x 200 mm (trasa kabelů přes krasobruslení)</t>
  </si>
  <si>
    <t>-6429782</t>
  </si>
  <si>
    <t>Pol153</t>
  </si>
  <si>
    <t>drátový kabelový žlab 35 x 100 mm (přechod kabelů přes chodbu podél trámů, prádelna, tělocvična, 1.PP)</t>
  </si>
  <si>
    <t>921111483</t>
  </si>
  <si>
    <t>Pol154</t>
  </si>
  <si>
    <t>plastová elektroinstalační trubka (SPIROFLEX SF25)</t>
  </si>
  <si>
    <t>-1069369500</t>
  </si>
  <si>
    <t>Pol155</t>
  </si>
  <si>
    <t>HZP (hlavní zemnící přípojnice, nástěnná Cu pasovina na izolátorech s otvory pro šrouby)</t>
  </si>
  <si>
    <t>1073644426</t>
  </si>
  <si>
    <t>Pol156</t>
  </si>
  <si>
    <t>hladinový spínač v jímce průsaků v 1. PP, vč. propojení do HR 1 cca 80 m</t>
  </si>
  <si>
    <t>1675701383</t>
  </si>
  <si>
    <t>Pol157</t>
  </si>
  <si>
    <t>záplavové čidlo na podlaze v 1. PP, vč. propojení do HR 1 cca 80 m</t>
  </si>
  <si>
    <t>-6339639</t>
  </si>
  <si>
    <t>Pol158</t>
  </si>
  <si>
    <t>čidlo teploty (provětrávání 1. PP, větrání výměníku a ÚT)</t>
  </si>
  <si>
    <t>108337965</t>
  </si>
  <si>
    <t>Pol159</t>
  </si>
  <si>
    <t>čidlo vlhkosti (provětrávání 1. PP)</t>
  </si>
  <si>
    <t>-1712979471</t>
  </si>
  <si>
    <t>Pol161</t>
  </si>
  <si>
    <t>IR pohybové čidlo nástěnné 270°, spínací kontakt, IP 20</t>
  </si>
  <si>
    <t>-108313863</t>
  </si>
  <si>
    <t>Pol162</t>
  </si>
  <si>
    <t>IR pohybové čidlo stropní 360°, spínací kontakt, IP 20</t>
  </si>
  <si>
    <t>-1400014997</t>
  </si>
  <si>
    <t>Pol163</t>
  </si>
  <si>
    <t>protipožární ucpávka pro jednotlivý kabel, EI 45 (HILTI)</t>
  </si>
  <si>
    <t>-1149674731</t>
  </si>
  <si>
    <t>Pol164</t>
  </si>
  <si>
    <t>protipožární ucpávka stěnová 100 x 100 mm, EI 45</t>
  </si>
  <si>
    <t>-541462707</t>
  </si>
  <si>
    <t>Pol165</t>
  </si>
  <si>
    <t>protipožární ucpávka stěnová 200 x 100 mm, EI 45</t>
  </si>
  <si>
    <t>1213262754</t>
  </si>
  <si>
    <t>Pol166</t>
  </si>
  <si>
    <t>protipožární ucpávka stěnová 500 x 250 mm, EI 45</t>
  </si>
  <si>
    <t>24926639</t>
  </si>
  <si>
    <t>Pol167</t>
  </si>
  <si>
    <t>nalepovací fotoluniniscenční piktogram "únikový východ", šipka</t>
  </si>
  <si>
    <t>-2104888296</t>
  </si>
  <si>
    <t>D4</t>
  </si>
  <si>
    <t>Hromosvod a uzemnění</t>
  </si>
  <si>
    <t>Pol168</t>
  </si>
  <si>
    <t>měřící svorka</t>
  </si>
  <si>
    <t>-1000298586</t>
  </si>
  <si>
    <t>Pol169</t>
  </si>
  <si>
    <t>ochranný úhelník L40x40x3 mm vč. držáků</t>
  </si>
  <si>
    <t>-1191966079</t>
  </si>
  <si>
    <t>Pol172</t>
  </si>
  <si>
    <t>jímač, 2 m, vč. svorek a kotvení na plochou střechu (betonový podstavec)</t>
  </si>
  <si>
    <t>-1787652008</t>
  </si>
  <si>
    <t>Pol173</t>
  </si>
  <si>
    <t>podpěra pro vedení na ploché střeše (h = 15 cm)</t>
  </si>
  <si>
    <t>1915703431</t>
  </si>
  <si>
    <t>Pol174</t>
  </si>
  <si>
    <t>podpěra pro svislé vedení po zdi</t>
  </si>
  <si>
    <t>1421243725</t>
  </si>
  <si>
    <t>Pol175</t>
  </si>
  <si>
    <t>svorky SK, SS, SP (připojení VZT technologie, oplechování atiky, kabelových tras, VZT potrubí)</t>
  </si>
  <si>
    <t>70856176</t>
  </si>
  <si>
    <t>Pol176</t>
  </si>
  <si>
    <t>lano FeZn 50 mm2</t>
  </si>
  <si>
    <t>511127387</t>
  </si>
  <si>
    <t>Pol177</t>
  </si>
  <si>
    <t>vodič FeZn průměr 8 mm</t>
  </si>
  <si>
    <t>-681162769</t>
  </si>
  <si>
    <t>D5</t>
  </si>
  <si>
    <t>Svítidla</t>
  </si>
  <si>
    <t>Pol178</t>
  </si>
  <si>
    <t>"A"</t>
  </si>
  <si>
    <t>53941007</t>
  </si>
  <si>
    <t>Pol179</t>
  </si>
  <si>
    <t>"B"</t>
  </si>
  <si>
    <t>425186790</t>
  </si>
  <si>
    <t>Pol182</t>
  </si>
  <si>
    <t>"C"</t>
  </si>
  <si>
    <t>2107291419</t>
  </si>
  <si>
    <t>Pol183</t>
  </si>
  <si>
    <t>"D"</t>
  </si>
  <si>
    <t>-1243507064</t>
  </si>
  <si>
    <t>Pol184</t>
  </si>
  <si>
    <t>"E"</t>
  </si>
  <si>
    <t>-1356639728</t>
  </si>
  <si>
    <t>Pol185</t>
  </si>
  <si>
    <t>"F"</t>
  </si>
  <si>
    <t>-964677151</t>
  </si>
  <si>
    <t>Pol186</t>
  </si>
  <si>
    <t>"G"</t>
  </si>
  <si>
    <t>1121639299</t>
  </si>
  <si>
    <t>Pol187</t>
  </si>
  <si>
    <t>"H"</t>
  </si>
  <si>
    <t>541710060</t>
  </si>
  <si>
    <t>Pol188</t>
  </si>
  <si>
    <t>"I"</t>
  </si>
  <si>
    <t>-1862535405</t>
  </si>
  <si>
    <t>Pol189</t>
  </si>
  <si>
    <t>"J"</t>
  </si>
  <si>
    <t>472207624</t>
  </si>
  <si>
    <t>Pol190</t>
  </si>
  <si>
    <t>"K"</t>
  </si>
  <si>
    <t>-1641821030</t>
  </si>
  <si>
    <t>Pol191</t>
  </si>
  <si>
    <t>"L"</t>
  </si>
  <si>
    <t>-182782088</t>
  </si>
  <si>
    <t>Pol192</t>
  </si>
  <si>
    <t>"M"</t>
  </si>
  <si>
    <t>-1078040280</t>
  </si>
  <si>
    <t>Pol193</t>
  </si>
  <si>
    <t>"N"</t>
  </si>
  <si>
    <t>-1732507628</t>
  </si>
  <si>
    <t>Pol194</t>
  </si>
  <si>
    <t>"O"</t>
  </si>
  <si>
    <t>-1981057880</t>
  </si>
  <si>
    <t>Pol195</t>
  </si>
  <si>
    <t>"P1"</t>
  </si>
  <si>
    <t>1877768759</t>
  </si>
  <si>
    <t>Pol196</t>
  </si>
  <si>
    <t>"P2"</t>
  </si>
  <si>
    <t>2087053108</t>
  </si>
  <si>
    <t>Pol197</t>
  </si>
  <si>
    <t>"Q"</t>
  </si>
  <si>
    <t>2126480133</t>
  </si>
  <si>
    <t>Pol198</t>
  </si>
  <si>
    <t>"R"</t>
  </si>
  <si>
    <t>1587343708</t>
  </si>
  <si>
    <t>Pol199</t>
  </si>
  <si>
    <t>"S"</t>
  </si>
  <si>
    <t>-562529122</t>
  </si>
  <si>
    <t>Pol200</t>
  </si>
  <si>
    <t>"T"</t>
  </si>
  <si>
    <t>-1217595127</t>
  </si>
  <si>
    <t>Pol201</t>
  </si>
  <si>
    <t>"U"</t>
  </si>
  <si>
    <t>487930792</t>
  </si>
  <si>
    <t>Pol202</t>
  </si>
  <si>
    <t>světla v prostorách bytu</t>
  </si>
  <si>
    <t>713941872</t>
  </si>
  <si>
    <t>D6</t>
  </si>
  <si>
    <t xml:space="preserve">Montáž, demontáž </t>
  </si>
  <si>
    <t>Pol203</t>
  </si>
  <si>
    <t>Montážní práce pro el.rozvody (cena vychází z ceny materiálu)</t>
  </si>
  <si>
    <t>-1259124201</t>
  </si>
  <si>
    <t>Pol204</t>
  </si>
  <si>
    <t>Demontáž stávajících el. rozvodů vč. rozváděčů (Hlavní, patrové, podružné)</t>
  </si>
  <si>
    <t>-480118938</t>
  </si>
  <si>
    <t>Pol206</t>
  </si>
  <si>
    <t>pomocný montážní a stavební materiál pro celkovou montáž</t>
  </si>
  <si>
    <t>-700468365</t>
  </si>
  <si>
    <t>Pol207</t>
  </si>
  <si>
    <t>oživení a nastavení ovladačů, relé, vyzkoušení funkce, zaučení obsluhy, nastavení spouště jističe v HR v SO-06</t>
  </si>
  <si>
    <t>-482653734</t>
  </si>
  <si>
    <t>Pol208</t>
  </si>
  <si>
    <t>zakreslení skutečného stavu</t>
  </si>
  <si>
    <t>1358936548</t>
  </si>
  <si>
    <t>Pol209</t>
  </si>
  <si>
    <t>nakládání s odpady, doprava</t>
  </si>
  <si>
    <t>2065339456</t>
  </si>
  <si>
    <t>Pol210</t>
  </si>
  <si>
    <t>Výchozí revize elektroinstalace vč. revize hromosvodu a uzemnění</t>
  </si>
  <si>
    <t>-665491525</t>
  </si>
  <si>
    <t>05 - Slaboproud</t>
  </si>
  <si>
    <t>D1 - Strukturovaná kabeláž – SK - pasivní část</t>
  </si>
  <si>
    <t xml:space="preserve">D2 - Vnitřní komunikační systém </t>
  </si>
  <si>
    <t xml:space="preserve">D3 - PZTS - poplachový zabezpečovací a tísňový systém </t>
  </si>
  <si>
    <t>D4 - Společná televizní anténa</t>
  </si>
  <si>
    <t>D5 - Přístupový systém  - SKV</t>
  </si>
  <si>
    <t>D6 - Nouzové volání</t>
  </si>
  <si>
    <t xml:space="preserve">D7 - Kabelové trasy </t>
  </si>
  <si>
    <t>Strukturovaná kabeláž – SK - pasivní část</t>
  </si>
  <si>
    <t>Pol229</t>
  </si>
  <si>
    <t>Revize</t>
  </si>
  <si>
    <t>kpl.</t>
  </si>
  <si>
    <t>1341347372</t>
  </si>
  <si>
    <t>Pol315</t>
  </si>
  <si>
    <t>Individuální zkoušky</t>
  </si>
  <si>
    <t>-545617604</t>
  </si>
  <si>
    <t>Pol316</t>
  </si>
  <si>
    <t>Komplexní zkoušky</t>
  </si>
  <si>
    <t>-1955751016</t>
  </si>
  <si>
    <t>Pol317</t>
  </si>
  <si>
    <t>Uvedení do provozu</t>
  </si>
  <si>
    <t>2002555162</t>
  </si>
  <si>
    <t>Pol318</t>
  </si>
  <si>
    <t>Zaškolení obsluhy</t>
  </si>
  <si>
    <t>2110068736</t>
  </si>
  <si>
    <t>Pol319</t>
  </si>
  <si>
    <t>Vypracování dokumentace skutečného provedení</t>
  </si>
  <si>
    <t>-1175263503</t>
  </si>
  <si>
    <t>Pol320</t>
  </si>
  <si>
    <t>Stavební výpomoci</t>
  </si>
  <si>
    <t>1856825848</t>
  </si>
  <si>
    <t>Pol345</t>
  </si>
  <si>
    <t>Rack strukturované kabeláže –  600x800 42U   - RSK 1 - serverovna</t>
  </si>
  <si>
    <t>sada</t>
  </si>
  <si>
    <t>-1207484865</t>
  </si>
  <si>
    <t>Pol346</t>
  </si>
  <si>
    <t>Rack strukturované kabeláže –  600x600 42U   - serverova</t>
  </si>
  <si>
    <t>-573518146</t>
  </si>
  <si>
    <t>Pol347</t>
  </si>
  <si>
    <t>Ventilační jednotka 1U - 6 ventilátory s termostatem (s montáží do čepice)</t>
  </si>
  <si>
    <t>-1959264061</t>
  </si>
  <si>
    <t>Pol348</t>
  </si>
  <si>
    <t>Rozvodná jednotka s filtrem s přepěťovou ochrannou</t>
  </si>
  <si>
    <t>1532217162</t>
  </si>
  <si>
    <t>Pol349</t>
  </si>
  <si>
    <t>Osvětlovací jednotka s LED diodami</t>
  </si>
  <si>
    <t>-1607360363</t>
  </si>
  <si>
    <t>Pol350</t>
  </si>
  <si>
    <t>kryt pro osvětlovací jednotku 1U</t>
  </si>
  <si>
    <t>1662162597</t>
  </si>
  <si>
    <t>Pol351</t>
  </si>
  <si>
    <t>Police s perforací 1U - výsuvná</t>
  </si>
  <si>
    <t>1051354294</t>
  </si>
  <si>
    <t>Pol352</t>
  </si>
  <si>
    <t>Patch panel 24 portový cat. 6, stíněné provedení  1U</t>
  </si>
  <si>
    <t>-294403614</t>
  </si>
  <si>
    <t>Pol353</t>
  </si>
  <si>
    <t>vyvazovací panel 1U</t>
  </si>
  <si>
    <t>158307863</t>
  </si>
  <si>
    <t>Pol354</t>
  </si>
  <si>
    <t>montážní sada - pro sestavení jednoho rozvaděče RSK</t>
  </si>
  <si>
    <t>1561465643</t>
  </si>
  <si>
    <t>Pol355</t>
  </si>
  <si>
    <t>Patchpanel cat.3 50 párů kompletní</t>
  </si>
  <si>
    <t>1931063988</t>
  </si>
  <si>
    <t>Pol356</t>
  </si>
  <si>
    <t>Dvouportová zásuvka strukturované kabeláže cat.6 - kompletní</t>
  </si>
  <si>
    <t>-1626582589</t>
  </si>
  <si>
    <t>Pol357</t>
  </si>
  <si>
    <t>Dvouportová zásuvka strukturované kabeláže cat.6  - WIFI - kompletní</t>
  </si>
  <si>
    <t>-1582135785</t>
  </si>
  <si>
    <t>Pol358</t>
  </si>
  <si>
    <t>Dvouportová zásuvka strukturované kabeláže cat.6 - v podlahové krabici</t>
  </si>
  <si>
    <t>-1002121863</t>
  </si>
  <si>
    <t>Pol359</t>
  </si>
  <si>
    <t>Zásuvka TLF</t>
  </si>
  <si>
    <t>684103305</t>
  </si>
  <si>
    <t>Pol360</t>
  </si>
  <si>
    <t>WiFi Access Point</t>
  </si>
  <si>
    <t>1897908936</t>
  </si>
  <si>
    <t>Pol361</t>
  </si>
  <si>
    <t>kabel UTP cat.6 - vnitřní rozvody</t>
  </si>
  <si>
    <t>1510954203</t>
  </si>
  <si>
    <t>Pol362</t>
  </si>
  <si>
    <t>ostatní nespecifikované položky - propojovací kabeláž</t>
  </si>
  <si>
    <t>-1081658138</t>
  </si>
  <si>
    <t>Pol363</t>
  </si>
  <si>
    <t>Pomocný instalační materiál</t>
  </si>
  <si>
    <t>926927906</t>
  </si>
  <si>
    <t xml:space="preserve">Vnitřní komunikační systém </t>
  </si>
  <si>
    <t>1516702176</t>
  </si>
  <si>
    <t>1058405211</t>
  </si>
  <si>
    <t>-1661938898</t>
  </si>
  <si>
    <t>-1330610364</t>
  </si>
  <si>
    <t>-1725719206</t>
  </si>
  <si>
    <t>-623759630</t>
  </si>
  <si>
    <t>-545730631</t>
  </si>
  <si>
    <t>377634053</t>
  </si>
  <si>
    <t>Pol364</t>
  </si>
  <si>
    <t>základní skříň  pro 32 kanál SIP trunk, 230V</t>
  </si>
  <si>
    <t>1712444085</t>
  </si>
  <si>
    <t>Pol365</t>
  </si>
  <si>
    <t>VoIP licence 1 uživatel pro IP</t>
  </si>
  <si>
    <t>-1425425011</t>
  </si>
  <si>
    <t>Pol366</t>
  </si>
  <si>
    <t>Tablo IP  - Hlavní jednotka bez kamery</t>
  </si>
  <si>
    <t>-1461182964</t>
  </si>
  <si>
    <t>Pol367</t>
  </si>
  <si>
    <t>Tablo IP - 5 tlačítek</t>
  </si>
  <si>
    <t>-636856055</t>
  </si>
  <si>
    <t>Pol368</t>
  </si>
  <si>
    <t>Tablo IP - Rám pro instalaci do zdi, 2 moduly</t>
  </si>
  <si>
    <t>964674611</t>
  </si>
  <si>
    <t>Pol369</t>
  </si>
  <si>
    <t>Tablo IP  - Krabice pro instalaci do zdi, 2 moduly</t>
  </si>
  <si>
    <t>1269704567</t>
  </si>
  <si>
    <t>Pol370</t>
  </si>
  <si>
    <t>IP telefonní přístroj PoE, 2,3" 132x64 LCD 2 prog.tl., 100MbE (pokoje)</t>
  </si>
  <si>
    <t>-1098137049</t>
  </si>
  <si>
    <t>Pol371</t>
  </si>
  <si>
    <t>IP telefonní přístroj PoE, 2,3" 132x64 LCD 2 prog.but., 1GigE (vrátnice, kanceláře)</t>
  </si>
  <si>
    <t>-1557741613</t>
  </si>
  <si>
    <t>Pol372</t>
  </si>
  <si>
    <t>kabel UTP cat.6</t>
  </si>
  <si>
    <t>1891378867</t>
  </si>
  <si>
    <t>Pol373</t>
  </si>
  <si>
    <t>ostatní nespecifikované položky - propojovací kabeláž - ústředna</t>
  </si>
  <si>
    <t>1625171436</t>
  </si>
  <si>
    <t xml:space="preserve">PZTS - poplachový zabezpečovací a tísňový systém </t>
  </si>
  <si>
    <t>-168646806</t>
  </si>
  <si>
    <t>451494697</t>
  </si>
  <si>
    <t>-430064982</t>
  </si>
  <si>
    <t>-282281573</t>
  </si>
  <si>
    <t>-1543387806</t>
  </si>
  <si>
    <t>1981061625</t>
  </si>
  <si>
    <t>-1055316912</t>
  </si>
  <si>
    <t>1675286071</t>
  </si>
  <si>
    <t>Pol374</t>
  </si>
  <si>
    <t>Ústředna PZTS</t>
  </si>
  <si>
    <t>-1395852580</t>
  </si>
  <si>
    <t>Pol375</t>
  </si>
  <si>
    <t>GSM komunikátor</t>
  </si>
  <si>
    <t>424980167</t>
  </si>
  <si>
    <t>Pol376</t>
  </si>
  <si>
    <t>Zdroj + AKU</t>
  </si>
  <si>
    <t>373511454</t>
  </si>
  <si>
    <t>Pol377</t>
  </si>
  <si>
    <t>Koncentrátor PZTS, 8 vstupů, 4 výstupy, včetrně podomítkové krabice</t>
  </si>
  <si>
    <t>1676691862</t>
  </si>
  <si>
    <t>Pol378</t>
  </si>
  <si>
    <t>Koncentrátor PZTS, 8 vstupů, 4 výstupy s pomocným napájecím zdrojem</t>
  </si>
  <si>
    <t>918943971</t>
  </si>
  <si>
    <t>Pol379</t>
  </si>
  <si>
    <t>Pohybový detektor PZTS</t>
  </si>
  <si>
    <t>-639103276</t>
  </si>
  <si>
    <t>Pol380</t>
  </si>
  <si>
    <t>Magnetický kontakt PZTS - SOUČÁSTÍ DODÁVKY OKEN A DVEŘÍ !!!!!</t>
  </si>
  <si>
    <t>-1614372956</t>
  </si>
  <si>
    <t>Pol381</t>
  </si>
  <si>
    <t>Propojovací svorkovnice pro MK a ostatní prvky PZTS, pod omítkou</t>
  </si>
  <si>
    <t>1511063579</t>
  </si>
  <si>
    <t>Pol382</t>
  </si>
  <si>
    <t>Klávesnice PZTS</t>
  </si>
  <si>
    <t>-1063887809</t>
  </si>
  <si>
    <t>Pol383</t>
  </si>
  <si>
    <t>Siréna PZTS</t>
  </si>
  <si>
    <t>-487444328</t>
  </si>
  <si>
    <t>Pol384</t>
  </si>
  <si>
    <t>opticko-kouřový hlásič PZTS</t>
  </si>
  <si>
    <t>1588027881</t>
  </si>
  <si>
    <t>Pol385</t>
  </si>
  <si>
    <t>Kabely k sirénám a čidlům</t>
  </si>
  <si>
    <t>1383089604</t>
  </si>
  <si>
    <t>Pol386</t>
  </si>
  <si>
    <t>Kabely od koncentrátorů a klávesnic k ústředně PZTS</t>
  </si>
  <si>
    <t>-1620231963</t>
  </si>
  <si>
    <t>Pol387</t>
  </si>
  <si>
    <t>Napájecí kabel JHSTH 2x2x0,8</t>
  </si>
  <si>
    <t>-1720903378</t>
  </si>
  <si>
    <t>Pol388</t>
  </si>
  <si>
    <t>Popisné štítky pro označení kabelový tras a koncových prvků (100/bal)</t>
  </si>
  <si>
    <t>bal</t>
  </si>
  <si>
    <t>-105010105</t>
  </si>
  <si>
    <t>Společná televizní anténa</t>
  </si>
  <si>
    <t>-339698078</t>
  </si>
  <si>
    <t>-1918773691</t>
  </si>
  <si>
    <t>-471743082</t>
  </si>
  <si>
    <t>1358555965</t>
  </si>
  <si>
    <t>-1221034685</t>
  </si>
  <si>
    <t>418286882</t>
  </si>
  <si>
    <t>1362760571</t>
  </si>
  <si>
    <t>184752928</t>
  </si>
  <si>
    <t>Pol389</t>
  </si>
  <si>
    <t>Anténní stožár pro ukotvení, délka 2,5 včetně výložníku do zděného prvku</t>
  </si>
  <si>
    <t>234758668</t>
  </si>
  <si>
    <t>Pol390</t>
  </si>
  <si>
    <t>Anténa pro DVBT-2</t>
  </si>
  <si>
    <t>1728115864</t>
  </si>
  <si>
    <t>Pol391</t>
  </si>
  <si>
    <t>Anténa pro FM2</t>
  </si>
  <si>
    <t>1857146546</t>
  </si>
  <si>
    <t>Pol392</t>
  </si>
  <si>
    <t>Rozvaděč STA 700x900x300</t>
  </si>
  <si>
    <t>-59649192</t>
  </si>
  <si>
    <t>Pol393</t>
  </si>
  <si>
    <t>Digitální zesilovač  VKV+UHF - dle TXT</t>
  </si>
  <si>
    <t>870243017</t>
  </si>
  <si>
    <t>Pol394</t>
  </si>
  <si>
    <t>Rozbočovač TV signálu 1/2</t>
  </si>
  <si>
    <t>-1258435440</t>
  </si>
  <si>
    <t>Pol395</t>
  </si>
  <si>
    <t>Rozbočovač TV signálu 1/3</t>
  </si>
  <si>
    <t>1881264856</t>
  </si>
  <si>
    <t>Pol396</t>
  </si>
  <si>
    <t>Rozbočovač TV signálu 1/16</t>
  </si>
  <si>
    <t>-509740587</t>
  </si>
  <si>
    <t>Pol397</t>
  </si>
  <si>
    <t>Zásuvka televizní antény - koncová</t>
  </si>
  <si>
    <t>-1945507437</t>
  </si>
  <si>
    <t>Pol398</t>
  </si>
  <si>
    <t>Kryt přístroje</t>
  </si>
  <si>
    <t>1887774088</t>
  </si>
  <si>
    <t>Pol399</t>
  </si>
  <si>
    <t>Rámeček jednonásobný</t>
  </si>
  <si>
    <t>-900418049</t>
  </si>
  <si>
    <t>Pol400</t>
  </si>
  <si>
    <t>Instalační krabice pro zásuvku STA</t>
  </si>
  <si>
    <t>-48444197</t>
  </si>
  <si>
    <t>Pol401</t>
  </si>
  <si>
    <t>Záslepný modul do společného rámečku</t>
  </si>
  <si>
    <t>-362222086</t>
  </si>
  <si>
    <t>Pol402</t>
  </si>
  <si>
    <t>Koaxiální kabel KH 21D</t>
  </si>
  <si>
    <t>1104663795</t>
  </si>
  <si>
    <t>Pol403</t>
  </si>
  <si>
    <t>Koaxiální kabel KH 21D PE-UV na střechu</t>
  </si>
  <si>
    <t>-1195358949</t>
  </si>
  <si>
    <t>Pol404</t>
  </si>
  <si>
    <t>F konektor</t>
  </si>
  <si>
    <t>1077580723</t>
  </si>
  <si>
    <t>Pol405</t>
  </si>
  <si>
    <t>Spojka F-F</t>
  </si>
  <si>
    <t>-2132758839</t>
  </si>
  <si>
    <t>Pol406</t>
  </si>
  <si>
    <t>Přepěťová ochrana koaxiálního kabelu - kabely na střechu</t>
  </si>
  <si>
    <t>286984496</t>
  </si>
  <si>
    <t>Přístupový systém  - SKV</t>
  </si>
  <si>
    <t>-1582156965</t>
  </si>
  <si>
    <t>1475843750</t>
  </si>
  <si>
    <t>1385160452</t>
  </si>
  <si>
    <t>671853828</t>
  </si>
  <si>
    <t>2051128179</t>
  </si>
  <si>
    <t>521367050</t>
  </si>
  <si>
    <t>706872246</t>
  </si>
  <si>
    <t>468235770</t>
  </si>
  <si>
    <t>Pol407</t>
  </si>
  <si>
    <t>Sotfware PC Admin APP.PA - komplet pro obsluhu systému</t>
  </si>
  <si>
    <t>-310073957</t>
  </si>
  <si>
    <t>Pol408</t>
  </si>
  <si>
    <t>Bezkontaktní čtečka přístupových karet - standartní</t>
  </si>
  <si>
    <t>-1970378025</t>
  </si>
  <si>
    <t>Pol409</t>
  </si>
  <si>
    <t>Bezkontaktní čtečka přístupových karet - s klávesnicí</t>
  </si>
  <si>
    <t>959114191</t>
  </si>
  <si>
    <t>Pol410</t>
  </si>
  <si>
    <t>Řídící jednotka s komunikací RS485, pro ovládání 2x čtečky a 2x zámku, 2x kontakt od externího tlačítka</t>
  </si>
  <si>
    <t>-1064468044</t>
  </si>
  <si>
    <t>Pol411</t>
  </si>
  <si>
    <t>Řídící jednotka s komunikací LAN, pro ovládání 2x čtečky a 2x zámku, 2x kontakt od externího tlačítka</t>
  </si>
  <si>
    <t>893925108</t>
  </si>
  <si>
    <t>Pol412</t>
  </si>
  <si>
    <t>Napájecí zdroj 230 V/12V/ K40 - 10A pro řídící jednotky</t>
  </si>
  <si>
    <t>379403577</t>
  </si>
  <si>
    <t>Pol413</t>
  </si>
  <si>
    <t>Napájecí zdroj 230 V/12V/ K40 - 10A pro elektro zámky</t>
  </si>
  <si>
    <t>1146167975</t>
  </si>
  <si>
    <t>Pol414</t>
  </si>
  <si>
    <t>AKU 12V/38Ah se šroubovými svorkami a životností až 10 let, VdS</t>
  </si>
  <si>
    <t>589056619</t>
  </si>
  <si>
    <t>Pol415</t>
  </si>
  <si>
    <t>Elektromechanický zámek - vstupní dveře do objektu</t>
  </si>
  <si>
    <t>1617845882</t>
  </si>
  <si>
    <t>Pol416</t>
  </si>
  <si>
    <t>Elektrický zámek</t>
  </si>
  <si>
    <t>198264246</t>
  </si>
  <si>
    <t>Pol417</t>
  </si>
  <si>
    <t>Kabel k elektrickým zámkům</t>
  </si>
  <si>
    <t>117563537</t>
  </si>
  <si>
    <t>Pol418</t>
  </si>
  <si>
    <t>Kabel s konektorem k elektromechanickým zámkům (6 m)</t>
  </si>
  <si>
    <t>-1492178436</t>
  </si>
  <si>
    <t>Pol419</t>
  </si>
  <si>
    <t>Kabelová zadlabací průchodka (258x23x16mm)</t>
  </si>
  <si>
    <t>1393677305</t>
  </si>
  <si>
    <t>Pol420</t>
  </si>
  <si>
    <t>Bezpečnostní kování koule/klika</t>
  </si>
  <si>
    <t>-465975864</t>
  </si>
  <si>
    <t>Pol421</t>
  </si>
  <si>
    <t>Bezpečnostní kování klika/klika</t>
  </si>
  <si>
    <t>1996198219</t>
  </si>
  <si>
    <t>Pol422</t>
  </si>
  <si>
    <t>karta - pro personál</t>
  </si>
  <si>
    <t>87041702</t>
  </si>
  <si>
    <t>Pol423</t>
  </si>
  <si>
    <t>Kabel FTP 4x2x0,5 - komunikace systému</t>
  </si>
  <si>
    <t>236904805</t>
  </si>
  <si>
    <t>Pol424</t>
  </si>
  <si>
    <t>Kabel JYSTY 2x2x0,8 - napájení systému</t>
  </si>
  <si>
    <t>-1416280242</t>
  </si>
  <si>
    <t>Pol425</t>
  </si>
  <si>
    <t>Kabel CYH 2x1,5 - hlavní trasa napájení systému</t>
  </si>
  <si>
    <t>2101368853</t>
  </si>
  <si>
    <t>Pol426</t>
  </si>
  <si>
    <t>Instalace elektro zámků vč. zapojení</t>
  </si>
  <si>
    <t>-1062421461</t>
  </si>
  <si>
    <t>Pol427</t>
  </si>
  <si>
    <t>Instalace čtečky a řídící jednotky nástěnné provedení vč. zapojení</t>
  </si>
  <si>
    <t>-900500553</t>
  </si>
  <si>
    <t>Pol428</t>
  </si>
  <si>
    <t>Instalace napájecích zdrojů</t>
  </si>
  <si>
    <t>-942575821</t>
  </si>
  <si>
    <t>Nouzové volání</t>
  </si>
  <si>
    <t>Pol429</t>
  </si>
  <si>
    <t>ústředna nouzového volání</t>
  </si>
  <si>
    <t>-324537864</t>
  </si>
  <si>
    <t>Pol430</t>
  </si>
  <si>
    <t>řídící jednotka nouzového volání</t>
  </si>
  <si>
    <t>2088353479</t>
  </si>
  <si>
    <t>Pol431</t>
  </si>
  <si>
    <t>aretační tlačítko  - kompletní</t>
  </si>
  <si>
    <t>-1999928126</t>
  </si>
  <si>
    <t>Pol432</t>
  </si>
  <si>
    <t>nouzové tlačítko - kompletní</t>
  </si>
  <si>
    <t>2025261074</t>
  </si>
  <si>
    <t>Pol433</t>
  </si>
  <si>
    <t>Signalizační světlo - kompletní</t>
  </si>
  <si>
    <t>-1055488617</t>
  </si>
  <si>
    <t>Pol434</t>
  </si>
  <si>
    <t>instalační krabice pod tlačítka</t>
  </si>
  <si>
    <t>6503961</t>
  </si>
  <si>
    <t>Pol435</t>
  </si>
  <si>
    <t>kabeláž</t>
  </si>
  <si>
    <t>305349456</t>
  </si>
  <si>
    <t>D7</t>
  </si>
  <si>
    <t xml:space="preserve">Kabelové trasy </t>
  </si>
  <si>
    <t>613058185</t>
  </si>
  <si>
    <t>1484398663</t>
  </si>
  <si>
    <t>-771414803</t>
  </si>
  <si>
    <t>Pol436</t>
  </si>
  <si>
    <t>Ochranná trubka 23/29mm</t>
  </si>
  <si>
    <t>-1946140919</t>
  </si>
  <si>
    <t>Pol437</t>
  </si>
  <si>
    <t>Ochranná trubka 36mm</t>
  </si>
  <si>
    <t>1702468539</t>
  </si>
  <si>
    <t>Pol438</t>
  </si>
  <si>
    <t>kabelový žlab drátěný - 100/100 včetně spojovacího a kotvícího materiálu</t>
  </si>
  <si>
    <t>1710001067</t>
  </si>
  <si>
    <t>Pol439</t>
  </si>
  <si>
    <t>kabelový žlab drátěný - 300/100 včetně spojovacího a kotvícího materiálu</t>
  </si>
  <si>
    <t>-1008819860</t>
  </si>
  <si>
    <t>Pol440</t>
  </si>
  <si>
    <t>kabelový žlab drátěný - 400/100 včetně spojovacího a kotvícího materiálu</t>
  </si>
  <si>
    <t>1383878735</t>
  </si>
  <si>
    <t>Pol441</t>
  </si>
  <si>
    <t>kabelový žlab drátěný - 400/100 - stoupací vedení</t>
  </si>
  <si>
    <t>-1260662261</t>
  </si>
  <si>
    <t>Pol442</t>
  </si>
  <si>
    <t>instalační a pomocný materiál</t>
  </si>
  <si>
    <t>-1192985507</t>
  </si>
  <si>
    <t>Pol443</t>
  </si>
  <si>
    <t>Požární ucpávky - 50x50mm - prostupy do pokojů apod.</t>
  </si>
  <si>
    <t>-861954991</t>
  </si>
  <si>
    <t>Pol444</t>
  </si>
  <si>
    <t>Požární ucpávky - 80x80mm - prostupy větší</t>
  </si>
  <si>
    <t>-258118684</t>
  </si>
  <si>
    <t>Pol445</t>
  </si>
  <si>
    <t>Požární ucpávky - 100x100mm - prostupy větší</t>
  </si>
  <si>
    <t>-2141122746</t>
  </si>
  <si>
    <t>Pol446</t>
  </si>
  <si>
    <t>Požární ucpávky - 120x120mm - prostupy větší</t>
  </si>
  <si>
    <t>1985147049</t>
  </si>
  <si>
    <t>Pol447</t>
  </si>
  <si>
    <t>Požární ucpávky - 350x100mm - prostupy větší</t>
  </si>
  <si>
    <t>-271189305</t>
  </si>
  <si>
    <t>Pol448</t>
  </si>
  <si>
    <t>Požární ucpávky - 320x120mm - prostupy větší</t>
  </si>
  <si>
    <t>-2095981895</t>
  </si>
  <si>
    <t>Pol449</t>
  </si>
  <si>
    <t>Drážkování kabeláže pro systém SK, STA</t>
  </si>
  <si>
    <t>117478124</t>
  </si>
  <si>
    <t>Pol450</t>
  </si>
  <si>
    <t>Drážkování kabeláže pro systém SKV</t>
  </si>
  <si>
    <t>1012797344</t>
  </si>
  <si>
    <t>Pol451</t>
  </si>
  <si>
    <t>Drážkování kabeláže pro systém VDT</t>
  </si>
  <si>
    <t>1332059646</t>
  </si>
  <si>
    <t>Pol452</t>
  </si>
  <si>
    <t>Drážkování kabeláže pro systém PZTS</t>
  </si>
  <si>
    <t>1157321156</t>
  </si>
  <si>
    <t>Pol453</t>
  </si>
  <si>
    <t>Požádní náter - barva 20 kg</t>
  </si>
  <si>
    <t>-281583107</t>
  </si>
  <si>
    <t>Pol454</t>
  </si>
  <si>
    <t>Mimostaveništní doprava</t>
  </si>
  <si>
    <t>262532187</t>
  </si>
  <si>
    <t>Pol455</t>
  </si>
  <si>
    <t>698305099</t>
  </si>
  <si>
    <t>06 - Měření a regulace</t>
  </si>
  <si>
    <t>D1 - PERIFÉRIE</t>
  </si>
  <si>
    <t xml:space="preserve">    D2 - VZT 20 HLAVNÍ VZT JEDNOTKA</t>
  </si>
  <si>
    <t xml:space="preserve">    D3 - VZT 21 VĚTRÁNÍ BUFETU</t>
  </si>
  <si>
    <t xml:space="preserve">    D4 - VZT 22 VĚTRÁNÍ TĚLOCVIČNA</t>
  </si>
  <si>
    <t xml:space="preserve">    D5 - VÝMĚNÍKOVÁ STANICE</t>
  </si>
  <si>
    <t xml:space="preserve">    D6 - IRC - ZÓNOVÁ REGULACE</t>
  </si>
  <si>
    <t>D14 - Dispečerské pracoviště</t>
  </si>
  <si>
    <t>D17 - PRÁCE</t>
  </si>
  <si>
    <t>D7 - Řídící jednotka</t>
  </si>
  <si>
    <t xml:space="preserve">    D10 - ROZVODNICE RA_V3</t>
  </si>
  <si>
    <t xml:space="preserve">    D11 - ROZVODNICE RA_UT</t>
  </si>
  <si>
    <t xml:space="preserve">    D12 - ROZVODNICE RB_4</t>
  </si>
  <si>
    <t xml:space="preserve">    D13 - ROZVODNICE RB_3</t>
  </si>
  <si>
    <t xml:space="preserve">    D8 - ROZVODNICE RA_V1</t>
  </si>
  <si>
    <t xml:space="preserve">    D9 - ROZVODNICE RA_V2</t>
  </si>
  <si>
    <t>PERIFÉRIE</t>
  </si>
  <si>
    <t>VZT 20 HLAVNÍ VZT JEDNOTKA</t>
  </si>
  <si>
    <t>20.8</t>
  </si>
  <si>
    <t>Regulátor elektrického ohřívače    napájení: 3x400V/50Hz    ovládání: 0-10V DC</t>
  </si>
  <si>
    <t>-2074372144</t>
  </si>
  <si>
    <t>20.1.20.14</t>
  </si>
  <si>
    <t>Servopohon VZT klapky, 20Nm     napájení: 24V/50Hz    ovládání: 2P, havarijní funkce</t>
  </si>
  <si>
    <t>-138849499</t>
  </si>
  <si>
    <t>20.3</t>
  </si>
  <si>
    <t>Servopohon VZT klapky,     napájení: 24V/50Hz, 10Nm    ovládání: 0..10Vss.</t>
  </si>
  <si>
    <t>-1384050369</t>
  </si>
  <si>
    <t>20.2, 20.4, 20.15</t>
  </si>
  <si>
    <t>Diferenční tlakový spínač.     Tlakový rozsah 50-500Pa.    Včetně montážního příslušenství.</t>
  </si>
  <si>
    <t>-1150376032</t>
  </si>
  <si>
    <t>20.11, 20.12</t>
  </si>
  <si>
    <t>Čidlo diferenčního tlaku PREMASGARD, -1000…1000Pa, 0-10V, nastavitelný rozsah, displej</t>
  </si>
  <si>
    <t>-1703243959</t>
  </si>
  <si>
    <t>20.0, 20.10, 20.13</t>
  </si>
  <si>
    <t>Teplotní čidlo do VZT potrubí    snímač: Ni1000, 6180ppm   délka stonku: 200mm</t>
  </si>
  <si>
    <t>-554496233</t>
  </si>
  <si>
    <t>VZT 21 VĚTRÁNÍ BUFETU</t>
  </si>
  <si>
    <t>21.8</t>
  </si>
  <si>
    <t>-1262660439</t>
  </si>
  <si>
    <t>21.1.21.13</t>
  </si>
  <si>
    <t>-1561586814</t>
  </si>
  <si>
    <t>21.3</t>
  </si>
  <si>
    <t>2125569067</t>
  </si>
  <si>
    <t>21.2, 21.4, 21.14</t>
  </si>
  <si>
    <t>341358841</t>
  </si>
  <si>
    <t>21.15, 21.19</t>
  </si>
  <si>
    <t>779671037</t>
  </si>
  <si>
    <t>21.0, 21.11, 20.12</t>
  </si>
  <si>
    <t>-367865407</t>
  </si>
  <si>
    <t>21.17</t>
  </si>
  <si>
    <t>Prostorový ovladač, displej 60 x 60 mm, otočný knoflík s tlačítkem, měření teploty, nastavování provozního módu a požadovaných teplot, přepínání a indikace stavů, komunikace Modbus / RS485</t>
  </si>
  <si>
    <t>-590123026</t>
  </si>
  <si>
    <t>VZT 22 VĚTRÁNÍ TĚLOCVIČNA</t>
  </si>
  <si>
    <t>22.8</t>
  </si>
  <si>
    <t>930178266</t>
  </si>
  <si>
    <t>239433279</t>
  </si>
  <si>
    <t>22.13</t>
  </si>
  <si>
    <t>1246207336</t>
  </si>
  <si>
    <t>22.19, 22.3</t>
  </si>
  <si>
    <t>-1214331622</t>
  </si>
  <si>
    <t>22.2, 22.4, 22.14</t>
  </si>
  <si>
    <t>2026594323</t>
  </si>
  <si>
    <t>22.15, 22.19</t>
  </si>
  <si>
    <t>-798482910</t>
  </si>
  <si>
    <t>22.0, 22.11, 22.12</t>
  </si>
  <si>
    <t>-1819307803</t>
  </si>
  <si>
    <t>22.17</t>
  </si>
  <si>
    <t>-870308632</t>
  </si>
  <si>
    <t>VÝMĚNÍKOVÁ STANICE</t>
  </si>
  <si>
    <t>UT.1, UT.4, UT.9, UT</t>
  </si>
  <si>
    <t>Teplotní čidlo příložné    snímač: Ni1000, 6180ppm</t>
  </si>
  <si>
    <t>-475496603</t>
  </si>
  <si>
    <t>UT.27</t>
  </si>
  <si>
    <t>Teplotní čidlo kabelové    snímač: Ni1000, 6180ppm</t>
  </si>
  <si>
    <t>1184692489</t>
  </si>
  <si>
    <t>UT.27.1</t>
  </si>
  <si>
    <t>Nerezová jímka 300 mm</t>
  </si>
  <si>
    <t>672691045</t>
  </si>
  <si>
    <t>venk., UT.36</t>
  </si>
  <si>
    <t>Venkovní čidlo teploty    snímač: Ni1000, 6180ppm</t>
  </si>
  <si>
    <t>-2057159651</t>
  </si>
  <si>
    <t>IRC - ZÓNOVÁ REGULACE</t>
  </si>
  <si>
    <t>T3.1, T2.1, T1.2,</t>
  </si>
  <si>
    <t>596745308</t>
  </si>
  <si>
    <t>T4.1, T4.2, T4.3, T4</t>
  </si>
  <si>
    <t>Prostorové čidlo teploty, komunikace Modbus / RS485</t>
  </si>
  <si>
    <t>-545758847</t>
  </si>
  <si>
    <t>D14</t>
  </si>
  <si>
    <t>Dispečerské pracoviště</t>
  </si>
  <si>
    <t>Pol12</t>
  </si>
  <si>
    <t>- Operátorská stanice - velín,    CPU 3GHz - 4 vlákna, 8GB RAM, 1TB HDD,     120GB SSD ,    DWD/RW - Grafický LCD monitor 24“ - Klávesnice Windows CZ - myš - tiskárna A4 laser - operační systém (WIN 10 64bit)</t>
  </si>
  <si>
    <t>2021117143</t>
  </si>
  <si>
    <t>Pol13</t>
  </si>
  <si>
    <t>vizualizační software - licence</t>
  </si>
  <si>
    <t>-1940710113</t>
  </si>
  <si>
    <t>D17</t>
  </si>
  <si>
    <t>PRÁCE</t>
  </si>
  <si>
    <t>Pol35</t>
  </si>
  <si>
    <t>Výroba rozvodnic</t>
  </si>
  <si>
    <t>-839790686</t>
  </si>
  <si>
    <t>Pol36</t>
  </si>
  <si>
    <t>Zpracování uživatelských programů</t>
  </si>
  <si>
    <t>1685559358</t>
  </si>
  <si>
    <t>Pol37</t>
  </si>
  <si>
    <t>Montážní práce</t>
  </si>
  <si>
    <t>-2134710393</t>
  </si>
  <si>
    <t>Pol38</t>
  </si>
  <si>
    <t>Oživení regulace a provedení zkoušek</t>
  </si>
  <si>
    <t>2071517261</t>
  </si>
  <si>
    <t>Pol39</t>
  </si>
  <si>
    <t>Revizní zprávy</t>
  </si>
  <si>
    <t>179164688</t>
  </si>
  <si>
    <t>Pol40</t>
  </si>
  <si>
    <t>Engineering</t>
  </si>
  <si>
    <t>1912886137</t>
  </si>
  <si>
    <t>Pol41</t>
  </si>
  <si>
    <t>Projektová dokumentace (výrobní+skutečné provedení)</t>
  </si>
  <si>
    <t>1997166039</t>
  </si>
  <si>
    <t>Řídící jednotka</t>
  </si>
  <si>
    <t>D10</t>
  </si>
  <si>
    <t>ROZVODNICE RA_V3</t>
  </si>
  <si>
    <t>Pol,1</t>
  </si>
  <si>
    <t>PFC100 - základní PLC,  2xEthernet, Merbon runtime</t>
  </si>
  <si>
    <t>-403262222</t>
  </si>
  <si>
    <t>Pol,2</t>
  </si>
  <si>
    <t>Modul AI    8x AI    odpor Ni1000</t>
  </si>
  <si>
    <t>567448564</t>
  </si>
  <si>
    <t>Pol3</t>
  </si>
  <si>
    <t>Modul AI    4x AI    0-10V</t>
  </si>
  <si>
    <t>1966474486</t>
  </si>
  <si>
    <t>Pol,4</t>
  </si>
  <si>
    <t>Modul AO    4x AO    0-10V</t>
  </si>
  <si>
    <t>-1435513155</t>
  </si>
  <si>
    <t>Pol,5</t>
  </si>
  <si>
    <t>Modul DI    16 binárních vstupů 24VDC; 0,2ms</t>
  </si>
  <si>
    <t>1916394716</t>
  </si>
  <si>
    <t>Pol,6</t>
  </si>
  <si>
    <t>Modul DO    16x DO    24V</t>
  </si>
  <si>
    <t>-1318038561</t>
  </si>
  <si>
    <t>Pol,7</t>
  </si>
  <si>
    <t>Modul sériového rozhraní RS485 – konfigurovatelný</t>
  </si>
  <si>
    <t>20497454</t>
  </si>
  <si>
    <t>Pol,8</t>
  </si>
  <si>
    <t>Ukončovací modul</t>
  </si>
  <si>
    <t>1607324896</t>
  </si>
  <si>
    <t>Pol,9</t>
  </si>
  <si>
    <t>7 “  LCD TFT barevný display,    dotyková obrazovka,     rozlišení obrazovky 800 x 480, 2x sériový port    1xEthernet, 1xUSB 2.0</t>
  </si>
  <si>
    <t>-1036322031</t>
  </si>
  <si>
    <t>Pol104</t>
  </si>
  <si>
    <t>Kabel pro řídící a automatizační systémy.  Pro pevné uložení, stínění, měděné jádro, vnější plášť PVC, jmenovité napětí 250V.</t>
  </si>
  <si>
    <t>409793620</t>
  </si>
  <si>
    <t>Pol105</t>
  </si>
  <si>
    <t>-475593314</t>
  </si>
  <si>
    <t>Pol106</t>
  </si>
  <si>
    <t>Sdělovací kabel</t>
  </si>
  <si>
    <t>407577656</t>
  </si>
  <si>
    <t>Pol107</t>
  </si>
  <si>
    <t>Komunikační kabel</t>
  </si>
  <si>
    <t>-394301725</t>
  </si>
  <si>
    <t>Pol108</t>
  </si>
  <si>
    <t>Silový kabel pro pevné uložení.Měděné jádro, vnější plášť PVC, jmenovité napětí 450/750V, odolnost vůči šíření plamene dle ČSN EN 50265–1;–2–1 (IEC 60332-1).</t>
  </si>
  <si>
    <t>-1123036409</t>
  </si>
  <si>
    <t>Pol26</t>
  </si>
  <si>
    <t>1636211568</t>
  </si>
  <si>
    <t>Pol20</t>
  </si>
  <si>
    <t>1142138310</t>
  </si>
  <si>
    <t>Pol24</t>
  </si>
  <si>
    <t>Nosný a montážní materiál</t>
  </si>
  <si>
    <t>1886176004</t>
  </si>
  <si>
    <t>Pol205</t>
  </si>
  <si>
    <t>Ostatní pomocný montážní materiál</t>
  </si>
  <si>
    <t>-1109282957</t>
  </si>
  <si>
    <t>Pol322</t>
  </si>
  <si>
    <t>Oceloplechový nástěnný rozvaděč nn , min krytí IP55, rozvodná soustava 3NPE, 50Hz, 230/400V/TN-S,  Povrchová úprava práškovou technologií. Dveře s těsněním, 3-bodový rozpěrný uzávěr s možností zamykání.Přívody a vývody kabelů – horem, přes kabelové ucpávk</t>
  </si>
  <si>
    <t>-625932133</t>
  </si>
  <si>
    <t>D11</t>
  </si>
  <si>
    <t>ROZVODNICE RA_UT</t>
  </si>
  <si>
    <t>Pol-1</t>
  </si>
  <si>
    <t>-825823317</t>
  </si>
  <si>
    <t>Pol-2</t>
  </si>
  <si>
    <t>393300847</t>
  </si>
  <si>
    <t>Pol-4</t>
  </si>
  <si>
    <t>1688684336</t>
  </si>
  <si>
    <t>Pol-5</t>
  </si>
  <si>
    <t>1673240352</t>
  </si>
  <si>
    <t>Pol-6</t>
  </si>
  <si>
    <t>-1870305720</t>
  </si>
  <si>
    <t>Pol-7</t>
  </si>
  <si>
    <t>1691459972</t>
  </si>
  <si>
    <t>Pol-8</t>
  </si>
  <si>
    <t>-814270078</t>
  </si>
  <si>
    <t>Pol9</t>
  </si>
  <si>
    <t>-433056244</t>
  </si>
  <si>
    <t>Pol10</t>
  </si>
  <si>
    <t>8-Port 100Base-TX průmyslový Switch</t>
  </si>
  <si>
    <t>-1381960172</t>
  </si>
  <si>
    <t>Pol11</t>
  </si>
  <si>
    <t>Převodník m-bus/ETH max 60 zařízení</t>
  </si>
  <si>
    <t>2111576234</t>
  </si>
  <si>
    <t>Pol14</t>
  </si>
  <si>
    <t>-1563050451</t>
  </si>
  <si>
    <t>Pol15</t>
  </si>
  <si>
    <t>-1420508739</t>
  </si>
  <si>
    <t>Pol16</t>
  </si>
  <si>
    <t>Bezhalogenové nízkofrekvenční sdělovací kabely s Al stíněním s tepla v případě požáru</t>
  </si>
  <si>
    <t>1544284195</t>
  </si>
  <si>
    <t>Pol170</t>
  </si>
  <si>
    <t>692856115</t>
  </si>
  <si>
    <t>Napájecí kabel pro PPK (VZT20), 16ks, bezhalogenový silový kabel s malým množstvím uvolněného tepla v případě požáru</t>
  </si>
  <si>
    <t>-1572546753</t>
  </si>
  <si>
    <t>Pol180</t>
  </si>
  <si>
    <t>-1622269861</t>
  </si>
  <si>
    <t>Pol27</t>
  </si>
  <si>
    <t>-1174179102</t>
  </si>
  <si>
    <t>Pol25</t>
  </si>
  <si>
    <t>1434411714</t>
  </si>
  <si>
    <t>Pol33</t>
  </si>
  <si>
    <t>-1278057964</t>
  </si>
  <si>
    <t>D12</t>
  </si>
  <si>
    <t>ROZVODNICE RB_4</t>
  </si>
  <si>
    <t>Pol.1</t>
  </si>
  <si>
    <t>1457995804</t>
  </si>
  <si>
    <t>Pol2</t>
  </si>
  <si>
    <t>-1062236741</t>
  </si>
  <si>
    <t>Pol5</t>
  </si>
  <si>
    <t>-455313991</t>
  </si>
  <si>
    <t>Pol6</t>
  </si>
  <si>
    <t>-736399363</t>
  </si>
  <si>
    <t>Pol.8</t>
  </si>
  <si>
    <t>-34776114</t>
  </si>
  <si>
    <t>Pol280</t>
  </si>
  <si>
    <t>Bezhalogenové nízkofrekvenční sdělovací kabely s Al stíněním s malým množstvím uvolněného tepla v případě požáru</t>
  </si>
  <si>
    <t>-1013946852</t>
  </si>
  <si>
    <t>Pol290</t>
  </si>
  <si>
    <t>-177280175</t>
  </si>
  <si>
    <t>Pol171</t>
  </si>
  <si>
    <t>1664660411</t>
  </si>
  <si>
    <t>Napájecí kabel pro PPK (VZT20), 6ks, bezhalogenový silový kabel s malým množstvím uvolněného tepla v případě požáru</t>
  </si>
  <si>
    <t>1989861097</t>
  </si>
  <si>
    <t>Pol181</t>
  </si>
  <si>
    <t>-1743514601</t>
  </si>
  <si>
    <t>Pol301</t>
  </si>
  <si>
    <t>801634576</t>
  </si>
  <si>
    <t>Pol311</t>
  </si>
  <si>
    <t>1864927708</t>
  </si>
  <si>
    <t>Pol034</t>
  </si>
  <si>
    <t>-1560452621</t>
  </si>
  <si>
    <t>Pol34</t>
  </si>
  <si>
    <t>-693960795</t>
  </si>
  <si>
    <t>D13</t>
  </si>
  <si>
    <t>ROZVODNICE RB_3</t>
  </si>
  <si>
    <t>Pol1</t>
  </si>
  <si>
    <t>-626959747</t>
  </si>
  <si>
    <t>Pol.4</t>
  </si>
  <si>
    <t>260635402</t>
  </si>
  <si>
    <t>Pol7</t>
  </si>
  <si>
    <t>1646305695</t>
  </si>
  <si>
    <t>Pol8</t>
  </si>
  <si>
    <t>1297264002</t>
  </si>
  <si>
    <t>Pol29</t>
  </si>
  <si>
    <t>74632908</t>
  </si>
  <si>
    <t>Pol17</t>
  </si>
  <si>
    <t>1077897677</t>
  </si>
  <si>
    <t>Napájesí kabel pro PPK (VZT20, 3ks, bezhalogenový silový kabel s malým množstvím uvolněného tepla v případě požáru</t>
  </si>
  <si>
    <t>2038985590</t>
  </si>
  <si>
    <t>Pol18</t>
  </si>
  <si>
    <t>1881900129</t>
  </si>
  <si>
    <t>Pol30</t>
  </si>
  <si>
    <t>-476937786</t>
  </si>
  <si>
    <t>Pol31</t>
  </si>
  <si>
    <t>914194032</t>
  </si>
  <si>
    <t>D8</t>
  </si>
  <si>
    <t>ROZVODNICE RA_V1</t>
  </si>
  <si>
    <t>Pol01</t>
  </si>
  <si>
    <t>1468426965</t>
  </si>
  <si>
    <t>Pol02</t>
  </si>
  <si>
    <t>858671312</t>
  </si>
  <si>
    <t>Pol03</t>
  </si>
  <si>
    <t>1973907082</t>
  </si>
  <si>
    <t>Pol04</t>
  </si>
  <si>
    <t>-287759608</t>
  </si>
  <si>
    <t>Pol05</t>
  </si>
  <si>
    <t>172148619</t>
  </si>
  <si>
    <t>Pol06</t>
  </si>
  <si>
    <t>574577599</t>
  </si>
  <si>
    <t>Pol07</t>
  </si>
  <si>
    <t>594557463</t>
  </si>
  <si>
    <t>Pol08</t>
  </si>
  <si>
    <t>-574866929</t>
  </si>
  <si>
    <t>Pol09</t>
  </si>
  <si>
    <t>1135134588</t>
  </si>
  <si>
    <t>Pol014</t>
  </si>
  <si>
    <t>-1202996698</t>
  </si>
  <si>
    <t>Pol015</t>
  </si>
  <si>
    <t>-2077749898</t>
  </si>
  <si>
    <t>Pol016</t>
  </si>
  <si>
    <t>-311077990</t>
  </si>
  <si>
    <t>Pol017</t>
  </si>
  <si>
    <t>1286816451</t>
  </si>
  <si>
    <t>Pol018</t>
  </si>
  <si>
    <t>-833616684</t>
  </si>
  <si>
    <t>Pol19</t>
  </si>
  <si>
    <t>-1712519527</t>
  </si>
  <si>
    <t>Pol020</t>
  </si>
  <si>
    <t>-795853030</t>
  </si>
  <si>
    <t>Pol21</t>
  </si>
  <si>
    <t>1504516344</t>
  </si>
  <si>
    <t>Pol22</t>
  </si>
  <si>
    <t>-157149889</t>
  </si>
  <si>
    <t>Pol32</t>
  </si>
  <si>
    <t>-1534806648</t>
  </si>
  <si>
    <t>D9</t>
  </si>
  <si>
    <t>ROZVODNICE RA_V2</t>
  </si>
  <si>
    <t>Pol001</t>
  </si>
  <si>
    <t>-864288975</t>
  </si>
  <si>
    <t>Pol002</t>
  </si>
  <si>
    <t>-1698006188</t>
  </si>
  <si>
    <t>Pol003</t>
  </si>
  <si>
    <t>-1059336000</t>
  </si>
  <si>
    <t>Pol004</t>
  </si>
  <si>
    <t>1472793524</t>
  </si>
  <si>
    <t>Pol005</t>
  </si>
  <si>
    <t>-988107923</t>
  </si>
  <si>
    <t>Pol006</t>
  </si>
  <si>
    <t>-1317735225</t>
  </si>
  <si>
    <t>Pol007</t>
  </si>
  <si>
    <t>1066136602</t>
  </si>
  <si>
    <t>Pol008</t>
  </si>
  <si>
    <t>-735327662</t>
  </si>
  <si>
    <t>Pol009</t>
  </si>
  <si>
    <t>1738512489</t>
  </si>
  <si>
    <t>Pol114</t>
  </si>
  <si>
    <t>1195576637</t>
  </si>
  <si>
    <t>Pol115</t>
  </si>
  <si>
    <t>-1128388579</t>
  </si>
  <si>
    <t>Pol116</t>
  </si>
  <si>
    <t>-1289246438</t>
  </si>
  <si>
    <t>Pol117</t>
  </si>
  <si>
    <t>784480258</t>
  </si>
  <si>
    <t>Pol118</t>
  </si>
  <si>
    <t>-379665481</t>
  </si>
  <si>
    <t>Pol23</t>
  </si>
  <si>
    <t>-685516424</t>
  </si>
  <si>
    <t>Pol120</t>
  </si>
  <si>
    <t>895838177</t>
  </si>
  <si>
    <t>Pol124</t>
  </si>
  <si>
    <t>-1798572878</t>
  </si>
  <si>
    <t>Pol125</t>
  </si>
  <si>
    <t>-1737586556</t>
  </si>
  <si>
    <t>Pol321</t>
  </si>
  <si>
    <t>903044831</t>
  </si>
  <si>
    <t>07 - Vzduchotechnika</t>
  </si>
  <si>
    <t>1. Dmtz - 1. Demontáže</t>
  </si>
  <si>
    <t>10.1 - 10.1 Zařízení č.91 - Chlazení zona ubytovna 1-LEVA 3. až 5.NP - PŘÍPRAVA</t>
  </si>
  <si>
    <t>10.2 - 10.2 Zařízení č.92 - Chlazení kanceláře 2.NP - PŘÍPRAVA</t>
  </si>
  <si>
    <t>10.3 - 10.3 Zařízení č.93 - Chlazení bufet 2.NP</t>
  </si>
  <si>
    <t>10.4 - 10.4 Zařízení č.94 - Chlazení vstup 1.NP - PŘÍPRAVA</t>
  </si>
  <si>
    <t>10.5 - 10.5 Zařízení č.95 - Chlazení tělocvična 1.NP - PŘÍPRAVA</t>
  </si>
  <si>
    <t>10.6 - 10.6 Zařízení č.96 - Chlazení společenská místnost 2.NP - PŘÍPRAVA</t>
  </si>
  <si>
    <t>11. - 11. Zařízení č.31 - Dveřní clona</t>
  </si>
  <si>
    <t>12. - 12. Stavební přípomoce</t>
  </si>
  <si>
    <t>13. - 13. Ostatní</t>
  </si>
  <si>
    <t>2. - 2. Zařízení č.20 – Hlavní vzduchotechnická jednotka</t>
  </si>
  <si>
    <t>2.0 - 2.0 Zařízení č.90.20 – Kondenzační jednotka VZT zař.č.20</t>
  </si>
  <si>
    <t>2.1. - 2.1. Zařízení č.20 - ZONA A - Šatny u fasády</t>
  </si>
  <si>
    <t>2.2. - 2.2. Zařízení č.20 - ZONA B - Šatny u kluziště</t>
  </si>
  <si>
    <t>2.3. - 2.3. Zařízení č.20 - ZONA C - Šatny vpravo</t>
  </si>
  <si>
    <t>2.4. - 2.4. Zařízení č.20 - ZONA D - Kanceláře</t>
  </si>
  <si>
    <t>2.5. - 2.5. Zařízení č.20 - ZONA E - Společenská místnost</t>
  </si>
  <si>
    <t>2.6. - 2.6. Zařízení č.20 - ZONA F - Chodby</t>
  </si>
  <si>
    <t>2.7. - 2.7. Zařízení č.20 - ZONA G - Zázemí</t>
  </si>
  <si>
    <t>3. - 3. Zařízení č.21 - Větrání bufetu</t>
  </si>
  <si>
    <t>4. - 4. Zařízení č.22 - Větrání tělocvična</t>
  </si>
  <si>
    <t>5. - 5. Zařízení č.23 - Větrání prádelna</t>
  </si>
  <si>
    <t>6. - 6. Zařízení č.24 - Větrání prostor obytných jednotek</t>
  </si>
  <si>
    <t>7. - 7. Zařízení č.25 - Větrání hygienického zázemí (WC)</t>
  </si>
  <si>
    <t>8. - 8. Zařízení č.26 - Větrání suterénu</t>
  </si>
  <si>
    <t>9. - 9. Zařízení č.27 - Větrání technické místnost a výměníku tepla</t>
  </si>
  <si>
    <t>1. Dmtz</t>
  </si>
  <si>
    <t>Potrubní sestava: vent.:ILT/4-315, el. ohř.: IBE 400/50, tepl. ohř.: IBW 315-4</t>
  </si>
  <si>
    <t>-144530208</t>
  </si>
  <si>
    <t>Potrubí čtyřhranné pozinkované těsné sk.I do obvodu 1050, 35% tvar.</t>
  </si>
  <si>
    <t>105245176</t>
  </si>
  <si>
    <t>do obvodu 1500, 35% tvar.</t>
  </si>
  <si>
    <t>1393163756</t>
  </si>
  <si>
    <t>do obvodu 1890, 35% tvar.</t>
  </si>
  <si>
    <t>737072846</t>
  </si>
  <si>
    <t>do obvodu 2630, 35% tvar.</t>
  </si>
  <si>
    <t>-207350020</t>
  </si>
  <si>
    <t>do obvodu 3500, 35% tvar.</t>
  </si>
  <si>
    <t>760505620</t>
  </si>
  <si>
    <t>do obvodu 2630 - ve výškách, 10% tvar.</t>
  </si>
  <si>
    <t>1445553599</t>
  </si>
  <si>
    <t>Potrubí kruhové pozinkované Spiro těsné do průměru D150, 20% tvarovek</t>
  </si>
  <si>
    <t>-2005097032</t>
  </si>
  <si>
    <t>do průměru D200, 20% tvarovek</t>
  </si>
  <si>
    <t>1088829531</t>
  </si>
  <si>
    <t>do průměru D315, 20% tvarovek</t>
  </si>
  <si>
    <t>-1288805731</t>
  </si>
  <si>
    <t>do průměru D400, 20% tvarovek</t>
  </si>
  <si>
    <t>-413746188</t>
  </si>
  <si>
    <t>Potrubní ventilátor: ILT/6-450</t>
  </si>
  <si>
    <t>-1207279896</t>
  </si>
  <si>
    <t>234808076</t>
  </si>
  <si>
    <t>2032814922</t>
  </si>
  <si>
    <t>Průzkum (odhalení) konstrukcí</t>
  </si>
  <si>
    <t>-1727063880</t>
  </si>
  <si>
    <t>Potrubní sestava: vent.: ILT/4-225, el. ohř.: IBE 225/11,1</t>
  </si>
  <si>
    <t>-98599704</t>
  </si>
  <si>
    <t>Potrubní ventilátor: Etaline EL 250 E2M 01</t>
  </si>
  <si>
    <t>986607885</t>
  </si>
  <si>
    <t>Potrubní sestava: vent.: ILT/4-285, el. ohř.: IBE 315/30, tepl. ohř.: IBW 285-4</t>
  </si>
  <si>
    <t>-1520067784</t>
  </si>
  <si>
    <t>Potrubní ventilátor: ILT/4-285</t>
  </si>
  <si>
    <t>-378424805</t>
  </si>
  <si>
    <t>Potrubní ventilátor: Etaline EL 125 E2M 01</t>
  </si>
  <si>
    <t>-1672766971</t>
  </si>
  <si>
    <t>1523984377</t>
  </si>
  <si>
    <t>Nástřešní ventilátor: DVJ 280 – 9 LVZ Liberec</t>
  </si>
  <si>
    <t>-624399313</t>
  </si>
  <si>
    <t>10.1 Zařízení č.91 - Chlazení zona ubytovna 1-LEVA 3. až 5.NP - PŘÍPRAVA</t>
  </si>
  <si>
    <t>PŘÍPRAVA PRO BUDOUCÍ INSTALACI 3.NP+4.NP - Chladící VRV jednotka - venkovní díl: o výkonu Qch=15,5kW, Qt=18kW příkon 4kW/400V, jistič 20A, o rozměrech (šxvxh) 950x1380x330mm, komunik.propojení, chladivo R410A, pruž.podložka, podstavec, příslušenství - nap</t>
  </si>
  <si>
    <t>-709895529</t>
  </si>
  <si>
    <t>PŘÍPRAVA PRO BUDOUCÍ INSTALACI 3.NP+4.NP - Chladící jednotka nástěnná - vnitřní díl: o výkonu Qch=1,6kW, Qt=1,8kW, chladivo R410, včetně odvodu kondenzátu, ovládání a příslušenství, komunik.propojení, o rozměrech (šxvxh) 818x316x189mm, např.MULTI V Standa</t>
  </si>
  <si>
    <t>-124597563</t>
  </si>
  <si>
    <t>ovládání kabelový ovladač např. Standart PREMTB100, LG - typový ovladač dálkový, komunikační propojení</t>
  </si>
  <si>
    <t>-1462850156</t>
  </si>
  <si>
    <t>Žárově pozinkovaná podstavná konstrukce, s antivibrační ochranou</t>
  </si>
  <si>
    <t>1186497194</t>
  </si>
  <si>
    <t>Připojení na soustavu elektro a odvod kondenzátu přes sifonek - venkovní</t>
  </si>
  <si>
    <t>114484219</t>
  </si>
  <si>
    <t>Připojení na soustavu elektro a odvod kondenzátu přes sifonek - vnitřní</t>
  </si>
  <si>
    <t>-1200800087</t>
  </si>
  <si>
    <t>Měděné potrubí pára-chladivo  včetně obalení difuzně odolnou kaučukovou izolací např.AF Armaflex, ve venkovním prostředí s oplechováním(dvojice potrubí = 1bm) - 6,35/1mm (kapalina) 12,7/1mm(plyn)</t>
  </si>
  <si>
    <t>-1755980127</t>
  </si>
  <si>
    <t>Měděné potrubí pára-chladivo  včetně obalení difuzně odolnou kaučukovou izolací např.AF Armaflex, ve venkovním prostředí s oplechováním(dvojice potrubí = 1bm) - 9,52/1mm (kapalina) 15,88/1mm(plyn)</t>
  </si>
  <si>
    <t>70484485</t>
  </si>
  <si>
    <t>Měděné potrubí pára-chladivo  včetně obalení difuzně odolnou kaučukovou izolací např.AF Armaflex, ve venkovním prostředí s oplechováním(dvojice potrubí = 1bm) - 9,52/1mm (kapalina) 19,05/1mm(plyn)</t>
  </si>
  <si>
    <t>-1546597137</t>
  </si>
  <si>
    <t>Cu rozbočka - refnet, např. MULTI V - ARBLN01621</t>
  </si>
  <si>
    <t>-1353895011</t>
  </si>
  <si>
    <t>Komunikační propojení mezi vnitřní a venkovní jednotkou</t>
  </si>
  <si>
    <t>307959837</t>
  </si>
  <si>
    <t>Příslušenství chladícího okruhu</t>
  </si>
  <si>
    <t>1940289723</t>
  </si>
  <si>
    <t>Podstavná plošina klima jednotky - dodávka v koordinaci se stavbou</t>
  </si>
  <si>
    <t>-543205748</t>
  </si>
  <si>
    <t>Naplnění systému chladivem</t>
  </si>
  <si>
    <t>-1305693722</t>
  </si>
  <si>
    <t>Tlakové zkoušky potrubí a naplnění dusíkem (zakonzervování)</t>
  </si>
  <si>
    <t>-1648312006</t>
  </si>
  <si>
    <t>Montáž přípravy zařízení</t>
  </si>
  <si>
    <t>1655208491</t>
  </si>
  <si>
    <t>Drobný montážní materiál</t>
  </si>
  <si>
    <t>891854820</t>
  </si>
  <si>
    <t xml:space="preserve">PŘÍPRAVA PRO BUDOUCÍ INSTALACI 5.NP - Chladící VRV jednotka - venkovní díl: o výkonu Qch=14kW, Qt=16kW  příkon 3,37kW/400V, jistič 20A, o rozměrech (šxvxh) 950x1380x330mm, komunik.propojení, chladivo R410A, pruž.podložka, podstavec, příslušenství - např. </t>
  </si>
  <si>
    <t>198268516</t>
  </si>
  <si>
    <t>Potrubí kruhové pozinkované Spiro těsné D200, 10% tvarovek</t>
  </si>
  <si>
    <t>-1232179653</t>
  </si>
  <si>
    <t>-126299998</t>
  </si>
  <si>
    <t>-936655463</t>
  </si>
  <si>
    <t>-1707025444</t>
  </si>
  <si>
    <t>1238701112</t>
  </si>
  <si>
    <t>-987113323</t>
  </si>
  <si>
    <t>1977316545</t>
  </si>
  <si>
    <t>1847595533</t>
  </si>
  <si>
    <t>-911882772</t>
  </si>
  <si>
    <t>1686208757</t>
  </si>
  <si>
    <t>1350382190</t>
  </si>
  <si>
    <t>-1914498669</t>
  </si>
  <si>
    <t>-745831972</t>
  </si>
  <si>
    <t>648953272</t>
  </si>
  <si>
    <t>1478038698</t>
  </si>
  <si>
    <t>10.2 Zařízení č.92 - Chlazení kanceláře 2.NP - PŘÍPRAVA</t>
  </si>
  <si>
    <t xml:space="preserve">PŘÍPRAVA PRO BUDOUCÍ INSTALACI - Chladící multisplitová jednotka - venkovní díl: o výkonu Qch=12,3kW, Qt=13,5kW  příkon 4kW/400V, jistič 20A, o rozměrech (šxvxh) 950x1380x330mm, komunik.propojení, chladivo R410A, pruž.podložka, podstavec, příslušenství - </t>
  </si>
  <si>
    <t>-1410905505</t>
  </si>
  <si>
    <t>PŘÍPRAVA PRO BUDOUCÍ INSTALACI - Chladící jednotka nástěnná - vnitřní díl: o výkonu Qch=2,1kW, Qt=2,3kW, chladivo R410, včetně odvodu kondenzátu, včetně infraovladačů a příslušenství, o rozměrech (šxvxh) 837x308x189mm, např.CAC Multi FDX DM07RP.NSJ, LG</t>
  </si>
  <si>
    <t>-1227849537</t>
  </si>
  <si>
    <t>PŘÍPRAVA PRO BUDOUCÍ INSTALACI - Chladící jednotka nástěnná - vnitřní díl: o výkonu Qch=2,5kW, Qt=3,2kW, chladivo R410, včetně odvodu kondenzátu, včetně infraovladačů a příslušenství, o rozměrech (šxvxh) 837x308x189mm, např.CAC Multi FDX DM09RQ.NSJ, LG,</t>
  </si>
  <si>
    <t>-173182665</t>
  </si>
  <si>
    <t>PŘÍPRAVA PRO BUDOUCÍ INSTALACI - Chladící jednotka nástěnná - vnitřní díl: o výkonu Qch=3,5kW, Qt=4kW, chladivo R410, včetně odvodu kondenzátu, včetně infraovladačů a příslušenství, o rozměrech (šxvxh) 837x308x189mm, např.CAC Multi FDX DM12RQ.NSJ, LG</t>
  </si>
  <si>
    <t>-1381881136</t>
  </si>
  <si>
    <t>-1600924955</t>
  </si>
  <si>
    <t>-1117763772</t>
  </si>
  <si>
    <t>-931147649</t>
  </si>
  <si>
    <t>Instalační box plastový  provedení pro dodatečnou montáž vnitřních jednotek o rozměrech 427x95x55mm (l*v*š) s horizontální odvodem kondenzátu, musí být kompatibilní s uvažovaným typem vniřních jednotek, např.E-BOX HO, Castel</t>
  </si>
  <si>
    <t>-680960530</t>
  </si>
  <si>
    <t>Montáž instalačního boxu o rozměrech 427x95x55mm (l*v*š)</t>
  </si>
  <si>
    <t>-848236703</t>
  </si>
  <si>
    <t>Distribuční box s třemy vývody pro chladivo R410a a komunikační svorkovnicí, např. Multi FDX PMBD3630 (3vývody) LG</t>
  </si>
  <si>
    <t>-835987650</t>
  </si>
  <si>
    <t>521629794</t>
  </si>
  <si>
    <t>-453557537</t>
  </si>
  <si>
    <t>Komunikační propojení mezi venkovní jednotkou a vnitřním boxem a mezi vniřním boxem a vnitřní jednotkou</t>
  </si>
  <si>
    <t>752863474</t>
  </si>
  <si>
    <t>1568943132</t>
  </si>
  <si>
    <t>-616634753</t>
  </si>
  <si>
    <t>198558968</t>
  </si>
  <si>
    <t>1985647837</t>
  </si>
  <si>
    <t>1003306025</t>
  </si>
  <si>
    <t>938010418</t>
  </si>
  <si>
    <t>10.3</t>
  </si>
  <si>
    <t>10.3 Zařízení č.93 - Chlazení bufet 2.NP</t>
  </si>
  <si>
    <t xml:space="preserve">Chladící splitová jednotka - venkovní díl: o výkonu Qch=8kW, Qt=9kW, příkon 2,6kW/230V, jistič 25A, o rozměrech (šxvxh) 950x834x330mm (čelní panel 950x35x950mm), komunik.propojení, chladivo R32, pruž.podložka, podstavec, příslušenství - např. SPLIT CAC - </t>
  </si>
  <si>
    <t>-1015582593</t>
  </si>
  <si>
    <t>Chladící jednotka kazetová čtyřcestná  840x840 - vnitřní díl: o výkonu Qch=8kW, Qt=9kW, chladivo R32, včetně odvodu kondenzátu, včetně čelního panelu, infraovladače a příslušenství, o rozměrech (šxvxh) 840x204x840mm, např.SPLIT CAC - UT30F.NB0, LG + čelní</t>
  </si>
  <si>
    <t>214685040</t>
  </si>
  <si>
    <t>1316047527</t>
  </si>
  <si>
    <t>206472807</t>
  </si>
  <si>
    <t>1464517274</t>
  </si>
  <si>
    <t>Čerpadlo kondenzátu</t>
  </si>
  <si>
    <t>568115763</t>
  </si>
  <si>
    <t>Měděné potrubí pára-chladivo  včetně obalení difuzně odolnou kaučukovou izolací např.AF Armaflex, ve venkovním prostředí s oplechováním(dvojice potrubí = 1bm pro jednotky do 10 kW) - 9,52/1mm (kapalina) 15,88/1mm(plyn)</t>
  </si>
  <si>
    <t>-672983242</t>
  </si>
  <si>
    <t>Komunikační propojení mezi venkovní jednotkou a vnitřní jednotkou</t>
  </si>
  <si>
    <t>538846190</t>
  </si>
  <si>
    <t>Uchycení a ochrana potrubí proti povětrnostním vlivů na střeše objektu (vedené v chráničce)</t>
  </si>
  <si>
    <t>-2002500993</t>
  </si>
  <si>
    <t>-728245186</t>
  </si>
  <si>
    <t>-1135475522</t>
  </si>
  <si>
    <t>-2096563552</t>
  </si>
  <si>
    <t>Montáž zařízení a příslušenství</t>
  </si>
  <si>
    <t>-408608151</t>
  </si>
  <si>
    <t>2055004277</t>
  </si>
  <si>
    <t>10.4</t>
  </si>
  <si>
    <t>10.4 Zařízení č.94 - Chlazení vstup 1.NP - PŘÍPRAVA</t>
  </si>
  <si>
    <t>PŘÍPRAVA PRO BUDOUCÍ INSTALACI - Chladící splitová jednotka - venkovní díl: o výkonu Qch=8kW, Qt=9kW, příkon 2,6kW/230V, jistič 25A, o rozměrech (šxvxh) 950x834x330mm (čelní panel 950x35x950mm), komunik.propojení, chladivo R32, pruž.podložka, podstavec, p</t>
  </si>
  <si>
    <t>1529745494</t>
  </si>
  <si>
    <t>PŘÍPRAVA PRO BUDOUCÍ INSTALACI - Chladící jednotka nástěnná - vnitřní díl: o výkonu Qch=8kW, Qt=9kW, chladivo R410, včetně odvodu kondenzátu, včetně infraovladače a příslušenství, o rozměrech (šxvxh) 837x308x189mm - např. SPLIT CAC - US30F.NR0, LG</t>
  </si>
  <si>
    <t>229038049</t>
  </si>
  <si>
    <t>-601159768</t>
  </si>
  <si>
    <t>-1984639317</t>
  </si>
  <si>
    <t>981418186</t>
  </si>
  <si>
    <t>1754933687</t>
  </si>
  <si>
    <t>-1246132875</t>
  </si>
  <si>
    <t>1574713491</t>
  </si>
  <si>
    <t>-1573686714</t>
  </si>
  <si>
    <t>-767404864</t>
  </si>
  <si>
    <t>-1660227529</t>
  </si>
  <si>
    <t>-1455706573</t>
  </si>
  <si>
    <t>-71151159</t>
  </si>
  <si>
    <t>-27274476</t>
  </si>
  <si>
    <t>10.5</t>
  </si>
  <si>
    <t>10.5 Zařízení č.95 - Chlazení tělocvična 1.NP - PŘÍPRAVA</t>
  </si>
  <si>
    <t>-1185683744</t>
  </si>
  <si>
    <t>PŘÍPRAVA PRO BUDOUCÍ INSTALACI - Chladící jednotka kazetová čtyřcestná  840x840 - vnitřní díl: o výkonu Qch=8kW, Qt=9kW, chladivo R32, včetně odvodu kondenzátu, včetně čelního panelu, infraovladače a příslušenství, o rozměrech (šxvxh) 840x204x840mm, např.</t>
  </si>
  <si>
    <t>-16301169</t>
  </si>
  <si>
    <t>-1082944018</t>
  </si>
  <si>
    <t>1211475867</t>
  </si>
  <si>
    <t>-2037874414</t>
  </si>
  <si>
    <t>-1435934905</t>
  </si>
  <si>
    <t>-1654549843</t>
  </si>
  <si>
    <t>1847983841</t>
  </si>
  <si>
    <t>990578358</t>
  </si>
  <si>
    <t>1494197762</t>
  </si>
  <si>
    <t>-1087567313</t>
  </si>
  <si>
    <t>-215530051</t>
  </si>
  <si>
    <t>-1942194329</t>
  </si>
  <si>
    <t>-597283655</t>
  </si>
  <si>
    <t>-260874492</t>
  </si>
  <si>
    <t>10.6</t>
  </si>
  <si>
    <t>10.6 Zařízení č.96 - Chlazení společenská místnost 2.NP - PŘÍPRAVA</t>
  </si>
  <si>
    <t>-316514396</t>
  </si>
  <si>
    <t>1841516028</t>
  </si>
  <si>
    <t>-1547842933</t>
  </si>
  <si>
    <t>-1398152778</t>
  </si>
  <si>
    <t>-158070060</t>
  </si>
  <si>
    <t>1804802804</t>
  </si>
  <si>
    <t>1462530762</t>
  </si>
  <si>
    <t>-1698280972</t>
  </si>
  <si>
    <t>808996228</t>
  </si>
  <si>
    <t>920634892</t>
  </si>
  <si>
    <t>-1330178611</t>
  </si>
  <si>
    <t>81891233</t>
  </si>
  <si>
    <t>-1729296886</t>
  </si>
  <si>
    <t>1143458980</t>
  </si>
  <si>
    <t>-98270028</t>
  </si>
  <si>
    <t>11.</t>
  </si>
  <si>
    <t>11. Zařízení č.31 - Dveřní clona</t>
  </si>
  <si>
    <t>Vzduchová dveřní clona pro šířku dveří 2m a výšku instalace 2,5m s teplovodním ohřívačem o maximálním tepelném výkonu 224 kW (70/50°C)/+18°C, vzduchovým výkonem 4300m3/h (vysoké otáčky) o rozměrech o rozměrech (lxšxh) 700x2000x328mm, včetně uchycení a pří</t>
  </si>
  <si>
    <t>-1309186921</t>
  </si>
  <si>
    <t>připojení na soustavu na otopnou soustavu - dodávka UT</t>
  </si>
  <si>
    <t>-189936494</t>
  </si>
  <si>
    <t>Drobný montážní materiál (spojky, uchyty, páska, konzoly,…)</t>
  </si>
  <si>
    <t>713700243</t>
  </si>
  <si>
    <t>Montáž zařízení</t>
  </si>
  <si>
    <t>-1865724140</t>
  </si>
  <si>
    <t>pol.536</t>
  </si>
  <si>
    <t>Ovladač k ovládání jedné vzduchové clony s AC ventilátorem např.DR-CP4</t>
  </si>
  <si>
    <t>362678309</t>
  </si>
  <si>
    <t>pol.537</t>
  </si>
  <si>
    <t>Dveřní kontakt např. DR-MAGNET</t>
  </si>
  <si>
    <t>572781913</t>
  </si>
  <si>
    <t>pol.538</t>
  </si>
  <si>
    <t>Propojovací kabel clona ovladač délka 5m, např DR-CP5</t>
  </si>
  <si>
    <t>513440078</t>
  </si>
  <si>
    <t>12.</t>
  </si>
  <si>
    <t>12. Stavební přípomoce</t>
  </si>
  <si>
    <t>Průrazy stěnamy do velikosti - dle potřeby - dodávka stavby</t>
  </si>
  <si>
    <t>-776903239</t>
  </si>
  <si>
    <t>Protipožární těsnění průchodů rozvodů VZT - dodávka stavby</t>
  </si>
  <si>
    <t>391078666</t>
  </si>
  <si>
    <t>Revizní otvory v sádrokartonových zákrytech - dodávka stavby</t>
  </si>
  <si>
    <t>-1352750088</t>
  </si>
  <si>
    <t>Zatištění povrchů po prostupech, vyspravení výmalby - dodávka stavby</t>
  </si>
  <si>
    <t>1588615848</t>
  </si>
  <si>
    <t>13.</t>
  </si>
  <si>
    <t>13. Ostatní</t>
  </si>
  <si>
    <t>Montáž potrubí ve výšce - montážní plošina s ramenem 17m (do výšky 15m, vodorovná vzdálenost k pracovnímu místu 10m)</t>
  </si>
  <si>
    <t>1927354669</t>
  </si>
  <si>
    <t>Jeřáb pro dopravu komponentů nad střechu  (do výšky 20m, vodorovná vzdálenost k pracovnímu místu 10m)</t>
  </si>
  <si>
    <t>1597822214</t>
  </si>
  <si>
    <t>-1039619540</t>
  </si>
  <si>
    <t>Zaregulování systému -VZT</t>
  </si>
  <si>
    <t>-297457986</t>
  </si>
  <si>
    <t>Napojení  na ZTI - dodávka ZTI</t>
  </si>
  <si>
    <t>1513792426</t>
  </si>
  <si>
    <t>Napojení  na elektro, MaR propojení čidel a snímačů - dodávka elektro MaR</t>
  </si>
  <si>
    <t>1640781541</t>
  </si>
  <si>
    <t>Propojení kabeláží VZT zařízení a ovládacích modulů MaR dle zapojení výrobce nebo dodavatele</t>
  </si>
  <si>
    <t>1774149221</t>
  </si>
  <si>
    <t>Provozní zkoušky, drobné úpravy dokončovací, zaškolení obsluhy</t>
  </si>
  <si>
    <t>-242291419</t>
  </si>
  <si>
    <t>Měření ke kolaudaci</t>
  </si>
  <si>
    <t>2091229296</t>
  </si>
  <si>
    <t>Drobný materiál ostatní (štítky, cedule,……)</t>
  </si>
  <si>
    <t>791111051</t>
  </si>
  <si>
    <t>Ostatní položky - záruky, servis, přesun hmot</t>
  </si>
  <si>
    <t>-1381212059</t>
  </si>
  <si>
    <t>Ostatní podružné náklady - režie, spotř.materiál, dopravné, atd…</t>
  </si>
  <si>
    <t>-1625443549</t>
  </si>
  <si>
    <t>Vypracování dílenské dokumentace</t>
  </si>
  <si>
    <t>-1927200044</t>
  </si>
  <si>
    <t>Vypracování dokumentace skuteč.provedení</t>
  </si>
  <si>
    <t>-1167810321</t>
  </si>
  <si>
    <t>2. Zařízení č.20 – Hlavní vzduchotechnická jednotka</t>
  </si>
  <si>
    <t>Kompaktní centrální rekuperační vzduchotechnická jednotka např. Duovent Modular DV 12000 DXr DI-24kW C KL F7/M5 AV IP55 ATYP, Elektrodesing, o rozměrech lxšxv 3604x1934x2084mm v nástřešním provedení. Jednotka obsahuje protiproudý rekuperační výměník min.7</t>
  </si>
  <si>
    <t>-1198594541</t>
  </si>
  <si>
    <t>Zprovoznění, oživení</t>
  </si>
  <si>
    <t>-25386422</t>
  </si>
  <si>
    <t>Jádrový tlumič hluku standartní (pozinkovaný plech odolnost 200°C) do hranatého potrubí šířkaxvýška 1500x700, délka tlumiče l=1m, 6 vložky, např. JTH skladba jader: 3 x JTH 200/500/1000, 3 x JTH 500/500/1000, Stavoklima</t>
  </si>
  <si>
    <t>-1810866544</t>
  </si>
  <si>
    <t>-1589911120</t>
  </si>
  <si>
    <t>Potrubí čtyřhranné pozinkované těsné sk.I do obvodu 1500, 70% tvar.</t>
  </si>
  <si>
    <t>-886743185</t>
  </si>
  <si>
    <t>do obvodu 1890, 30% tvar.</t>
  </si>
  <si>
    <t>1055298812</t>
  </si>
  <si>
    <t>do obvodu 2630, 50% tvar.</t>
  </si>
  <si>
    <t>20917307</t>
  </si>
  <si>
    <t>do obvodu 3500, 60% tvar.</t>
  </si>
  <si>
    <t>1097571413</t>
  </si>
  <si>
    <t>do obvodu 4460, 60% tvar.</t>
  </si>
  <si>
    <t>-789835607</t>
  </si>
  <si>
    <t>do obvodu 5600, 70% tvar.</t>
  </si>
  <si>
    <t>-1780907338</t>
  </si>
  <si>
    <t>Potrubí kruhové pozinkované Spiro těsné D160, 40% tvarovek</t>
  </si>
  <si>
    <t>-1438968167</t>
  </si>
  <si>
    <t>D200, 30% tvarovek</t>
  </si>
  <si>
    <t>-235195539</t>
  </si>
  <si>
    <t>D225, 50% tvarovek</t>
  </si>
  <si>
    <t>-129265835</t>
  </si>
  <si>
    <t>D250, 90% tvarovek</t>
  </si>
  <si>
    <t>498623042</t>
  </si>
  <si>
    <t>D280, 30% tvarovek</t>
  </si>
  <si>
    <t>-1906495163</t>
  </si>
  <si>
    <t>D315, 20% tvarovek</t>
  </si>
  <si>
    <t>851976798</t>
  </si>
  <si>
    <t>D400, 30% tvarovek</t>
  </si>
  <si>
    <t>728934996</t>
  </si>
  <si>
    <t>Tepelná a protihluková izolace potrubí s oplechováním (do venkovního prostředí) - tepelně izolováno tl.80mm -minerální vlna s AL folií</t>
  </si>
  <si>
    <t>848663965</t>
  </si>
  <si>
    <t>Protipožární (tepelná) izolace potrubí odolnost při tepelné expozici zvnějšku i zevnitř (potrubí typu B dle EN 1366-1).- oboustranná odolnost (typ B) odolnost min.EI30 - tl.60mm -minerální vlna s AL folií (při vedení prostorem ledové plochy odolná proti v</t>
  </si>
  <si>
    <t>-829109565</t>
  </si>
  <si>
    <t>Tepelná a protihluková izolace potrubí - tl.40mm -minerální vlna s AL folií</t>
  </si>
  <si>
    <t>189296643</t>
  </si>
  <si>
    <t>Protidešťová žaluzie - přívodní komfortní kovová pevné listy pro napojení na čtyřhrané 1600x1000, povrchová úprava,  včetně síta proti ptactvu a příslušenství např.: PZ 70 1600x1000</t>
  </si>
  <si>
    <t>439401155</t>
  </si>
  <si>
    <t>Protidešťová žaluzie - odvodní komfortní kovová pevné listy pro napojení na čtyřhrané 1600x800, povrchová úprava,  včetně síta proti ptactvu a příslušenství např.: PZ 40 1600x800</t>
  </si>
  <si>
    <t>1895084456</t>
  </si>
  <si>
    <t>Odvod kondenzátu do kanalizace - příprava</t>
  </si>
  <si>
    <t>1145661011</t>
  </si>
  <si>
    <t>Antivibrační podložení VZT jednotek</t>
  </si>
  <si>
    <t>-1658916101</t>
  </si>
  <si>
    <t>Odvod kondenzátu do kanalizace - vyhřívaný</t>
  </si>
  <si>
    <t>-1022984574</t>
  </si>
  <si>
    <t>-985996708</t>
  </si>
  <si>
    <t>Tepelně izolační box na servopohony pro regulátory variabilního průtoku - dílenský výrobek</t>
  </si>
  <si>
    <t>-827437950</t>
  </si>
  <si>
    <t>Ukotvení VZT potrubí nad střechou (uchytný systém na betonových dlaždicích)</t>
  </si>
  <si>
    <t>1140326422</t>
  </si>
  <si>
    <t>Montáž potrubí, elementů a zařízení VZT</t>
  </si>
  <si>
    <t>1338077744</t>
  </si>
  <si>
    <t>2.0 Zařízení č.90.20 – Kondenzační jednotka VZT zař.č.20</t>
  </si>
  <si>
    <t>Kondenzační jednotka invertorové provedení pro ohřev a chlazení vzduchu ve VZT jednotce o chladícím výkonu Qch=19kW a  Qt=22,4kW, elektrický příkon 6,7kW/400V, jistič 30A, chladivo R410a, o rozměrech (šxvxh) 950x1380x330mm, včetně příslušenství např. SPLI</t>
  </si>
  <si>
    <t>-1528661068</t>
  </si>
  <si>
    <t>Komunikační modul pro kondenzační jednotku VZT s regulací VZT (Řídící box + výstupy Modbus a MOV), např.:KM113.27UU</t>
  </si>
  <si>
    <t>1413964123</t>
  </si>
  <si>
    <t>Modul omezení výkonu, např.:MOV-UU</t>
  </si>
  <si>
    <t>-555079580</t>
  </si>
  <si>
    <t>703793577</t>
  </si>
  <si>
    <t>Připojení na soustavu elektro a odvod kondenzátu přes sifonek</t>
  </si>
  <si>
    <t>-2109516913</t>
  </si>
  <si>
    <t>1560556659</t>
  </si>
  <si>
    <t>Měděné potrubí pára-chladivo  včetně obalení difuzně odolnou kaučukovou izolací např.AF Armaflex, ve venkovním prostředí s oplechováním(dvojice potrubí = 1bm) - jednotky do 22,4 kW chlad.výkonu - 9,52/1mm (kapalina) 22,2/1mm(plyn)</t>
  </si>
  <si>
    <t>1274216115</t>
  </si>
  <si>
    <t>-945506983</t>
  </si>
  <si>
    <t>377316735</t>
  </si>
  <si>
    <t>462294605</t>
  </si>
  <si>
    <t>Odvody kondenzátu-venkovní vyhřívaný</t>
  </si>
  <si>
    <t>-109221180</t>
  </si>
  <si>
    <t>2.1.</t>
  </si>
  <si>
    <t>2.1. Zařízení č.20 - ZONA A - Šatny u fasády</t>
  </si>
  <si>
    <t>Regulátor variabilního průtoku s pohonem ModBus (2-10V), do hranatého potrubí o rozměru 500x350mm - ZONA A-ŠATNY FASÁDY (přívod), V=4100m3/h, např. OPTIMA-S-I-500x350-BLC1-MOD-2-10V, Systemair</t>
  </si>
  <si>
    <t>-1421155755</t>
  </si>
  <si>
    <t>Regulátor variabilního průtoku s pohonem ModBus (2-10V), do hranatého potrubí o rozměru 600x300mm - ZONA A-ŠATNY FASÁDY (odvod), V=4200m3/h, např. OPTIMA-S-I-600x300-BLC1-MOD-2-10V, Systemair</t>
  </si>
  <si>
    <t>-718290402</t>
  </si>
  <si>
    <t>Prokabelování zařízení ovládaných MaR, zapojení čidla teploty prostoru - dodávka MaR</t>
  </si>
  <si>
    <t>-606606717</t>
  </si>
  <si>
    <t>Jádrový tlumič hluku standartní (pozinkovaný plech odolnost 200°C) do hranatého potrubí šířkaxvýška 1000x300, délka tlumiče l=1m, 3 vložky, např. JTH skladba jader: 1 x JTH 200/300/1000, 2 x JTH 400/300/1000, Stavoklima</t>
  </si>
  <si>
    <t>-1243653416</t>
  </si>
  <si>
    <t>Jádrový tlumič hluku standartní (pozinkovaný plech odolnost 200°C) do hranatého potrubí šířkaxvýška 600x600, délka tlumiče l=1m, 4 vložky, např. JTH skladba jader: 4 x JTH 300/300/1000, Stavoklima</t>
  </si>
  <si>
    <t>-1019609617</t>
  </si>
  <si>
    <t>Požární klapka s aktivačním mechanismem se servopohonem 230V AC s vratnou pružinou, s termoelektrickou pojistkou 72°C a pomocnými spínači s odolností EI60S, do hranatého potrubí o rozměru 1000x200mm, včetně uchycení mino stěnu, např. FDS-3G-1000x200-B230T</t>
  </si>
  <si>
    <t>689227254</t>
  </si>
  <si>
    <t>Požární klapka s aktivačním mechanismem se servopohonem 230V AC s vratnou pružinou, s termoelektrickou pojistkou 72°C a pomocnými spínači s odolností EI60S, do hranatého potrubí o rozměru 1000x315mm, včetně uchycení mino stěnu, např. FDS-3G-1000x315-B230T</t>
  </si>
  <si>
    <t>-912617501</t>
  </si>
  <si>
    <t>Potrubí čtyřhranné pozinkované těsné sk.I do obvodu 1050, 20% tvar.</t>
  </si>
  <si>
    <t>1315625332</t>
  </si>
  <si>
    <t>do obvodu 1500, 20% tvar.</t>
  </si>
  <si>
    <t>-1603547918</t>
  </si>
  <si>
    <t>490132390</t>
  </si>
  <si>
    <t>do obvodu 2630, 30% tvar.</t>
  </si>
  <si>
    <t>1871307876</t>
  </si>
  <si>
    <t>do obvodu 3500, 100% tvar.</t>
  </si>
  <si>
    <t>2037022982</t>
  </si>
  <si>
    <t>Potrubí kruhové pozinkované Spiro těsné D100, 20% tvarovek</t>
  </si>
  <si>
    <t>-747876592</t>
  </si>
  <si>
    <t>Protipožární (tepelná) izolace potrubí odolnost při tepelné expozici zvnějšku i zevnitř (potrubí typu B dle EN 1366-1).- oboustranná odolnost (typ B) odolnost min.EI30 - tl.60mm -minerální vlna s AL folií</t>
  </si>
  <si>
    <t>1842352977</t>
  </si>
  <si>
    <t>1553939960</t>
  </si>
  <si>
    <t>Tepelná  izolace potrubí - tepelně izolováno tl.12mm -kaučuková iz.</t>
  </si>
  <si>
    <t>-923275545</t>
  </si>
  <si>
    <t>Vyčištění stávajícího potrubí VZT</t>
  </si>
  <si>
    <t>-878236690</t>
  </si>
  <si>
    <t>Regulační klapka pro kruhové potrubí  D125, včetně příslušenství</t>
  </si>
  <si>
    <t>244801486</t>
  </si>
  <si>
    <t>Regulační clona do potrubí 560x100</t>
  </si>
  <si>
    <t>-1463842751</t>
  </si>
  <si>
    <t>Regulační klapka pro hranaté potrubí do rozměru 280x200, včetně příslušenství</t>
  </si>
  <si>
    <t>1652693586</t>
  </si>
  <si>
    <t>Regulační klapka pro hranaté potrubí do rozměru 355x200, včetně příslušenství</t>
  </si>
  <si>
    <t>1498998676</t>
  </si>
  <si>
    <t>Regulační klapka pro kruhové potrubí  D100, včetně příslušenství</t>
  </si>
  <si>
    <t>1703791160</t>
  </si>
  <si>
    <t>Talířový ventil odvodní kovový velikost 100, včetně napojení na potrubí, povrch.úprava RAL</t>
  </si>
  <si>
    <t>378914225</t>
  </si>
  <si>
    <t>Výústka přívodní dvouřadá komfortní s regulací pro hranaté potrubí do rozměru šířkaxvýška  600x150 mm s regulací R1 - instalace do kruhového potrubí včetně nástavce, uchycení, např.NOVA-C-2-R1</t>
  </si>
  <si>
    <t>402867337</t>
  </si>
  <si>
    <t>Výústka přívodní dvouřadá komfortní s regulací pro hranaté potrubí do rozměru šířkaxvýška  500x150 mm s regulací R1 - instalace do kruhového potrubí včetně nástavce, uchycení, např.NOVA-C-2-R1</t>
  </si>
  <si>
    <t>-2066811860</t>
  </si>
  <si>
    <t>Výústka odvodní jednořadá komfortní s regulací o rozměru 560x200mm s regulací R1 - instalace do hranatého potrubí,  včetně nástavce, uchycení, např.NOVA-C-1-R1</t>
  </si>
  <si>
    <t>-2067617549</t>
  </si>
  <si>
    <t>Stěnová mřížka jednořadá - oboustranné komfortní pro hranaté potrubí do rozměru šířkaxvýška  600x200mm, povrch.úpravy RAL a uchycení</t>
  </si>
  <si>
    <t>-428557691</t>
  </si>
  <si>
    <t>Dveřní mřížka komfortní oboustraná  600*300mm, povrchová úprava dle RAL, včetně uchycení, např. DME</t>
  </si>
  <si>
    <t>-1198297680</t>
  </si>
  <si>
    <t>Přeregulování stávajících výustek</t>
  </si>
  <si>
    <t>1158129292</t>
  </si>
  <si>
    <t>2034970888</t>
  </si>
  <si>
    <t>1095639445</t>
  </si>
  <si>
    <t>2.2.</t>
  </si>
  <si>
    <t>2.2. Zařízení č.20 - ZONA B - Šatny u kluziště</t>
  </si>
  <si>
    <t xml:space="preserve">Požární klapka s aktivačním mechanismem se servopohonem 230V AC s vratnou pružinou, s termoelektrickou pojistkou 72°C a pomocnými spínači s odolností EI60S, do hranatého potrubí o rozměru 400x500mm, včetně uchycení mino stěnu, např. FDS-3G-400x500-B230T, </t>
  </si>
  <si>
    <t>1808059320</t>
  </si>
  <si>
    <t xml:space="preserve">Požární klapka s aktivačním mechanismem se servopohonem 230V AC s vratnou pružinou, s termoelektrickou pojistkou 72°C a pomocnými spínači s odolností EI60S, do hranatého potrubí o rozměru 600x400mm, včetně uchycení mino stěnu, např. FDS-3G-600x400-B230T, </t>
  </si>
  <si>
    <t>-1604046699</t>
  </si>
  <si>
    <t>Potrubí čtyřhranné pozinkované těsné sk.I do obvodu 1050, 10% tvar.</t>
  </si>
  <si>
    <t>1223966175</t>
  </si>
  <si>
    <t>1981797553</t>
  </si>
  <si>
    <t>do obvodu 1890, 20% tvar.</t>
  </si>
  <si>
    <t>2080450044</t>
  </si>
  <si>
    <t>do obvodu 2630, 20% tvar.</t>
  </si>
  <si>
    <t>996485305</t>
  </si>
  <si>
    <t>-1631691859</t>
  </si>
  <si>
    <t>163013327</t>
  </si>
  <si>
    <t>176358445</t>
  </si>
  <si>
    <t>1559570847</t>
  </si>
  <si>
    <t>Regulační klapka pro hranaté potrubí do rozměru 200x200, včetně příslušenství</t>
  </si>
  <si>
    <t>-17734733</t>
  </si>
  <si>
    <t>-1467495611</t>
  </si>
  <si>
    <t>Regulační klapka pro hranaté potrubí do rozměru 450x200, včetně příslušenství</t>
  </si>
  <si>
    <t>1630150917</t>
  </si>
  <si>
    <t>-1606816881</t>
  </si>
  <si>
    <t>9029508</t>
  </si>
  <si>
    <t>-2124603542</t>
  </si>
  <si>
    <t>Dveřní mřížka komfortní oboustraná  300*150mm, povrchová úprava dle RAL, včetně uchycení, např. DME</t>
  </si>
  <si>
    <t>-1062581573</t>
  </si>
  <si>
    <t>1642323350</t>
  </si>
  <si>
    <t>-914034083</t>
  </si>
  <si>
    <t>-1082401862</t>
  </si>
  <si>
    <t>Regulátor variabilního průtoku s pohonem ModBus (2-10V), do hranatého potrubí o rozměru 400x350mm - ZONA B-ŠATNY U KLUZIŠTĚ (přívod) V=3000m3/h, např.OPTIMA-S-I-400x350-BLC1-MOD-2-10V, Systemair</t>
  </si>
  <si>
    <t>1602943750</t>
  </si>
  <si>
    <t>Regulátor variabilního průtoku s pohonem ModBus (2-10V), do hranatého potrubí o rozměru 600x200mm - ZONA B-ŠATNY U KLUZIŠTĚ (odvod) V=3180m3/h, např.OPTIMA-S-I-600x200-BLC1-MOD-2-10V, Systemair</t>
  </si>
  <si>
    <t>-811723311</t>
  </si>
  <si>
    <t>750413691</t>
  </si>
  <si>
    <t>Jádrový tlumič hluku standartní (pozinkovaný plech odolnost 200°C) do hranatého potrubí šířkaxvýška 600x400, délka tlumiče l=1m, 4 vložky, např. JTH skladba jader: 4 x JTH 200/300/1000, Stavoklima</t>
  </si>
  <si>
    <t>946798627</t>
  </si>
  <si>
    <t>-236349052</t>
  </si>
  <si>
    <t>2.3.</t>
  </si>
  <si>
    <t>2.3. Zařízení č.20 - ZONA C - Šatny vpravo</t>
  </si>
  <si>
    <t>Regulátor variabilního průtoku pro rychlosti 0,2–6 m/s s pohonem ModBus (2-10V), do kruhového potrubí o rozměru 250mm - ZONA C-ŠATNY VPRAVO (přívod) V=1800m3/h, např.OPTIMA-LV-RI-400-BLC1-MOD-2-10V, Systemair</t>
  </si>
  <si>
    <t>1005821405</t>
  </si>
  <si>
    <t>Regulátor variabilního průtoku s pohonem ModBus (2-10V), do kruhového potrubí o rozměru 315mm - ZONA C-ŠATNY VPRAVO (odvod) V=1970m3/h, např. OPTIMA-R-I-315-BLC1-MOD-2-10V, Systemair</t>
  </si>
  <si>
    <t>-1246454903</t>
  </si>
  <si>
    <t>-1895756098</t>
  </si>
  <si>
    <t>Tlumič hluku pro kruhová potrubí  DN315, délky 1,2m, tlouštka izolace 50mm, např.SLU 315/1200 50, Lindab</t>
  </si>
  <si>
    <t>-376801969</t>
  </si>
  <si>
    <t>1712491436</t>
  </si>
  <si>
    <t>Požární klapka s aktivačním mechanismem se servopohonem 230V AC s vratnou pružinou, s termoelektrickou pojistkou 72°C a pomocnými spínači s odolností EI60S, do kruhového potrubí o rozměru 400mm, včetně uchycení mino stěnu, např. FDR-3G-400-B230T, Systemai</t>
  </si>
  <si>
    <t>-963489546</t>
  </si>
  <si>
    <t xml:space="preserve">Požární klapka s aktivačním mechanismem se servopohonem 230V AC s vratnou pružinou, s termoelektrickou pojistkou 72°C a pomocnými spínači s odolností EI60S, do hranatého potrubí o rozměru 400x250mm, včetně uchycení mino stěnu, např. FDS-3G-400x250-B230T, </t>
  </si>
  <si>
    <t>-180305423</t>
  </si>
  <si>
    <t>Potrubí čtyřhranné pozinkované těsné sk.I do obvodu 1050, 30% tvar.</t>
  </si>
  <si>
    <t>-2088122673</t>
  </si>
  <si>
    <t>do obvodu 1500, 30% tvar.</t>
  </si>
  <si>
    <t>-828491061</t>
  </si>
  <si>
    <t>do obvodu 1890, 100% tvar.</t>
  </si>
  <si>
    <t>1720198424</t>
  </si>
  <si>
    <t>Potrubí kruhové pozinkované Spiro těsné D355, 100% tvarovek</t>
  </si>
  <si>
    <t>1189294467</t>
  </si>
  <si>
    <t>D400, 40% tvarovek</t>
  </si>
  <si>
    <t>-1823788654</t>
  </si>
  <si>
    <t>-1644436277</t>
  </si>
  <si>
    <t>-764408013</t>
  </si>
  <si>
    <t>232163974</t>
  </si>
  <si>
    <t>1900701963</t>
  </si>
  <si>
    <t>Regulační klapka pro kruhové potrubí  D200, včetně příslušenství</t>
  </si>
  <si>
    <t>1081904785</t>
  </si>
  <si>
    <t>1938775516</t>
  </si>
  <si>
    <t>1660503847</t>
  </si>
  <si>
    <t>Regulační klapka pro hranaté potrubí do rozměru 500x200, včetně příslušenství</t>
  </si>
  <si>
    <t>60096802</t>
  </si>
  <si>
    <t>Výústka přívodní dvouřadá komfortní s regulací pro hranaté potrubí do rozměru šířkaxvýška  400x200 mm s regulací R1 - instalace do kruhového potrubí včetně nástavce, uchycení, např.NOVA-C-2-R1</t>
  </si>
  <si>
    <t>-1960777177</t>
  </si>
  <si>
    <t>Výústka odvodní jednořadá komfortní s regulací o rozměru 400x200mm s regulací R1 - instalace do hranatého potrubí,  včetně nástavce, uchycení, např.NOVA-C-1-R1</t>
  </si>
  <si>
    <t>916421434</t>
  </si>
  <si>
    <t>2072169775</t>
  </si>
  <si>
    <t>-1465167014</t>
  </si>
  <si>
    <t>-976405864</t>
  </si>
  <si>
    <t>-238889007</t>
  </si>
  <si>
    <t>2.4.</t>
  </si>
  <si>
    <t>2.4. Zařízení č.20 - ZONA D - Kanceláře</t>
  </si>
  <si>
    <t>Regulátor variabilního průtoku s pohonem ModBus (2-10V), do kruhového potrubí o rozměru 200mm - ZONA D-KANCELÁŘE (přívod) V=650m3/h, např.OPTIMA-R-I-200-BLC1-MOD-2-10V, Systemair</t>
  </si>
  <si>
    <t>856030200</t>
  </si>
  <si>
    <t>Regulátor variabilního průtoku s pohonem ModBus (2-10V), do kruhového potrubí o rozměru 200mm - ZONA D-KANCELÁŘE (odvod) V=650m3/h, např.OPTIMA-R-I-200-BLC1-MOD-2-10V, Systemair</t>
  </si>
  <si>
    <t>1277147167</t>
  </si>
  <si>
    <t>Tlumič hluku pro kruhová potrubí  DN200, délky 1,2m, tlouštka izolace 50mm, např.SLU 200/1200 50, Lindab</t>
  </si>
  <si>
    <t>-406026318</t>
  </si>
  <si>
    <t>-751613600</t>
  </si>
  <si>
    <t>Požární klapka s aktivačním mechanismem se servopohonem 230V AC s vratnou pružinou, s termoelektrickou pojistkou 72°C a pomocnými spínači s odolností EI60S, do kruhového potrubí o rozměru 200mm, včetně uchycení mino stěnu, např. FDR-3G-200-B230T, Systemai</t>
  </si>
  <si>
    <t>1412247227</t>
  </si>
  <si>
    <t>-1937542049</t>
  </si>
  <si>
    <t>Požární klapka s aktivačním mechanismem se servopohonem 230V AC s vratnou pružinou, s termoelektrickou pojistkou 72°C a pomocnými spínači s odolností EI60S, do kruhového potrubí o rozměru 250mm, včetně uchycení mino stěnu, např. FDR-3G-250-B230T, Systemai</t>
  </si>
  <si>
    <t>-67582935</t>
  </si>
  <si>
    <t>Malý radiální ventilátor velikost 60, dopravovaný průtok 50m3/h, dopravní tlak 120Pa, vč.zpětné klapky, svorkovnice, příslušenství a ovládání 29W, 230V, elektrické krytí IPX5, integrovaný nastavitelný časový doběh, provedení DO PODHLEDU (ZDI), s bočním vý</t>
  </si>
  <si>
    <t>449682089</t>
  </si>
  <si>
    <t>Protidešťová žaluzie - odvodní nerezová větrací mřížka pevné listy pro napojení na kruhové potrubí DN125, včetně okapničky, síťky a příslušenství</t>
  </si>
  <si>
    <t>1911961159</t>
  </si>
  <si>
    <t>Potrubí čtyřhranné pozinkované těsné sk.I do obvodu 1500, 40% tvar.</t>
  </si>
  <si>
    <t>65421429</t>
  </si>
  <si>
    <t>602598470</t>
  </si>
  <si>
    <t>D125, 20% tvarovek</t>
  </si>
  <si>
    <t>-166377331</t>
  </si>
  <si>
    <t>D160, 30% tvarovek</t>
  </si>
  <si>
    <t>1236965195</t>
  </si>
  <si>
    <t>Hadice flexibilní zvukoizolační D100</t>
  </si>
  <si>
    <t>986837903</t>
  </si>
  <si>
    <t>D160</t>
  </si>
  <si>
    <t>1670596746</t>
  </si>
  <si>
    <t>419558010</t>
  </si>
  <si>
    <t>809661523</t>
  </si>
  <si>
    <t>-1151360460</t>
  </si>
  <si>
    <t>-1785737125</t>
  </si>
  <si>
    <t>-1629355756</t>
  </si>
  <si>
    <t>Regulační klapka pro kruhové potrubí  D160, včetně příslušenství</t>
  </si>
  <si>
    <t>859267364</t>
  </si>
  <si>
    <t>1856652007</t>
  </si>
  <si>
    <t>Talířový ventil odvodní kovový velikost 150, včetně napojení na potrubí, povrch.úprava RAL</t>
  </si>
  <si>
    <t>1838999390</t>
  </si>
  <si>
    <t>Talířový ventil přívodní kovový velikost 100, včetně napojení na potrubí, povrch.úprava RAL</t>
  </si>
  <si>
    <t>-1527330898</t>
  </si>
  <si>
    <t>Talířový ventil přívodní kovový velikost 125, včetně napojení na potrubí, povrch.úprava RAL</t>
  </si>
  <si>
    <t>248040273</t>
  </si>
  <si>
    <t>Výústka přívodní dvouřadá (nastavitelné lamely) komfortní s regulací pro kruhové potrubí do rozměru 160mm, šířkaxvýška 300x100 mm s regulací R1, včetně nástavce, uchycení, např.NOVA-C-2-R1</t>
  </si>
  <si>
    <t>-1546491720</t>
  </si>
  <si>
    <t>Výústka odvodní jednořadá (nastavitelné lamely) komfortní s regulací o rozměru 355x355mm s regulací R1 - instalace do kruhového potrubí včetně nástavce, uchycení, např.NOVA-C-1-R1</t>
  </si>
  <si>
    <t>-1847248225</t>
  </si>
  <si>
    <t>Přefukový prvek s útlumem Dn,e,w=47dB, velikost 125, včetně uchycení</t>
  </si>
  <si>
    <t>-508559309</t>
  </si>
  <si>
    <t>357142039</t>
  </si>
  <si>
    <t>392088694</t>
  </si>
  <si>
    <t>Pol342</t>
  </si>
  <si>
    <t>D200, 40% tvarovek</t>
  </si>
  <si>
    <t>-839496125</t>
  </si>
  <si>
    <t>2.5.</t>
  </si>
  <si>
    <t>2.5. Zařízení č.20 - ZONA E - Společenská místnost</t>
  </si>
  <si>
    <t>Regulátor variabilního průtoku pro rychlosti 0,2–6 m/s s pohonem ModBus (2-10V), do kruhového potrubí o rozměru 250mm - ZONA E-SPOLEČENSKÁ MÍSTNOST(přívod) V=650m3/h, např.OPTIMA-LV-RI-250-BLC1-MOD-2-10V, Systemair</t>
  </si>
  <si>
    <t>924025761</t>
  </si>
  <si>
    <t>Regulátor variabilního průtoku pro rychlosti 0,2–6 m/s s pohonem ModBus (2-10V), do kruhového potrubí o rozměru 250mm - ZONA E-SPOLEČENSKÁ MÍSTNOST(odvod) V=650m3/h, např.OPTIMA-LV-RI-250-BLC1-MOD-2-10V, Systemair</t>
  </si>
  <si>
    <t>-404858375</t>
  </si>
  <si>
    <t>1839175039</t>
  </si>
  <si>
    <t>Tlumič hluku pro kruhová potrubí  DN250, délky 1m, tlouštka izolace 50mm, např.SLU 250/1200 50, Lindab</t>
  </si>
  <si>
    <t>-1141829772</t>
  </si>
  <si>
    <t>542940568</t>
  </si>
  <si>
    <t>694925501</t>
  </si>
  <si>
    <t>Potrubí čtyřhranné pozinkované těsné sk.I do obvodu 1050, 37% tvar.</t>
  </si>
  <si>
    <t>-1735239464</t>
  </si>
  <si>
    <t>do obvodu 1500, 100% tvar.</t>
  </si>
  <si>
    <t>-979493597</t>
  </si>
  <si>
    <t>Potrubí kruhové pozinkované Spiro těsné D200, 40% tvarovek</t>
  </si>
  <si>
    <t>-311471875</t>
  </si>
  <si>
    <t>D250, 40% tvarovek</t>
  </si>
  <si>
    <t>-1369819606</t>
  </si>
  <si>
    <t>Hadice flexibilní zvukoizolační  D160</t>
  </si>
  <si>
    <t>1256847585</t>
  </si>
  <si>
    <t>-188497079</t>
  </si>
  <si>
    <t>2078023166</t>
  </si>
  <si>
    <t>1212421570</t>
  </si>
  <si>
    <t>Výústka přívodní dvouřadá komfortní s regulací pro hranaté potrubí do rozměru šířkaxvýška 400x100 mm s regulací R1 - instalace do kruhového potrubí včetně nástavce, uchycení, např.NOVA-C-2-R1</t>
  </si>
  <si>
    <t>-324067413</t>
  </si>
  <si>
    <t>Výústka odvodní jednořadá (nastavitelné lamely) komfortní s regulací o rozměru 400x200mm s regulací R1 - instalace do kruhového potrubí včetně nástavce, uchycení, např.NOVA-C-1-R1</t>
  </si>
  <si>
    <t>804139470</t>
  </si>
  <si>
    <t>Stěnová mřížka jednořadá - oboustranné komfortní pro hranaté potrubí do rozměru šířkaxvýška  400x300 mm -, povrch.úpravy RAL a uchycení</t>
  </si>
  <si>
    <t>-809329158</t>
  </si>
  <si>
    <t>365493792</t>
  </si>
  <si>
    <t>-1094613179</t>
  </si>
  <si>
    <t>2.6.</t>
  </si>
  <si>
    <t>2.6. Zařízení č.20 - ZONA F - Chodby</t>
  </si>
  <si>
    <t>Regulátor variabilního průtoku s pohonem ModBus (2-10V), do kruhového potrubí o rozměru 315mm - ZONA F-CHODBY (přívod) V=1600m3/h, např. OPTIMA-R-I-315-BLC1-MOD-2-10V, Systemair</t>
  </si>
  <si>
    <t>778805147</t>
  </si>
  <si>
    <t>Regulátor variabilního průtoku s pohonem ModBus (2-10V), do kruhového potrubí o rozměru 180mm - ZONA F - CHODBY (odvod) V=550m3/h, např.OPTIMA-R-I-180-BLC1-MOD-2-10V, Systemair</t>
  </si>
  <si>
    <t>255441676</t>
  </si>
  <si>
    <t>Regulátor variabilního průtoku s pohonem ModBus (2-10V), do kruhového potrubí o rozměru 180mm - ZONA F - CHODBY (odvod) V=600m3/h, např.OPTIMA-R-I-180-BLC1-MOD-2-10V, Systemair</t>
  </si>
  <si>
    <t>-1648755632</t>
  </si>
  <si>
    <t>-173351579</t>
  </si>
  <si>
    <t>270233865</t>
  </si>
  <si>
    <t>Tlumič hluku pro kruhová potrubí  DN180, délky 0,9m, tlouštka izolace 50mm, např.SRS 180-0,9</t>
  </si>
  <si>
    <t>912468081</t>
  </si>
  <si>
    <t>1600007467</t>
  </si>
  <si>
    <t>Požární klapka s aktivačním mechanismem se servopohonem 230V AC s vratnou pružinou, s termoelektrickou pojistkou 72°C a pomocnými spínači s odolností EI60S, do kruhového potrubí o rozměru 160mm, včetně uchycení mino stěnu, např. FDR-3G-160-B230T, Systemai</t>
  </si>
  <si>
    <t>-1090662438</t>
  </si>
  <si>
    <t>Požární klapka s aktivačním mechanismem se servopohonem 230V AC s vratnou pružinou, s termoelektrickou pojistkou 72°C a pomocnými spínači s odolností EI60S, do kruhového potrubí o rozměru 125mm, včetně uchycení mino stěnu, např. FDR-3G-125-B230T, Systemai</t>
  </si>
  <si>
    <t>111998480</t>
  </si>
  <si>
    <t>Protipožární talířový ventil přívodní s odolností EI 60 velikost 125, včetně napojení na potrubí, povrch.úprava RAL, např.CFDM-V 125-.01/120/TVOM RAL9010, Mandík</t>
  </si>
  <si>
    <t>1219374892</t>
  </si>
  <si>
    <t>Sestava těsnicích větracích výústkových tvarovek s krycí mřížkou na obou stranách, např. PROMASEAL  EI 60 (2x123x103)mm, 2(93x93)mm</t>
  </si>
  <si>
    <t>-1105295304</t>
  </si>
  <si>
    <t>905254148</t>
  </si>
  <si>
    <t>Potrubí kruhové pozinkované těsné D125, 10% tvarovek</t>
  </si>
  <si>
    <t>1157936088</t>
  </si>
  <si>
    <t>D160, 20% tvarovek</t>
  </si>
  <si>
    <t>1265529000</t>
  </si>
  <si>
    <t>D200, 20% tvarovek</t>
  </si>
  <si>
    <t>1753616036</t>
  </si>
  <si>
    <t>D250, 20% tvarovek</t>
  </si>
  <si>
    <t>280020406</t>
  </si>
  <si>
    <t>D315, 90% tvarovek</t>
  </si>
  <si>
    <t>398552658</t>
  </si>
  <si>
    <t>Hadice flexibilní zvukoizolační D160</t>
  </si>
  <si>
    <t>1499954256</t>
  </si>
  <si>
    <t>1096427463</t>
  </si>
  <si>
    <t>-398153279</t>
  </si>
  <si>
    <t>1147151366</t>
  </si>
  <si>
    <t>1493668784</t>
  </si>
  <si>
    <t>-801195057</t>
  </si>
  <si>
    <t>1538653365</t>
  </si>
  <si>
    <t>-850458217</t>
  </si>
  <si>
    <t>Regulační klapka pro kruhové potrubí  D250, včetně příslušenství</t>
  </si>
  <si>
    <t>180241479</t>
  </si>
  <si>
    <t>Talířový ventil odvodní kovový velikost 125, včetně napojení na potrubí, povrch.úprava RAL</t>
  </si>
  <si>
    <t>-1796430369</t>
  </si>
  <si>
    <t>Talířový ventil přívodní kovový velikost 160, včetně napojení na potrubí, povrch.úprava RAL</t>
  </si>
  <si>
    <t>-604333079</t>
  </si>
  <si>
    <t>Výstka přívodní dvouřadá (nastavitelné lamely)  komfortní s regulací do hranatého potrubí, šířkaxvýška 500x150 mm s regulací R1, uchycení, např.NOVA-C-2-R1</t>
  </si>
  <si>
    <t>1968221526</t>
  </si>
  <si>
    <t>Stěnová mřížka jednořadá - oboustranné komfortní pro hranaté potrubí do rozměru šířkaxvýška  400x100 mm -, povrch.úpravy RAL a uchycení</t>
  </si>
  <si>
    <t>1275346400</t>
  </si>
  <si>
    <t>-342914441</t>
  </si>
  <si>
    <t>1121586550</t>
  </si>
  <si>
    <t>pol.207</t>
  </si>
  <si>
    <t>do obvodu 650, 20% tvar.</t>
  </si>
  <si>
    <t>-2072398634</t>
  </si>
  <si>
    <t>2.7.</t>
  </si>
  <si>
    <t>2.7. Zařízení č.20 - ZONA G - Zázemí</t>
  </si>
  <si>
    <t>Regulátor variabilního průtoku s pohonem ModBus (2-10V), do kruhového potrubí o rozměru 140mm - ZONA G - ZAZEMÍ ÚKLID (přívod) V=255m3/h, např.OPTIMA-R-I-140-BLC1-MOD-2-10V, Systemair</t>
  </si>
  <si>
    <t>1106763907</t>
  </si>
  <si>
    <t>Regulátor variabilního průtoku s pohonem ModBus (2-10V), do kruhového potrubí o rozměru 125mm - ZONA G - ZAZEMÍ ÚKLID (odvod) V=200m3/h, např.OPTIMA-R-I-125-BLC1-MOD-2-10V, Systemair</t>
  </si>
  <si>
    <t>1582058682</t>
  </si>
  <si>
    <t>-1005041418</t>
  </si>
  <si>
    <t>Tlumič hluku pro kruhová potrubí  DN140, délky 1m, tlouštka izolace 50mm, např.SLU 160/1000 50, Lindab</t>
  </si>
  <si>
    <t>1124914250</t>
  </si>
  <si>
    <t>Tlumič hluku pro kruhová potrubí  DN125, délky 1m, tlouštka izolace 50mm, např.SLU 125/1000 50, Lindab</t>
  </si>
  <si>
    <t>-218662103</t>
  </si>
  <si>
    <t>786605985</t>
  </si>
  <si>
    <t>-315941990</t>
  </si>
  <si>
    <t>-1708207912</t>
  </si>
  <si>
    <t>Potrubí kruhové pozinkované Spiro těsné D100, 10% tvarovek</t>
  </si>
  <si>
    <t>-1854030085</t>
  </si>
  <si>
    <t>D125, 30% tvarovek</t>
  </si>
  <si>
    <t>859429545</t>
  </si>
  <si>
    <t>-614344102</t>
  </si>
  <si>
    <t>Hadice flexibilní zvukoizolační  D100</t>
  </si>
  <si>
    <t>-877002527</t>
  </si>
  <si>
    <t>D125</t>
  </si>
  <si>
    <t>-668987961</t>
  </si>
  <si>
    <t>D140</t>
  </si>
  <si>
    <t>1414316736</t>
  </si>
  <si>
    <t>-156089048</t>
  </si>
  <si>
    <t>-1788173124</t>
  </si>
  <si>
    <t>2134503644</t>
  </si>
  <si>
    <t>-1076042878</t>
  </si>
  <si>
    <t>-1522073223</t>
  </si>
  <si>
    <t>705003674</t>
  </si>
  <si>
    <t>1106937780</t>
  </si>
  <si>
    <t>910480318</t>
  </si>
  <si>
    <t>-2041554453</t>
  </si>
  <si>
    <t>3. Zařízení č.21 - Větrání bufetu</t>
  </si>
  <si>
    <t>Kompaktní centrální rekuperační vzduchotechnická jednotka např. Duovent Compact DV 3000 DI KL F7/M5 AP IP55, Elektrodesing, o rozměrech lxšxv 2562x1620x825mm v nástřešním podlahové provedení. Jednotka obsahuje protiproudý rekuperační výměník min.74,2%, (e</t>
  </si>
  <si>
    <t>-1463012045</t>
  </si>
  <si>
    <t>-1107552840</t>
  </si>
  <si>
    <t>1426860530</t>
  </si>
  <si>
    <t>Jádrový tlumič hluku standartní (pozinkovaný plech odolnost 200°C) do hranatého potrubí šířkaxvýška 600x400, délka tlumiče l=2m, 4 vložky, např. JTH skladba jader: 4 x JTH 200/300/2000, Stavoklima</t>
  </si>
  <si>
    <t>-1777954672</t>
  </si>
  <si>
    <t>Jádrový tlumič hluku standartní (pozinkovaný plech odolnost 200°C) do hranatého potrubí šířkaxvýška 600x400, délka tlumiče l=1,5m, 2 vložky, např. JTH skladba jader: 2 x JTH 400/300/1500, Stavoklima</t>
  </si>
  <si>
    <t>1925151915</t>
  </si>
  <si>
    <t xml:space="preserve">Kuchyňská digestoř nerezová např.Digestoř GRANDE-1R 1750x1000x465 (STANDART-N), Atrea Jablonec, 1750x1000x465mm, s filtrací odpadního vzduchu (tukové filtry 3ks 400x400mm) s průtokem odpadního vzduchu 1000m3/h, připojovací hrdlo 350x150mm, montáž ke zdi, </t>
  </si>
  <si>
    <t>-1681995285</t>
  </si>
  <si>
    <t>Kuchyňská digestoř nerezová např.Digestoř GRANDE-1R 1000x1200x465 (STANDART-N), Atrea Jablonec, 1000x1200x465mm, s filtrací odpadního vzduchu (tukové filtry 1ks 400x400mm) s průtokem odpadního vzduchu 500m3/h, připojovací hrdlo 200x150mm, montáž ke zdi, v</t>
  </si>
  <si>
    <t>-953417412</t>
  </si>
  <si>
    <t>Malý radiální ventilátor např.EBB 250 N T IP44 radiální ventilátor s filtrem, Elektrodesing, vč.zpětné klapky, spínače, svorkovnice, příslušenství a ovládání 29W, 230V, elektrické krytí IP44, provedení NA PODHLED (STĚNU), se zadním vývodem, dopravovaný pr</t>
  </si>
  <si>
    <t>1826690774</t>
  </si>
  <si>
    <t>Malý radiální ventilátor velikost 60, dopravovaný průtok 50m3/h, dopravní tlak 120Pa, vč.zpětné klapky, svorkovnice, příslušenství a ovládání 28W, 230V, elektrické krytí IPX5, integrovaný nastavitelný časový doběh, provedení DO PODHLEDU (ZDI), s bočním vý</t>
  </si>
  <si>
    <t>408571869</t>
  </si>
  <si>
    <t>1388396038</t>
  </si>
  <si>
    <t>Potrubí čtyřhranné pozinkované těsné sk.I do obvodu 1050, 50% tvar.</t>
  </si>
  <si>
    <t>-1793106515</t>
  </si>
  <si>
    <t>do obvodu 1500, 60% tvar.</t>
  </si>
  <si>
    <t>567524089</t>
  </si>
  <si>
    <t>-1173373090</t>
  </si>
  <si>
    <t>do obvodu 2630, 40% tvar.</t>
  </si>
  <si>
    <t>790429856</t>
  </si>
  <si>
    <t>-432585400</t>
  </si>
  <si>
    <t>43662362</t>
  </si>
  <si>
    <t>D250, 10% tvarovek</t>
  </si>
  <si>
    <t>-519749024</t>
  </si>
  <si>
    <t>D355, 10% tvarovek</t>
  </si>
  <si>
    <t>-811417423</t>
  </si>
  <si>
    <t>771909587</t>
  </si>
  <si>
    <t>2106676419</t>
  </si>
  <si>
    <t>262206065</t>
  </si>
  <si>
    <t>1152936418</t>
  </si>
  <si>
    <t>-1041060705</t>
  </si>
  <si>
    <t>1878083795</t>
  </si>
  <si>
    <t>-465162643</t>
  </si>
  <si>
    <t>1969172659</t>
  </si>
  <si>
    <t>427089653</t>
  </si>
  <si>
    <t>Regulační klapka pro hranaté potrubí do rozměru 250x200, včetně příslušenství</t>
  </si>
  <si>
    <t>-350540731</t>
  </si>
  <si>
    <t>Regulační klapka pro hranaté potrubí do rozměru 250x160, včetně příslušenství</t>
  </si>
  <si>
    <t>-1516233130</t>
  </si>
  <si>
    <t>Regulační klapka pro hranaté potrubí do rozměru 200x160, včetně příslušenství</t>
  </si>
  <si>
    <t>-224126499</t>
  </si>
  <si>
    <t>1087631332</t>
  </si>
  <si>
    <t>-1266758534</t>
  </si>
  <si>
    <t>-756606438</t>
  </si>
  <si>
    <t>714651401</t>
  </si>
  <si>
    <t>-116107835</t>
  </si>
  <si>
    <t>-353141366</t>
  </si>
  <si>
    <t>597609113</t>
  </si>
  <si>
    <t>Výústka přívodní dvouřadá (nastavitelné lamely) komfortní s regulací pro kruhové potrubí do rozměru 250mm, šířkaxvýška 1000x100 mm s regulací R1, včetně nástavce, uchycení, např.NOVA-C-2-R1</t>
  </si>
  <si>
    <t>1899149413</t>
  </si>
  <si>
    <t>Výústka přívodní dvouřadá (nastavitelné lamely)  komfortní s regulací do hranatého potrubí, šířkaxvýška 500x500 mm s regulací R1, uchycení, např.NOVA-C-2-R1</t>
  </si>
  <si>
    <t>-997556956</t>
  </si>
  <si>
    <t>Výústka odvodní jednořadá (nastavitelné lamely) komfortní s regulací o rozměru 500x150mm s regulací R1 - instalace do kruhového potrubí včetně nástavce, uchycení, např.NOVA-C-1-R1</t>
  </si>
  <si>
    <t>1874741198</t>
  </si>
  <si>
    <t>Stěnová mřížka jednořadá - oboustranné komfortní pro hranaté potrubí do rozměru šířkaxvýška  500x200 mm -, povrch.úpravy RAL a uchycení</t>
  </si>
  <si>
    <t>-279895573</t>
  </si>
  <si>
    <t>Protidešťová žaluzie - přívodní komfortní kovová pevné listy pro napojení na čtyřhrané 630x630, povrchová úprava,  včetně síta proti ptactvu a příslušenství např.: PZ 70 630x630</t>
  </si>
  <si>
    <t>913917968</t>
  </si>
  <si>
    <t>Protidešťová žaluzie - odvodní komfortní kovová pevné listy pro napojení na čtyřhrané 630x430, povrchová úprava,  včetně síta proti ptactvu a příslušenství např.: PZ 40 630x400</t>
  </si>
  <si>
    <t>1115945979</t>
  </si>
  <si>
    <t>Odvod kondenzátu do kanalizace</t>
  </si>
  <si>
    <t>-1984498075</t>
  </si>
  <si>
    <t>Nátěry potrubí dle vzorníku RAL hygienické antibakteriální - odhad</t>
  </si>
  <si>
    <t>570328887</t>
  </si>
  <si>
    <t>-474912919</t>
  </si>
  <si>
    <t>930943288</t>
  </si>
  <si>
    <t>-1212865232</t>
  </si>
  <si>
    <t>-1916172793</t>
  </si>
  <si>
    <t>Pol343</t>
  </si>
  <si>
    <t>Regulace centrální VZT jednotky umožňuje - dodávka MaR  ovládání standardním ovladačem, nastavení a editace všech provozních parametrů, signalizace provozních a poruchových stavů, nastavení týdenního programu větrání a nastavení teplot, regulace nastavení</t>
  </si>
  <si>
    <t>1225425255</t>
  </si>
  <si>
    <t>4. Zařízení č.22 - Větrání tělocvična</t>
  </si>
  <si>
    <t>Kompaktní centrální rekuperační vzduchotechnická jednotka např. Duovent Compact Duovent Compact DV 1800 DI C KL F7/M5 AP IP55, Elektrodesing, o rozměrech lxšxv 2562x1620x671mm v nástřešním podlahové provedení. Jednotka obsahuje protiproudý rekuperační vým</t>
  </si>
  <si>
    <t>-1021908792</t>
  </si>
  <si>
    <t>1930859955</t>
  </si>
  <si>
    <t>-906638746</t>
  </si>
  <si>
    <t>Jádrový tlumič hluku standartní (pozinkovaný plech odolnost 200°C) do hranatého potrubí šířkaxvýška 600x300, délka tlumiče l=2m, 2 vložky, např. JTH skladba jader: 2 x JTH 300/300/2000, Stavoklima</t>
  </si>
  <si>
    <t>58725870</t>
  </si>
  <si>
    <t>Jádrový tlumič hluku standartní (pozinkovaný plech odolnost 200°C) do hranatého potrubí šířkaxvýška 600x300, délka tlumiče l=1,5m, 2 vložky, např. JTH skladba jader: 1 x JTH 200/300/1500, 1 x JTH 400/300/1500, Stavoklima</t>
  </si>
  <si>
    <t>1136936713</t>
  </si>
  <si>
    <t>Potrubí čtyřhranné pozinkované těsné sk.I do obvodu 1500, 20% tvar.</t>
  </si>
  <si>
    <t>-1441210432</t>
  </si>
  <si>
    <t>-810818222</t>
  </si>
  <si>
    <t>Potrubí kruhové pozinkované Spiro těsné D125, 10% tvarovek</t>
  </si>
  <si>
    <t>653080634</t>
  </si>
  <si>
    <t>D315, 10% tvarovek</t>
  </si>
  <si>
    <t>614330354</t>
  </si>
  <si>
    <t>790791426</t>
  </si>
  <si>
    <t>-426996577</t>
  </si>
  <si>
    <t>-1309866018</t>
  </si>
  <si>
    <t>-1453936205</t>
  </si>
  <si>
    <t>839355681</t>
  </si>
  <si>
    <t>-1078971813</t>
  </si>
  <si>
    <t>Regulační klapka pro hranaté potrubí do rozměru 630x160, včetně příslušenství</t>
  </si>
  <si>
    <t>-1090940510</t>
  </si>
  <si>
    <t>Regulační klapka pro kruhové potrubí  D315, včetně příslušenství</t>
  </si>
  <si>
    <t>-817668719</t>
  </si>
  <si>
    <t>28271206</t>
  </si>
  <si>
    <t>Talířový ventil odvodní kovový velikost 200, včetně napojení na potrubí, povrch.úprava RAL</t>
  </si>
  <si>
    <t>-401101750</t>
  </si>
  <si>
    <t>2011464300</t>
  </si>
  <si>
    <t>Výústka přívodní dvouřadá (nastavitelné lamely) komfortní s regulací pro kruhové potrubí do rozměru 315mm, šířkaxvýška 800x100 mm s regulací R1, včetně nástavce, uchycení, např.NOVA-C-2-R1</t>
  </si>
  <si>
    <t>773907023</t>
  </si>
  <si>
    <t>Výústka odvodní jednořadá (nastavitelné lamely) komfortní s regulací o rozměru 600x300mm s regulací R1 - instalace do kruhového potrubí včetně nástavce, uchycení, např.NOVA-C-1-R1</t>
  </si>
  <si>
    <t>-2009215710</t>
  </si>
  <si>
    <t>Stěnová mřížka jednořadá - oboustranné komfortní o rozměru šířkaxvýška  600x300 mm povrch.úpravy RAL a uchycení</t>
  </si>
  <si>
    <t>926869990</t>
  </si>
  <si>
    <t>-1214060644</t>
  </si>
  <si>
    <t>1359669839</t>
  </si>
  <si>
    <t>365654271</t>
  </si>
  <si>
    <t>1804868778</t>
  </si>
  <si>
    <t>-574128822</t>
  </si>
  <si>
    <t>-1359723625</t>
  </si>
  <si>
    <t>-165345046</t>
  </si>
  <si>
    <t>1512539701</t>
  </si>
  <si>
    <t>919905990</t>
  </si>
  <si>
    <t>5. Zařízení č.23 - Větrání prádelna</t>
  </si>
  <si>
    <t>Diagonální ventilátory do kruhového potrubí o rozměru 315, např.JETLINE 315, Elektrodesing, včetně pružných manžet, uchycení a příslušenství, dopravovaný průtok 1400m3/h, dopravní tlak 150Pa</t>
  </si>
  <si>
    <t>-557250962</t>
  </si>
  <si>
    <t>230V, 215W, - ovládání: spínač + REB 1 N regulátor otáček - napojení dodávka elektro</t>
  </si>
  <si>
    <t>1543639298</t>
  </si>
  <si>
    <t>Jádrový tlumič hluku standartní (pozinkovaný plech odolnost 200°C) do hranatého potrubí šířkaxvýška 800x300, délka tlumiče l=1m, 2 vložky, např. JTH skladba jader: 2 x JTH 400/300/1000, Stavoklima</t>
  </si>
  <si>
    <t>-1533661543</t>
  </si>
  <si>
    <t xml:space="preserve">Malý axiální ventilátor např.Decor 200 CRZ, Elektrodesing vč.zpětné klapky, spínače, svorkovnice, příslušenství a ovládání 20W, 230V, elektrické krytí IPX4, integrovaný nastavitelný časový doběh, provedení na zed, dopravovaný průtok 50m3/h, dopravní tlak </t>
  </si>
  <si>
    <t>1427001681</t>
  </si>
  <si>
    <t>Potrubí čtyřhranné pozinkované těsné sk.I do obvodu 1500, 52% tvar.</t>
  </si>
  <si>
    <t>-2053406728</t>
  </si>
  <si>
    <t>-565298593</t>
  </si>
  <si>
    <t>Potrubí kruhové plastové D250, 15% tvarovek</t>
  </si>
  <si>
    <t>1891653521</t>
  </si>
  <si>
    <t>-1012555401</t>
  </si>
  <si>
    <t>Protipožární manžeta ucpávka odolnost min.EI30 na kruhové plastové potrubí o rozměru 250mm</t>
  </si>
  <si>
    <t>429884172</t>
  </si>
  <si>
    <t>1307058268</t>
  </si>
  <si>
    <t>1253668045</t>
  </si>
  <si>
    <t>444501341</t>
  </si>
  <si>
    <t>-542248746</t>
  </si>
  <si>
    <t>-41545410</t>
  </si>
  <si>
    <t>Zpětná klapka pro kruhové potrubí  D315, včetně příslušenství</t>
  </si>
  <si>
    <t>-894799211</t>
  </si>
  <si>
    <t>Regulační klapka pro hranaté potrubí do rozměru 450x250, včetně příslušenství</t>
  </si>
  <si>
    <t>-1269006024</t>
  </si>
  <si>
    <t>Výústka odvodní jednořadá (nastavitelné lamely) komfortní s regulací o rozměru 600x200mm s regulací R1 - instalace do kruhového potrubí včetně nástavce, uchycení, např.NOVA-C-1-R1</t>
  </si>
  <si>
    <t>960219263</t>
  </si>
  <si>
    <t>Výfukové koleno pro napojení na hranaté potrubí 710x315, vč.síta proti ptactvu a příslušenství, uchycení</t>
  </si>
  <si>
    <t>-1674887260</t>
  </si>
  <si>
    <t>-825663846</t>
  </si>
  <si>
    <t>-1587980702</t>
  </si>
  <si>
    <t>-1504894748</t>
  </si>
  <si>
    <t>6. Zařízení č.24 - Větrání prostor obytných jednotek</t>
  </si>
  <si>
    <t>Malý radiální ventilátor velikost 100, dopravovaný průtok 80m3/h, dopravní tlak 150Pa, dvouotáčkový pro trvalé větrání, vč.zpětné klapky, spínače, svorkovnice, příslušenství a ovládání 28W, 230V, elektrické krytí IPX5, provedení DO PODHLEDU (ZDI), s boční</t>
  </si>
  <si>
    <t>-1307627018</t>
  </si>
  <si>
    <t>spínač +  např. nastavitelný DT časový spínač, Elektrodesing - napojení dodávka elektro</t>
  </si>
  <si>
    <t>1697119381</t>
  </si>
  <si>
    <t>Kuchyňský odsavač RECIRKULAČNÍ, vč.filtrů, osvětlení a 3stupň.radiál.ventilátoru min.600/600mm, 230V, do 200W, 3 stupn.ventilátor, osvětlení, klapka, filtr, záchyt odkapu - dodávka dodavatele kuchynské linky</t>
  </si>
  <si>
    <t>944190034</t>
  </si>
  <si>
    <t>Kuchyňský odsavač, vč.filtrů, osvětlení a 3stupň.radiál.ventilátoru min.600/600mm  - dodávka dodavatele kuchynské linky, 230V, do 200W, 3 stupn.ventilátor, osvětlení, klapka, filtr, záchyt odkapu,  dopravovaný průtok 250m3/h, dopravní tlak 300Pa,   - dodá</t>
  </si>
  <si>
    <t>685304452</t>
  </si>
  <si>
    <t>-1636207795</t>
  </si>
  <si>
    <t>D125, 15% tvarovek</t>
  </si>
  <si>
    <t>1733226934</t>
  </si>
  <si>
    <t>Hadoce flexibilní zvukoizolační D100</t>
  </si>
  <si>
    <t>-1412651392</t>
  </si>
  <si>
    <t>-1303762311</t>
  </si>
  <si>
    <t>1155566018</t>
  </si>
  <si>
    <t>Tepelná a protihluková izolace potrubí - miner.vata s AL folií tl.25mm</t>
  </si>
  <si>
    <t>899467413</t>
  </si>
  <si>
    <t>1775335476</t>
  </si>
  <si>
    <t>Výfukové  hlavice pro napojení na kruhové potrubí o rozměru 125 včetně příslušenství a uchycení, např.VH125</t>
  </si>
  <si>
    <t>-1583872313</t>
  </si>
  <si>
    <t>-689715435</t>
  </si>
  <si>
    <t>-293264052</t>
  </si>
  <si>
    <t>-1968661660</t>
  </si>
  <si>
    <t>7. Zařízení č.25 - Větrání hygienického zázemí (WC)</t>
  </si>
  <si>
    <t>Malý radiální ventilátor velikost 100, dopravovaný průtok 90m3/h, dopravní tlak 80Pa, vč.zpětné klapky, svorkovnice, příslušenství a ovládání 28W, 230V, elektrické krytí IPX5, integrovaný nastavitelný časový doběh, provedení DO PODHLEDU (ZDI), s bočním vý</t>
  </si>
  <si>
    <t>-537677041</t>
  </si>
  <si>
    <t>čidlo pohybu + spínač  - napojení dodávka elektro</t>
  </si>
  <si>
    <t>1961708201</t>
  </si>
  <si>
    <t>Potrubí čtyřhranné pozinkované těsné sk.I do obvodu 650, 100% tvar.</t>
  </si>
  <si>
    <t>577816213</t>
  </si>
  <si>
    <t>do obvodu 1050, 65% tvar.</t>
  </si>
  <si>
    <t>-119268283</t>
  </si>
  <si>
    <t>-148489642</t>
  </si>
  <si>
    <t>2022652705</t>
  </si>
  <si>
    <t>-1039431037</t>
  </si>
  <si>
    <t>D200, 15% tvarovek</t>
  </si>
  <si>
    <t>1698899280</t>
  </si>
  <si>
    <t>D250, 15% tvarovek</t>
  </si>
  <si>
    <t>-793056618</t>
  </si>
  <si>
    <t>1809492886</t>
  </si>
  <si>
    <t>2074806265</t>
  </si>
  <si>
    <t>-1868705109</t>
  </si>
  <si>
    <t>1270581203</t>
  </si>
  <si>
    <t>Dveřní mřížka komfortní oboustraná  500*200, povrchová úprava dle RAL, včetně uchycení, např. DME 500x200</t>
  </si>
  <si>
    <t>438905824</t>
  </si>
  <si>
    <t>Výfukové  hlavice pro napojení na kruhové potrubí o rozměru 200 včetně příslušenství a uchycení, např.VH200</t>
  </si>
  <si>
    <t>-1840754085</t>
  </si>
  <si>
    <t>Výfukové  hlavice pro napojení na kruhové potrubí o rozměru 250 včetně příslušenství a uchycení, např.VH250</t>
  </si>
  <si>
    <t>-377981217</t>
  </si>
  <si>
    <t>1511311832</t>
  </si>
  <si>
    <t>428648416</t>
  </si>
  <si>
    <t>152055147</t>
  </si>
  <si>
    <t>8. Zařízení č.26 - Větrání suterénu</t>
  </si>
  <si>
    <t>Ventilátor potrubní diagonální např.TD 2000/315 3V IP44 tříotáčkový ventilátor, Elektrodesing, včetně pružných manžet, uchycení a příslušenství, dopravovaný průtok 1500m3/h, dopravní tlak 150Pa</t>
  </si>
  <si>
    <t>1739197315</t>
  </si>
  <si>
    <t>230V, 290W, - ovládání:spínač + čidlo vlhkosti, blokovací termostat - napojení dodávka elektro</t>
  </si>
  <si>
    <t>1471049667</t>
  </si>
  <si>
    <t>Jádrový tlumič hluku standartní (pozinkovaný plech odolnost 200°C) do hranatého potrubí šířkaxvýška 400x300, délka tlumiče l=1,5m, 1 vložka, např. JTH skladba jader:1 x JTH 400/300/1500, Stavoklima</t>
  </si>
  <si>
    <t>-575061661</t>
  </si>
  <si>
    <t>Potrubí čtyřhranné pozinkované těsné sk.I do obvodu 1500, 25% tvar.</t>
  </si>
  <si>
    <t>-518127689</t>
  </si>
  <si>
    <t>259126541</t>
  </si>
  <si>
    <t>668539834</t>
  </si>
  <si>
    <t>D315, 85% tvarovek</t>
  </si>
  <si>
    <t>1982184414</t>
  </si>
  <si>
    <t>1494549715</t>
  </si>
  <si>
    <t>1970387880</t>
  </si>
  <si>
    <t>-405639297</t>
  </si>
  <si>
    <t>Regulační klapka pro hranaté potrubí 800x400, včetně příslušenství</t>
  </si>
  <si>
    <t>2134894885</t>
  </si>
  <si>
    <t>Regulační klapka pro hranaté potrubí 630x355, včetně příslušenství</t>
  </si>
  <si>
    <t>-325028010</t>
  </si>
  <si>
    <t>Talířový ventil odvodní plastový velikost 160, včetně napojení na potrubí, povrch.úprava RAL</t>
  </si>
  <si>
    <t>-1337262916</t>
  </si>
  <si>
    <t>Výústka odvodní jednořadá komfortní s regulací o rozměru 800x75mm s regulací R1 - instalace do kruhového potrubí včetně nástavce, uchycení, např.NOVA-C-1-R1</t>
  </si>
  <si>
    <t>262400491</t>
  </si>
  <si>
    <t>Výfukové koleno pro napojení na hranaté potrubí 900x355, vč.síta proti ptactvu a příslušenství</t>
  </si>
  <si>
    <t>1451378382</t>
  </si>
  <si>
    <t>Výfukové koleno pro napojení na hranaté potrubí 400x315, vč.síta proti ptactvu a příslušenství</t>
  </si>
  <si>
    <t>614176342</t>
  </si>
  <si>
    <t>180553303</t>
  </si>
  <si>
    <t>2098934148</t>
  </si>
  <si>
    <t>211956972</t>
  </si>
  <si>
    <t>Pol344</t>
  </si>
  <si>
    <t>351621536</t>
  </si>
  <si>
    <t>9. Zařízení č.27 - Větrání technické místnost a výměníku tepla</t>
  </si>
  <si>
    <t>Diagonální ventilátory do kruhového potrubí o rozměru 200, např.JETLINE 200, Elektrodesing, včetně pružných manžet, uchycení a příslušenství, dopravovaný průtok 800m3/h, dopravní tlak 200Pa</t>
  </si>
  <si>
    <t>812208257</t>
  </si>
  <si>
    <t>1009235913</t>
  </si>
  <si>
    <t>230V, 225W, - ovládání: termostat + spínač + REB 1 N regulátor otáček - napojení dodávka elektro</t>
  </si>
  <si>
    <t>-1776291816</t>
  </si>
  <si>
    <t>Tlumič hluku pro kruhová potrubí  DN200, délky 0,6m, tlouštka izolace 50mm, např.SLU 200/600 50, Lindab</t>
  </si>
  <si>
    <t>1452127938</t>
  </si>
  <si>
    <t>Krycí mřížka na kruhové potrubí o průměru 280mm</t>
  </si>
  <si>
    <t>-1175555869</t>
  </si>
  <si>
    <t>Potrubí čtyřhranné pozinkované těsné sk.I do obvodu 1890, 40% tvar.</t>
  </si>
  <si>
    <t>-1763809242</t>
  </si>
  <si>
    <t>Potrubí kruhové pozinkované Spiro těsné D160, 10% tvarovek</t>
  </si>
  <si>
    <t>-428072250</t>
  </si>
  <si>
    <t>2089869386</t>
  </si>
  <si>
    <t>D280, 15% tvarovek</t>
  </si>
  <si>
    <t>-725298658</t>
  </si>
  <si>
    <t>-1169790510</t>
  </si>
  <si>
    <t>-493448172</t>
  </si>
  <si>
    <t>Zpětná klapka pro kruhové potrubí  D200, včetně příslušenství</t>
  </si>
  <si>
    <t>405859896</t>
  </si>
  <si>
    <t>Regulační klapka pro kruhové potrubí D200, včetně příslušenství</t>
  </si>
  <si>
    <t>1283136656</t>
  </si>
  <si>
    <t>Vyústka přívodní dvouřadá (nastavitelné lamely) komfortní s regulací pro kruhové potrubí do rozměru 315mm, šířkaxvýška 800x150 mm s regulací R1, včetně nástavce, uchycení, např.NOVA-C-2-R1</t>
  </si>
  <si>
    <t>-719006114</t>
  </si>
  <si>
    <t>Protidešťová žaluzie - přívodní komfortní kovová pevné listy pro napojení na čtyřhrané 560x355, povrchová úprava,  včetně síta proti ptactvu a příslušenství např.: PZ 40 560x354</t>
  </si>
  <si>
    <t>241322636</t>
  </si>
  <si>
    <t>Protidešťová žaluzie - odvodní komfortní kovová pevné listy pro napojení na čtyřhrané 560x355, povrchová úprava,  včetně síta proti ptactvu a příslušenství např.: PZ 40 560x355</t>
  </si>
  <si>
    <t>65692197</t>
  </si>
  <si>
    <t>-434866817</t>
  </si>
  <si>
    <t>-874032253</t>
  </si>
  <si>
    <t>08 - Gastro technologie</t>
  </si>
  <si>
    <t>mytí stolní nádobí - mytí stolní nádobí</t>
  </si>
  <si>
    <t>prodej - prodej</t>
  </si>
  <si>
    <t>přípravna - přípravna</t>
  </si>
  <si>
    <t>suchý sklad - suchý sklad</t>
  </si>
  <si>
    <t>mytí stolní nádobí</t>
  </si>
  <si>
    <t>b1</t>
  </si>
  <si>
    <t>pracovní stůl s dřezem, dřez 500x500x300,zadní a levý vysoký lem,prolis v desce,otvor pro baterii</t>
  </si>
  <si>
    <t>584106428</t>
  </si>
  <si>
    <t>b2</t>
  </si>
  <si>
    <t>baterie s tlakovou sprchou</t>
  </si>
  <si>
    <t>1193111201</t>
  </si>
  <si>
    <t>b3</t>
  </si>
  <si>
    <t>myčka nádobí a skla,základní sada košů</t>
  </si>
  <si>
    <t>-822958740</t>
  </si>
  <si>
    <t>b4</t>
  </si>
  <si>
    <t>změkčovač vody</t>
  </si>
  <si>
    <t>141006219</t>
  </si>
  <si>
    <t>b5</t>
  </si>
  <si>
    <t>mycí a oplachový prostředek</t>
  </si>
  <si>
    <t>-504788938</t>
  </si>
  <si>
    <t>prodej</t>
  </si>
  <si>
    <t>d1</t>
  </si>
  <si>
    <t>vyhřívaný zásobník 15l</t>
  </si>
  <si>
    <t>-1313854675</t>
  </si>
  <si>
    <t>d2</t>
  </si>
  <si>
    <t>chladídí skříň prosklenné dveře</t>
  </si>
  <si>
    <t>-276094160</t>
  </si>
  <si>
    <t>d3</t>
  </si>
  <si>
    <t>interierové nabídkové zápultí</t>
  </si>
  <si>
    <t>-596155669</t>
  </si>
  <si>
    <t>d4</t>
  </si>
  <si>
    <t>kávovar dvoupákový automat s integrovaným mlýnk</t>
  </si>
  <si>
    <t>-2013315093</t>
  </si>
  <si>
    <t>d5</t>
  </si>
  <si>
    <t>pokladní systém</t>
  </si>
  <si>
    <t>1783006927</t>
  </si>
  <si>
    <t>d6</t>
  </si>
  <si>
    <t>interierový prodejní pult</t>
  </si>
  <si>
    <t>11072934</t>
  </si>
  <si>
    <t>d7</t>
  </si>
  <si>
    <t>chladící vitrina pultová</t>
  </si>
  <si>
    <t>-158335129</t>
  </si>
  <si>
    <t>d8</t>
  </si>
  <si>
    <t>nářezový stroj</t>
  </si>
  <si>
    <t>-314203518</t>
  </si>
  <si>
    <t>d9</t>
  </si>
  <si>
    <t>váha digitální</t>
  </si>
  <si>
    <t>1701252113</t>
  </si>
  <si>
    <t>i11</t>
  </si>
  <si>
    <t>pojezd podnosů</t>
  </si>
  <si>
    <t>1844405815</t>
  </si>
  <si>
    <t>přípravna</t>
  </si>
  <si>
    <t>c1</t>
  </si>
  <si>
    <t>stul s dřezem,zadní lem,spodní police,zásuvkový blok,otvor pro baterii</t>
  </si>
  <si>
    <t>1579855261</t>
  </si>
  <si>
    <t>c10</t>
  </si>
  <si>
    <t>vodní lázeň 2x1/1 GN s otevřenou podstavou</t>
  </si>
  <si>
    <t>-1923154657</t>
  </si>
  <si>
    <t>c11</t>
  </si>
  <si>
    <t>digestoř s osvětlením</t>
  </si>
  <si>
    <t>-2043942591</t>
  </si>
  <si>
    <t>c2</t>
  </si>
  <si>
    <t>chladící skříň</t>
  </si>
  <si>
    <t>-892001908</t>
  </si>
  <si>
    <t>c3</t>
  </si>
  <si>
    <t>mrazící skříň</t>
  </si>
  <si>
    <t>799347511</t>
  </si>
  <si>
    <t>c4</t>
  </si>
  <si>
    <t>chladící stůl  2xdvířka</t>
  </si>
  <si>
    <t>1598357727</t>
  </si>
  <si>
    <t>c5</t>
  </si>
  <si>
    <t>rohový stůl nerez ,zadní a boční lem</t>
  </si>
  <si>
    <t>866883833</t>
  </si>
  <si>
    <t>c6</t>
  </si>
  <si>
    <t>chladící stůl  4x zásuvka,vestavěný dřez,zadní lem</t>
  </si>
  <si>
    <t>-707746588</t>
  </si>
  <si>
    <t>c7</t>
  </si>
  <si>
    <t>stolní friteza 5l</t>
  </si>
  <si>
    <t>1035549500</t>
  </si>
  <si>
    <t>c8</t>
  </si>
  <si>
    <t>konvektomat slim 6x1/1</t>
  </si>
  <si>
    <t>1826307267</t>
  </si>
  <si>
    <t>c9</t>
  </si>
  <si>
    <t>sporák sklo keramický s otevřenou podstavou</t>
  </si>
  <si>
    <t>-914309102</t>
  </si>
  <si>
    <t>suchý sklad</t>
  </si>
  <si>
    <t>a1</t>
  </si>
  <si>
    <t>regál skladový kovový</t>
  </si>
  <si>
    <t>-840350200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</si>
  <si>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</si>
  <si>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</si>
  <si>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</si>
  <si>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</si>
  <si>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</si>
  <si>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</si>
  <si>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012002000</t>
  </si>
  <si>
    <t>Geodetické práce</t>
  </si>
  <si>
    <t>Kč</t>
  </si>
  <si>
    <t>1024</t>
  </si>
  <si>
    <t>1227532411</t>
  </si>
  <si>
    <t>013203000</t>
  </si>
  <si>
    <t>Dokumentace -dílenská a výrobní</t>
  </si>
  <si>
    <t>-1976115721</t>
  </si>
  <si>
    <t>013254000</t>
  </si>
  <si>
    <t>Dokumentace skutečného provedení stavby</t>
  </si>
  <si>
    <t>1362640833</t>
  </si>
  <si>
    <t>013294000</t>
  </si>
  <si>
    <t>Fotodokumentace stavby</t>
  </si>
  <si>
    <t>-171440704</t>
  </si>
  <si>
    <t>VRN3</t>
  </si>
  <si>
    <t>Zařízení staveniště</t>
  </si>
  <si>
    <t>030001000</t>
  </si>
  <si>
    <t>-2110847597</t>
  </si>
  <si>
    <t>VRN4</t>
  </si>
  <si>
    <t>Inženýrská činnost</t>
  </si>
  <si>
    <t>040001000</t>
  </si>
  <si>
    <t>-1815961208</t>
  </si>
  <si>
    <t>041403000</t>
  </si>
  <si>
    <t>Koordinátor BOZP na staveništi</t>
  </si>
  <si>
    <t>343372514</t>
  </si>
  <si>
    <t>043194000</t>
  </si>
  <si>
    <t>Ostatní zkoušky nad rámec povinných</t>
  </si>
  <si>
    <t>-628656942</t>
  </si>
  <si>
    <t>045002000</t>
  </si>
  <si>
    <t>Kompletační a koordinační činnost</t>
  </si>
  <si>
    <t>-892281398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</si>
</sst>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4.4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Line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ubytovny ASK Lovosice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1. 10. 2020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6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Lovosice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LINE architektura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6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Šimková Dita, K.Vary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ROUND(SUM(AG95:AG103),2)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ROUND(SUM(AS95:AS103),2)</f>
        <v>0</v>
      </c>
      <c r="AT94" s="114">
        <f>ROUND(SUM(AV94:AW94),2)</f>
        <v>0</v>
      </c>
      <c r="AU94" s="115">
        <f>ROUND(SUM(AU95:AU103),5)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ROUND(SUM(AZ95:AZ103),2)</f>
        <v>0</v>
      </c>
      <c r="BA94" s="114">
        <f>ROUND(SUM(BA95:BA103),2)</f>
        <v>0</v>
      </c>
      <c r="BB94" s="114">
        <f>ROUND(SUM(BB95:BB103),2)</f>
        <v>0</v>
      </c>
      <c r="BC94" s="114">
        <f>ROUND(SUM(BC95:BC103),2)</f>
        <v>0</v>
      </c>
      <c r="BD94" s="116">
        <f>ROUND(SUM(BD95:BD103),2)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4.4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Stavební část'!J30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'01 - Stavební část'!P146</f>
        <v>0</v>
      </c>
      <c r="AV95" s="128">
        <f>'01 - Stavební část'!J33</f>
        <v>0</v>
      </c>
      <c r="AW95" s="128">
        <f>'01 - Stavební část'!J34</f>
        <v>0</v>
      </c>
      <c r="AX95" s="128">
        <f>'01 - Stavební část'!J35</f>
        <v>0</v>
      </c>
      <c r="AY95" s="128">
        <f>'01 - Stavební část'!J36</f>
        <v>0</v>
      </c>
      <c r="AZ95" s="128">
        <f>'01 - Stavební část'!F33</f>
        <v>0</v>
      </c>
      <c r="BA95" s="128">
        <f>'01 - Stavební část'!F34</f>
        <v>0</v>
      </c>
      <c r="BB95" s="128">
        <f>'01 - Stavební část'!F35</f>
        <v>0</v>
      </c>
      <c r="BC95" s="128">
        <f>'01 - Stavební část'!F36</f>
        <v>0</v>
      </c>
      <c r="BD95" s="130">
        <f>'01 - Stavební část'!F37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4.4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Zdravotechnika'!J30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'02 - Zdravotechnika'!P119</f>
        <v>0</v>
      </c>
      <c r="AV96" s="128">
        <f>'02 - Zdravotechnika'!J33</f>
        <v>0</v>
      </c>
      <c r="AW96" s="128">
        <f>'02 - Zdravotechnika'!J34</f>
        <v>0</v>
      </c>
      <c r="AX96" s="128">
        <f>'02 - Zdravotechnika'!J35</f>
        <v>0</v>
      </c>
      <c r="AY96" s="128">
        <f>'02 - Zdravotechnika'!J36</f>
        <v>0</v>
      </c>
      <c r="AZ96" s="128">
        <f>'02 - Zdravotechnika'!F33</f>
        <v>0</v>
      </c>
      <c r="BA96" s="128">
        <f>'02 - Zdravotechnika'!F34</f>
        <v>0</v>
      </c>
      <c r="BB96" s="128">
        <f>'02 - Zdravotechnika'!F35</f>
        <v>0</v>
      </c>
      <c r="BC96" s="128">
        <f>'02 - Zdravotechnika'!F36</f>
        <v>0</v>
      </c>
      <c r="BD96" s="130">
        <f>'02 - Zdravotechnika'!F37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4.4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Vytápění'!J30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v>0</v>
      </c>
      <c r="AT97" s="128">
        <f>ROUND(SUM(AV97:AW97),2)</f>
        <v>0</v>
      </c>
      <c r="AU97" s="129">
        <f>'03 - Vytápění'!P125</f>
        <v>0</v>
      </c>
      <c r="AV97" s="128">
        <f>'03 - Vytápění'!J33</f>
        <v>0</v>
      </c>
      <c r="AW97" s="128">
        <f>'03 - Vytápění'!J34</f>
        <v>0</v>
      </c>
      <c r="AX97" s="128">
        <f>'03 - Vytápění'!J35</f>
        <v>0</v>
      </c>
      <c r="AY97" s="128">
        <f>'03 - Vytápění'!J36</f>
        <v>0</v>
      </c>
      <c r="AZ97" s="128">
        <f>'03 - Vytápění'!F33</f>
        <v>0</v>
      </c>
      <c r="BA97" s="128">
        <f>'03 - Vytápění'!F34</f>
        <v>0</v>
      </c>
      <c r="BB97" s="128">
        <f>'03 - Vytápění'!F35</f>
        <v>0</v>
      </c>
      <c r="BC97" s="128">
        <f>'03 - Vytápění'!F36</f>
        <v>0</v>
      </c>
      <c r="BD97" s="130">
        <f>'03 - Vytápění'!F37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91" s="7" customFormat="1" ht="14.4" customHeight="1">
      <c r="A98" s="119" t="s">
        <v>80</v>
      </c>
      <c r="B98" s="120"/>
      <c r="C98" s="121"/>
      <c r="D98" s="122" t="s">
        <v>93</v>
      </c>
      <c r="E98" s="122"/>
      <c r="F98" s="122"/>
      <c r="G98" s="122"/>
      <c r="H98" s="122"/>
      <c r="I98" s="123"/>
      <c r="J98" s="122" t="s">
        <v>94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Silnoproud'!J30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83</v>
      </c>
      <c r="AR98" s="126"/>
      <c r="AS98" s="127">
        <v>0</v>
      </c>
      <c r="AT98" s="128">
        <f>ROUND(SUM(AV98:AW98),2)</f>
        <v>0</v>
      </c>
      <c r="AU98" s="129">
        <f>'04 - Silnoproud'!P122</f>
        <v>0</v>
      </c>
      <c r="AV98" s="128">
        <f>'04 - Silnoproud'!J33</f>
        <v>0</v>
      </c>
      <c r="AW98" s="128">
        <f>'04 - Silnoproud'!J34</f>
        <v>0</v>
      </c>
      <c r="AX98" s="128">
        <f>'04 - Silnoproud'!J35</f>
        <v>0</v>
      </c>
      <c r="AY98" s="128">
        <f>'04 - Silnoproud'!J36</f>
        <v>0</v>
      </c>
      <c r="AZ98" s="128">
        <f>'04 - Silnoproud'!F33</f>
        <v>0</v>
      </c>
      <c r="BA98" s="128">
        <f>'04 - Silnoproud'!F34</f>
        <v>0</v>
      </c>
      <c r="BB98" s="128">
        <f>'04 - Silnoproud'!F35</f>
        <v>0</v>
      </c>
      <c r="BC98" s="128">
        <f>'04 - Silnoproud'!F36</f>
        <v>0</v>
      </c>
      <c r="BD98" s="130">
        <f>'04 - Silnoproud'!F37</f>
        <v>0</v>
      </c>
      <c r="BE98" s="7"/>
      <c r="BT98" s="131" t="s">
        <v>84</v>
      </c>
      <c r="BV98" s="131" t="s">
        <v>78</v>
      </c>
      <c r="BW98" s="131" t="s">
        <v>95</v>
      </c>
      <c r="BX98" s="131" t="s">
        <v>5</v>
      </c>
      <c r="CL98" s="131" t="s">
        <v>1</v>
      </c>
      <c r="CM98" s="131" t="s">
        <v>86</v>
      </c>
    </row>
    <row r="99" spans="1:91" s="7" customFormat="1" ht="14.4" customHeight="1">
      <c r="A99" s="119" t="s">
        <v>80</v>
      </c>
      <c r="B99" s="120"/>
      <c r="C99" s="121"/>
      <c r="D99" s="122" t="s">
        <v>96</v>
      </c>
      <c r="E99" s="122"/>
      <c r="F99" s="122"/>
      <c r="G99" s="122"/>
      <c r="H99" s="122"/>
      <c r="I99" s="123"/>
      <c r="J99" s="122" t="s">
        <v>97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'05 - Slaboproud'!J30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83</v>
      </c>
      <c r="AR99" s="126"/>
      <c r="AS99" s="127">
        <v>0</v>
      </c>
      <c r="AT99" s="128">
        <f>ROUND(SUM(AV99:AW99),2)</f>
        <v>0</v>
      </c>
      <c r="AU99" s="129">
        <f>'05 - Slaboproud'!P123</f>
        <v>0</v>
      </c>
      <c r="AV99" s="128">
        <f>'05 - Slaboproud'!J33</f>
        <v>0</v>
      </c>
      <c r="AW99" s="128">
        <f>'05 - Slaboproud'!J34</f>
        <v>0</v>
      </c>
      <c r="AX99" s="128">
        <f>'05 - Slaboproud'!J35</f>
        <v>0</v>
      </c>
      <c r="AY99" s="128">
        <f>'05 - Slaboproud'!J36</f>
        <v>0</v>
      </c>
      <c r="AZ99" s="128">
        <f>'05 - Slaboproud'!F33</f>
        <v>0</v>
      </c>
      <c r="BA99" s="128">
        <f>'05 - Slaboproud'!F34</f>
        <v>0</v>
      </c>
      <c r="BB99" s="128">
        <f>'05 - Slaboproud'!F35</f>
        <v>0</v>
      </c>
      <c r="BC99" s="128">
        <f>'05 - Slaboproud'!F36</f>
        <v>0</v>
      </c>
      <c r="BD99" s="130">
        <f>'05 - Slaboproud'!F37</f>
        <v>0</v>
      </c>
      <c r="BE99" s="7"/>
      <c r="BT99" s="131" t="s">
        <v>84</v>
      </c>
      <c r="BV99" s="131" t="s">
        <v>78</v>
      </c>
      <c r="BW99" s="131" t="s">
        <v>98</v>
      </c>
      <c r="BX99" s="131" t="s">
        <v>5</v>
      </c>
      <c r="CL99" s="131" t="s">
        <v>1</v>
      </c>
      <c r="CM99" s="131" t="s">
        <v>86</v>
      </c>
    </row>
    <row r="100" spans="1:91" s="7" customFormat="1" ht="14.4" customHeight="1">
      <c r="A100" s="119" t="s">
        <v>80</v>
      </c>
      <c r="B100" s="120"/>
      <c r="C100" s="121"/>
      <c r="D100" s="122" t="s">
        <v>99</v>
      </c>
      <c r="E100" s="122"/>
      <c r="F100" s="122"/>
      <c r="G100" s="122"/>
      <c r="H100" s="122"/>
      <c r="I100" s="123"/>
      <c r="J100" s="122" t="s">
        <v>100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'06 - Měření a regulace'!J30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83</v>
      </c>
      <c r="AR100" s="126"/>
      <c r="AS100" s="127">
        <v>0</v>
      </c>
      <c r="AT100" s="128">
        <f>ROUND(SUM(AV100:AW100),2)</f>
        <v>0</v>
      </c>
      <c r="AU100" s="129">
        <f>'06 - Měření a regulace'!P131</f>
        <v>0</v>
      </c>
      <c r="AV100" s="128">
        <f>'06 - Měření a regulace'!J33</f>
        <v>0</v>
      </c>
      <c r="AW100" s="128">
        <f>'06 - Měření a regulace'!J34</f>
        <v>0</v>
      </c>
      <c r="AX100" s="128">
        <f>'06 - Měření a regulace'!J35</f>
        <v>0</v>
      </c>
      <c r="AY100" s="128">
        <f>'06 - Měření a regulace'!J36</f>
        <v>0</v>
      </c>
      <c r="AZ100" s="128">
        <f>'06 - Měření a regulace'!F33</f>
        <v>0</v>
      </c>
      <c r="BA100" s="128">
        <f>'06 - Měření a regulace'!F34</f>
        <v>0</v>
      </c>
      <c r="BB100" s="128">
        <f>'06 - Měření a regulace'!F35</f>
        <v>0</v>
      </c>
      <c r="BC100" s="128">
        <f>'06 - Měření a regulace'!F36</f>
        <v>0</v>
      </c>
      <c r="BD100" s="130">
        <f>'06 - Měření a regulace'!F37</f>
        <v>0</v>
      </c>
      <c r="BE100" s="7"/>
      <c r="BT100" s="131" t="s">
        <v>84</v>
      </c>
      <c r="BV100" s="131" t="s">
        <v>78</v>
      </c>
      <c r="BW100" s="131" t="s">
        <v>101</v>
      </c>
      <c r="BX100" s="131" t="s">
        <v>5</v>
      </c>
      <c r="CL100" s="131" t="s">
        <v>1</v>
      </c>
      <c r="CM100" s="131" t="s">
        <v>86</v>
      </c>
    </row>
    <row r="101" spans="1:91" s="7" customFormat="1" ht="14.4" customHeight="1">
      <c r="A101" s="119" t="s">
        <v>80</v>
      </c>
      <c r="B101" s="120"/>
      <c r="C101" s="121"/>
      <c r="D101" s="122" t="s">
        <v>102</v>
      </c>
      <c r="E101" s="122"/>
      <c r="F101" s="122"/>
      <c r="G101" s="122"/>
      <c r="H101" s="122"/>
      <c r="I101" s="123"/>
      <c r="J101" s="122" t="s">
        <v>103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'07 - Vzduchotechnika'!J30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83</v>
      </c>
      <c r="AR101" s="126"/>
      <c r="AS101" s="127">
        <v>0</v>
      </c>
      <c r="AT101" s="128">
        <f>ROUND(SUM(AV101:AW101),2)</f>
        <v>0</v>
      </c>
      <c r="AU101" s="129">
        <f>'07 - Vzduchotechnika'!P142</f>
        <v>0</v>
      </c>
      <c r="AV101" s="128">
        <f>'07 - Vzduchotechnika'!J33</f>
        <v>0</v>
      </c>
      <c r="AW101" s="128">
        <f>'07 - Vzduchotechnika'!J34</f>
        <v>0</v>
      </c>
      <c r="AX101" s="128">
        <f>'07 - Vzduchotechnika'!J35</f>
        <v>0</v>
      </c>
      <c r="AY101" s="128">
        <f>'07 - Vzduchotechnika'!J36</f>
        <v>0</v>
      </c>
      <c r="AZ101" s="128">
        <f>'07 - Vzduchotechnika'!F33</f>
        <v>0</v>
      </c>
      <c r="BA101" s="128">
        <f>'07 - Vzduchotechnika'!F34</f>
        <v>0</v>
      </c>
      <c r="BB101" s="128">
        <f>'07 - Vzduchotechnika'!F35</f>
        <v>0</v>
      </c>
      <c r="BC101" s="128">
        <f>'07 - Vzduchotechnika'!F36</f>
        <v>0</v>
      </c>
      <c r="BD101" s="130">
        <f>'07 - Vzduchotechnika'!F37</f>
        <v>0</v>
      </c>
      <c r="BE101" s="7"/>
      <c r="BT101" s="131" t="s">
        <v>84</v>
      </c>
      <c r="BV101" s="131" t="s">
        <v>78</v>
      </c>
      <c r="BW101" s="131" t="s">
        <v>104</v>
      </c>
      <c r="BX101" s="131" t="s">
        <v>5</v>
      </c>
      <c r="CL101" s="131" t="s">
        <v>1</v>
      </c>
      <c r="CM101" s="131" t="s">
        <v>86</v>
      </c>
    </row>
    <row r="102" spans="1:91" s="7" customFormat="1" ht="14.4" customHeight="1">
      <c r="A102" s="119" t="s">
        <v>80</v>
      </c>
      <c r="B102" s="120"/>
      <c r="C102" s="121"/>
      <c r="D102" s="122" t="s">
        <v>105</v>
      </c>
      <c r="E102" s="122"/>
      <c r="F102" s="122"/>
      <c r="G102" s="122"/>
      <c r="H102" s="122"/>
      <c r="I102" s="123"/>
      <c r="J102" s="122" t="s">
        <v>106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'08 - Gastro technologie'!J30</f>
        <v>0</v>
      </c>
      <c r="AH102" s="123"/>
      <c r="AI102" s="123"/>
      <c r="AJ102" s="123"/>
      <c r="AK102" s="123"/>
      <c r="AL102" s="123"/>
      <c r="AM102" s="123"/>
      <c r="AN102" s="124">
        <f>SUM(AG102,AT102)</f>
        <v>0</v>
      </c>
      <c r="AO102" s="123"/>
      <c r="AP102" s="123"/>
      <c r="AQ102" s="125" t="s">
        <v>83</v>
      </c>
      <c r="AR102" s="126"/>
      <c r="AS102" s="127">
        <v>0</v>
      </c>
      <c r="AT102" s="128">
        <f>ROUND(SUM(AV102:AW102),2)</f>
        <v>0</v>
      </c>
      <c r="AU102" s="129">
        <f>'08 - Gastro technologie'!P120</f>
        <v>0</v>
      </c>
      <c r="AV102" s="128">
        <f>'08 - Gastro technologie'!J33</f>
        <v>0</v>
      </c>
      <c r="AW102" s="128">
        <f>'08 - Gastro technologie'!J34</f>
        <v>0</v>
      </c>
      <c r="AX102" s="128">
        <f>'08 - Gastro technologie'!J35</f>
        <v>0</v>
      </c>
      <c r="AY102" s="128">
        <f>'08 - Gastro technologie'!J36</f>
        <v>0</v>
      </c>
      <c r="AZ102" s="128">
        <f>'08 - Gastro technologie'!F33</f>
        <v>0</v>
      </c>
      <c r="BA102" s="128">
        <f>'08 - Gastro technologie'!F34</f>
        <v>0</v>
      </c>
      <c r="BB102" s="128">
        <f>'08 - Gastro technologie'!F35</f>
        <v>0</v>
      </c>
      <c r="BC102" s="128">
        <f>'08 - Gastro technologie'!F36</f>
        <v>0</v>
      </c>
      <c r="BD102" s="130">
        <f>'08 - Gastro technologie'!F37</f>
        <v>0</v>
      </c>
      <c r="BE102" s="7"/>
      <c r="BT102" s="131" t="s">
        <v>84</v>
      </c>
      <c r="BV102" s="131" t="s">
        <v>78</v>
      </c>
      <c r="BW102" s="131" t="s">
        <v>107</v>
      </c>
      <c r="BX102" s="131" t="s">
        <v>5</v>
      </c>
      <c r="CL102" s="131" t="s">
        <v>1</v>
      </c>
      <c r="CM102" s="131" t="s">
        <v>86</v>
      </c>
    </row>
    <row r="103" spans="1:91" s="7" customFormat="1" ht="14.4" customHeight="1">
      <c r="A103" s="119" t="s">
        <v>80</v>
      </c>
      <c r="B103" s="120"/>
      <c r="C103" s="121"/>
      <c r="D103" s="122" t="s">
        <v>108</v>
      </c>
      <c r="E103" s="122"/>
      <c r="F103" s="122"/>
      <c r="G103" s="122"/>
      <c r="H103" s="122"/>
      <c r="I103" s="123"/>
      <c r="J103" s="122" t="s">
        <v>109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'VRN - Vedlejší rozpočtové...'!J30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83</v>
      </c>
      <c r="AR103" s="126"/>
      <c r="AS103" s="132">
        <v>0</v>
      </c>
      <c r="AT103" s="133">
        <f>ROUND(SUM(AV103:AW103),2)</f>
        <v>0</v>
      </c>
      <c r="AU103" s="134">
        <f>'VRN - Vedlejší rozpočtové...'!P120</f>
        <v>0</v>
      </c>
      <c r="AV103" s="133">
        <f>'VRN - Vedlejší rozpočtové...'!J33</f>
        <v>0</v>
      </c>
      <c r="AW103" s="133">
        <f>'VRN - Vedlejší rozpočtové...'!J34</f>
        <v>0</v>
      </c>
      <c r="AX103" s="133">
        <f>'VRN - Vedlejší rozpočtové...'!J35</f>
        <v>0</v>
      </c>
      <c r="AY103" s="133">
        <f>'VRN - Vedlejší rozpočtové...'!J36</f>
        <v>0</v>
      </c>
      <c r="AZ103" s="133">
        <f>'VRN - Vedlejší rozpočtové...'!F33</f>
        <v>0</v>
      </c>
      <c r="BA103" s="133">
        <f>'VRN - Vedlejší rozpočtové...'!F34</f>
        <v>0</v>
      </c>
      <c r="BB103" s="133">
        <f>'VRN - Vedlejší rozpočtové...'!F35</f>
        <v>0</v>
      </c>
      <c r="BC103" s="133">
        <f>'VRN - Vedlejší rozpočtové...'!F36</f>
        <v>0</v>
      </c>
      <c r="BD103" s="135">
        <f>'VRN - Vedlejší rozpočtové...'!F37</f>
        <v>0</v>
      </c>
      <c r="BE103" s="7"/>
      <c r="BT103" s="131" t="s">
        <v>84</v>
      </c>
      <c r="BV103" s="131" t="s">
        <v>78</v>
      </c>
      <c r="BW103" s="131" t="s">
        <v>110</v>
      </c>
      <c r="BX103" s="131" t="s">
        <v>5</v>
      </c>
      <c r="CL103" s="131" t="s">
        <v>1</v>
      </c>
      <c r="CM103" s="131" t="s">
        <v>86</v>
      </c>
    </row>
    <row r="104" spans="1:57" s="2" customFormat="1" ht="30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4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</sheetData>
  <sheetProtection password="CC35" sheet="1" objects="1" scenarios="1" formatColumns="0" formatRows="0"/>
  <mergeCells count="7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tavební část'!C2" display="/"/>
    <hyperlink ref="A96" location="'02 - Zdravotechnika'!C2" display="/"/>
    <hyperlink ref="A97" location="'03 - Vytápění'!C2" display="/"/>
    <hyperlink ref="A98" location="'04 - Silnoproud'!C2" display="/"/>
    <hyperlink ref="A99" location="'05 - Slaboproud'!C2" display="/"/>
    <hyperlink ref="A100" location="'06 - Měření a regulace'!C2" display="/"/>
    <hyperlink ref="A101" location="'07 - Vzduchotechnika'!C2" display="/"/>
    <hyperlink ref="A102" location="'08 - Gastro technologie'!C2" display="/"/>
    <hyperlink ref="A10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111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4.4" customHeight="1">
      <c r="B7" s="20"/>
      <c r="E7" s="141" t="str">
        <f>'Rekapitulace stavby'!K6</f>
        <v>Rekonstrukce ubytovny ASK Lovosice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42" t="s">
        <v>6482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ROUND((SUM(BE120:BE133)),2)</f>
        <v>0</v>
      </c>
      <c r="G33" s="38"/>
      <c r="H33" s="38"/>
      <c r="I33" s="155">
        <v>0.21</v>
      </c>
      <c r="J33" s="154">
        <f>ROUND(((SUM(BE120:BE133))*I33),2)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ROUND((SUM(BF120:BF133)),2)</f>
        <v>0</v>
      </c>
      <c r="G34" s="38"/>
      <c r="H34" s="38"/>
      <c r="I34" s="155">
        <v>0.15</v>
      </c>
      <c r="J34" s="154">
        <f>ROUND(((SUM(BF120:BF133))*I34),2)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ROUND((SUM(BG120:BG133)),2)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ROUND((SUM(BH120:BH133)),2)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ROUND((SUM(BI120:BI133)),2)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74" t="str">
        <f>E7</f>
        <v>Rekonstrukce ubytovny ASK Lovosice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Lovosice</v>
      </c>
      <c r="G91" s="40"/>
      <c r="H91" s="40"/>
      <c r="I91" s="32" t="s">
        <v>30</v>
      </c>
      <c r="J91" s="36" t="str">
        <f>E21</f>
        <v>LINE architektura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115</v>
      </c>
      <c r="D94" s="176"/>
      <c r="E94" s="176"/>
      <c r="F94" s="176"/>
      <c r="G94" s="176"/>
      <c r="H94" s="176"/>
      <c r="I94" s="176"/>
      <c r="J94" s="177" t="s">
        <v>116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117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118</v>
      </c>
    </row>
    <row r="97" spans="1:31" s="9" customFormat="1" ht="24.95" customHeight="1">
      <c r="A97" s="9"/>
      <c r="B97" s="179"/>
      <c r="C97" s="180"/>
      <c r="D97" s="181" t="s">
        <v>6482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6483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6484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6485</v>
      </c>
      <c r="E100" s="188"/>
      <c r="F100" s="188"/>
      <c r="G100" s="188"/>
      <c r="H100" s="188"/>
      <c r="I100" s="188"/>
      <c r="J100" s="189">
        <f>J129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149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4.4" customHeight="1">
      <c r="A110" s="38"/>
      <c r="B110" s="39"/>
      <c r="C110" s="40"/>
      <c r="D110" s="40"/>
      <c r="E110" s="174" t="str">
        <f>E7</f>
        <v>Rekonstrukce ubytovny ASK Lovosice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112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5.6" customHeight="1">
      <c r="A112" s="38"/>
      <c r="B112" s="39"/>
      <c r="C112" s="40"/>
      <c r="D112" s="40"/>
      <c r="E112" s="76" t="str">
        <f>E9</f>
        <v>VRN - Vedlejší rozpočtové náklady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1. 10. 2020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4" customHeight="1">
      <c r="A116" s="38"/>
      <c r="B116" s="39"/>
      <c r="C116" s="32" t="s">
        <v>24</v>
      </c>
      <c r="D116" s="40"/>
      <c r="E116" s="40"/>
      <c r="F116" s="27" t="str">
        <f>E15</f>
        <v>Město Lovosice</v>
      </c>
      <c r="G116" s="40"/>
      <c r="H116" s="40"/>
      <c r="I116" s="32" t="s">
        <v>30</v>
      </c>
      <c r="J116" s="36" t="str">
        <f>E21</f>
        <v>LINE architektura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6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33</v>
      </c>
      <c r="J117" s="36" t="str">
        <f>E24</f>
        <v>Šimková Dita, K.Vary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150</v>
      </c>
      <c r="D119" s="194" t="s">
        <v>61</v>
      </c>
      <c r="E119" s="194" t="s">
        <v>57</v>
      </c>
      <c r="F119" s="194" t="s">
        <v>58</v>
      </c>
      <c r="G119" s="194" t="s">
        <v>151</v>
      </c>
      <c r="H119" s="194" t="s">
        <v>152</v>
      </c>
      <c r="I119" s="194" t="s">
        <v>153</v>
      </c>
      <c r="J119" s="195" t="s">
        <v>116</v>
      </c>
      <c r="K119" s="196" t="s">
        <v>154</v>
      </c>
      <c r="L119" s="197"/>
      <c r="M119" s="100" t="s">
        <v>1</v>
      </c>
      <c r="N119" s="101" t="s">
        <v>40</v>
      </c>
      <c r="O119" s="101" t="s">
        <v>155</v>
      </c>
      <c r="P119" s="101" t="s">
        <v>156</v>
      </c>
      <c r="Q119" s="101" t="s">
        <v>157</v>
      </c>
      <c r="R119" s="101" t="s">
        <v>158</v>
      </c>
      <c r="S119" s="101" t="s">
        <v>159</v>
      </c>
      <c r="T119" s="102" t="s">
        <v>160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161</v>
      </c>
      <c r="D120" s="40"/>
      <c r="E120" s="40"/>
      <c r="F120" s="40"/>
      <c r="G120" s="40"/>
      <c r="H120" s="40"/>
      <c r="I120" s="40"/>
      <c r="J120" s="198">
        <f>BK120</f>
        <v>0</v>
      </c>
      <c r="K120" s="40"/>
      <c r="L120" s="44"/>
      <c r="M120" s="103"/>
      <c r="N120" s="199"/>
      <c r="O120" s="104"/>
      <c r="P120" s="200">
        <f>P121</f>
        <v>0</v>
      </c>
      <c r="Q120" s="104"/>
      <c r="R120" s="200">
        <f>R121</f>
        <v>0</v>
      </c>
      <c r="S120" s="104"/>
      <c r="T120" s="201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118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75</v>
      </c>
      <c r="E121" s="206" t="s">
        <v>108</v>
      </c>
      <c r="F121" s="206" t="s">
        <v>109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P122+P127+P129</f>
        <v>0</v>
      </c>
      <c r="Q121" s="211"/>
      <c r="R121" s="212">
        <f>R122+R127+R129</f>
        <v>0</v>
      </c>
      <c r="S121" s="211"/>
      <c r="T121" s="213">
        <f>T122+T127+T129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191</v>
      </c>
      <c r="AT121" s="215" t="s">
        <v>75</v>
      </c>
      <c r="AU121" s="215" t="s">
        <v>76</v>
      </c>
      <c r="AY121" s="214" t="s">
        <v>164</v>
      </c>
      <c r="BK121" s="216">
        <f>BK122+BK127+BK129</f>
        <v>0</v>
      </c>
    </row>
    <row r="122" spans="1:63" s="12" customFormat="1" ht="22.8" customHeight="1">
      <c r="A122" s="12"/>
      <c r="B122" s="203"/>
      <c r="C122" s="204"/>
      <c r="D122" s="205" t="s">
        <v>75</v>
      </c>
      <c r="E122" s="217" t="s">
        <v>6486</v>
      </c>
      <c r="F122" s="217" t="s">
        <v>6487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SUM(P123:P126)</f>
        <v>0</v>
      </c>
      <c r="Q122" s="211"/>
      <c r="R122" s="212">
        <f>SUM(R123:R126)</f>
        <v>0</v>
      </c>
      <c r="S122" s="211"/>
      <c r="T122" s="213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191</v>
      </c>
      <c r="AT122" s="215" t="s">
        <v>75</v>
      </c>
      <c r="AU122" s="215" t="s">
        <v>84</v>
      </c>
      <c r="AY122" s="214" t="s">
        <v>164</v>
      </c>
      <c r="BK122" s="216">
        <f>SUM(BK123:BK126)</f>
        <v>0</v>
      </c>
    </row>
    <row r="123" spans="1:65" s="2" customFormat="1" ht="13.8" customHeight="1">
      <c r="A123" s="38"/>
      <c r="B123" s="39"/>
      <c r="C123" s="219" t="s">
        <v>84</v>
      </c>
      <c r="D123" s="219" t="s">
        <v>166</v>
      </c>
      <c r="E123" s="220" t="s">
        <v>6488</v>
      </c>
      <c r="F123" s="221" t="s">
        <v>6489</v>
      </c>
      <c r="G123" s="222" t="s">
        <v>6490</v>
      </c>
      <c r="H123" s="223">
        <v>1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41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6491</v>
      </c>
      <c r="AT123" s="231" t="s">
        <v>166</v>
      </c>
      <c r="AU123" s="231" t="s">
        <v>86</v>
      </c>
      <c r="AY123" s="17" t="s">
        <v>164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84</v>
      </c>
      <c r="BK123" s="232">
        <f>ROUND(I123*H123,2)</f>
        <v>0</v>
      </c>
      <c r="BL123" s="17" t="s">
        <v>6491</v>
      </c>
      <c r="BM123" s="231" t="s">
        <v>6492</v>
      </c>
    </row>
    <row r="124" spans="1:65" s="2" customFormat="1" ht="13.8" customHeight="1">
      <c r="A124" s="38"/>
      <c r="B124" s="39"/>
      <c r="C124" s="219" t="s">
        <v>86</v>
      </c>
      <c r="D124" s="219" t="s">
        <v>166</v>
      </c>
      <c r="E124" s="220" t="s">
        <v>6493</v>
      </c>
      <c r="F124" s="221" t="s">
        <v>6494</v>
      </c>
      <c r="G124" s="222" t="s">
        <v>6490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41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6491</v>
      </c>
      <c r="AT124" s="231" t="s">
        <v>166</v>
      </c>
      <c r="AU124" s="231" t="s">
        <v>86</v>
      </c>
      <c r="AY124" s="17" t="s">
        <v>164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84</v>
      </c>
      <c r="BK124" s="232">
        <f>ROUND(I124*H124,2)</f>
        <v>0</v>
      </c>
      <c r="BL124" s="17" t="s">
        <v>6491</v>
      </c>
      <c r="BM124" s="231" t="s">
        <v>6495</v>
      </c>
    </row>
    <row r="125" spans="1:65" s="2" customFormat="1" ht="13.8" customHeight="1">
      <c r="A125" s="38"/>
      <c r="B125" s="39"/>
      <c r="C125" s="219" t="s">
        <v>179</v>
      </c>
      <c r="D125" s="219" t="s">
        <v>166</v>
      </c>
      <c r="E125" s="220" t="s">
        <v>6496</v>
      </c>
      <c r="F125" s="221" t="s">
        <v>6497</v>
      </c>
      <c r="G125" s="222" t="s">
        <v>6490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41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6491</v>
      </c>
      <c r="AT125" s="231" t="s">
        <v>166</v>
      </c>
      <c r="AU125" s="231" t="s">
        <v>86</v>
      </c>
      <c r="AY125" s="17" t="s">
        <v>164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84</v>
      </c>
      <c r="BK125" s="232">
        <f>ROUND(I125*H125,2)</f>
        <v>0</v>
      </c>
      <c r="BL125" s="17" t="s">
        <v>6491</v>
      </c>
      <c r="BM125" s="231" t="s">
        <v>6498</v>
      </c>
    </row>
    <row r="126" spans="1:65" s="2" customFormat="1" ht="13.8" customHeight="1">
      <c r="A126" s="38"/>
      <c r="B126" s="39"/>
      <c r="C126" s="219" t="s">
        <v>170</v>
      </c>
      <c r="D126" s="219" t="s">
        <v>166</v>
      </c>
      <c r="E126" s="220" t="s">
        <v>6499</v>
      </c>
      <c r="F126" s="221" t="s">
        <v>6500</v>
      </c>
      <c r="G126" s="222" t="s">
        <v>6490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41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6491</v>
      </c>
      <c r="AT126" s="231" t="s">
        <v>166</v>
      </c>
      <c r="AU126" s="231" t="s">
        <v>86</v>
      </c>
      <c r="AY126" s="17" t="s">
        <v>164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84</v>
      </c>
      <c r="BK126" s="232">
        <f>ROUND(I126*H126,2)</f>
        <v>0</v>
      </c>
      <c r="BL126" s="17" t="s">
        <v>6491</v>
      </c>
      <c r="BM126" s="231" t="s">
        <v>6501</v>
      </c>
    </row>
    <row r="127" spans="1:63" s="12" customFormat="1" ht="22.8" customHeight="1">
      <c r="A127" s="12"/>
      <c r="B127" s="203"/>
      <c r="C127" s="204"/>
      <c r="D127" s="205" t="s">
        <v>75</v>
      </c>
      <c r="E127" s="217" t="s">
        <v>6502</v>
      </c>
      <c r="F127" s="217" t="s">
        <v>6503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P128</f>
        <v>0</v>
      </c>
      <c r="Q127" s="211"/>
      <c r="R127" s="212">
        <f>R128</f>
        <v>0</v>
      </c>
      <c r="S127" s="211"/>
      <c r="T127" s="213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191</v>
      </c>
      <c r="AT127" s="215" t="s">
        <v>75</v>
      </c>
      <c r="AU127" s="215" t="s">
        <v>84</v>
      </c>
      <c r="AY127" s="214" t="s">
        <v>164</v>
      </c>
      <c r="BK127" s="216">
        <f>BK128</f>
        <v>0</v>
      </c>
    </row>
    <row r="128" spans="1:65" s="2" customFormat="1" ht="13.8" customHeight="1">
      <c r="A128" s="38"/>
      <c r="B128" s="39"/>
      <c r="C128" s="219" t="s">
        <v>191</v>
      </c>
      <c r="D128" s="219" t="s">
        <v>166</v>
      </c>
      <c r="E128" s="220" t="s">
        <v>6504</v>
      </c>
      <c r="F128" s="221" t="s">
        <v>6503</v>
      </c>
      <c r="G128" s="222" t="s">
        <v>6490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41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6491</v>
      </c>
      <c r="AT128" s="231" t="s">
        <v>166</v>
      </c>
      <c r="AU128" s="231" t="s">
        <v>86</v>
      </c>
      <c r="AY128" s="17" t="s">
        <v>164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84</v>
      </c>
      <c r="BK128" s="232">
        <f>ROUND(I128*H128,2)</f>
        <v>0</v>
      </c>
      <c r="BL128" s="17" t="s">
        <v>6491</v>
      </c>
      <c r="BM128" s="231" t="s">
        <v>6505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6506</v>
      </c>
      <c r="F129" s="217" t="s">
        <v>6507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SUM(P130:P133)</f>
        <v>0</v>
      </c>
      <c r="Q129" s="211"/>
      <c r="R129" s="212">
        <f>SUM(R130:R133)</f>
        <v>0</v>
      </c>
      <c r="S129" s="211"/>
      <c r="T129" s="213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191</v>
      </c>
      <c r="AT129" s="215" t="s">
        <v>75</v>
      </c>
      <c r="AU129" s="215" t="s">
        <v>84</v>
      </c>
      <c r="AY129" s="214" t="s">
        <v>164</v>
      </c>
      <c r="BK129" s="216">
        <f>SUM(BK130:BK133)</f>
        <v>0</v>
      </c>
    </row>
    <row r="130" spans="1:65" s="2" customFormat="1" ht="13.8" customHeight="1">
      <c r="A130" s="38"/>
      <c r="B130" s="39"/>
      <c r="C130" s="219" t="s">
        <v>197</v>
      </c>
      <c r="D130" s="219" t="s">
        <v>166</v>
      </c>
      <c r="E130" s="220" t="s">
        <v>6508</v>
      </c>
      <c r="F130" s="221" t="s">
        <v>6507</v>
      </c>
      <c r="G130" s="222" t="s">
        <v>6490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41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6491</v>
      </c>
      <c r="AT130" s="231" t="s">
        <v>166</v>
      </c>
      <c r="AU130" s="231" t="s">
        <v>86</v>
      </c>
      <c r="AY130" s="17" t="s">
        <v>164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84</v>
      </c>
      <c r="BK130" s="232">
        <f>ROUND(I130*H130,2)</f>
        <v>0</v>
      </c>
      <c r="BL130" s="17" t="s">
        <v>6491</v>
      </c>
      <c r="BM130" s="231" t="s">
        <v>6509</v>
      </c>
    </row>
    <row r="131" spans="1:65" s="2" customFormat="1" ht="13.8" customHeight="1">
      <c r="A131" s="38"/>
      <c r="B131" s="39"/>
      <c r="C131" s="219" t="s">
        <v>201</v>
      </c>
      <c r="D131" s="219" t="s">
        <v>166</v>
      </c>
      <c r="E131" s="220" t="s">
        <v>6510</v>
      </c>
      <c r="F131" s="221" t="s">
        <v>6511</v>
      </c>
      <c r="G131" s="222" t="s">
        <v>6490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41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6491</v>
      </c>
      <c r="AT131" s="231" t="s">
        <v>166</v>
      </c>
      <c r="AU131" s="231" t="s">
        <v>86</v>
      </c>
      <c r="AY131" s="17" t="s">
        <v>164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84</v>
      </c>
      <c r="BK131" s="232">
        <f>ROUND(I131*H131,2)</f>
        <v>0</v>
      </c>
      <c r="BL131" s="17" t="s">
        <v>6491</v>
      </c>
      <c r="BM131" s="231" t="s">
        <v>6512</v>
      </c>
    </row>
    <row r="132" spans="1:65" s="2" customFormat="1" ht="13.8" customHeight="1">
      <c r="A132" s="38"/>
      <c r="B132" s="39"/>
      <c r="C132" s="219" t="s">
        <v>207</v>
      </c>
      <c r="D132" s="219" t="s">
        <v>166</v>
      </c>
      <c r="E132" s="220" t="s">
        <v>6513</v>
      </c>
      <c r="F132" s="221" t="s">
        <v>6514</v>
      </c>
      <c r="G132" s="222" t="s">
        <v>6490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41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6491</v>
      </c>
      <c r="AT132" s="231" t="s">
        <v>166</v>
      </c>
      <c r="AU132" s="231" t="s">
        <v>86</v>
      </c>
      <c r="AY132" s="17" t="s">
        <v>164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84</v>
      </c>
      <c r="BK132" s="232">
        <f>ROUND(I132*H132,2)</f>
        <v>0</v>
      </c>
      <c r="BL132" s="17" t="s">
        <v>6491</v>
      </c>
      <c r="BM132" s="231" t="s">
        <v>6515</v>
      </c>
    </row>
    <row r="133" spans="1:65" s="2" customFormat="1" ht="13.8" customHeight="1">
      <c r="A133" s="38"/>
      <c r="B133" s="39"/>
      <c r="C133" s="219" t="s">
        <v>212</v>
      </c>
      <c r="D133" s="219" t="s">
        <v>166</v>
      </c>
      <c r="E133" s="220" t="s">
        <v>6516</v>
      </c>
      <c r="F133" s="221" t="s">
        <v>6517</v>
      </c>
      <c r="G133" s="222" t="s">
        <v>6490</v>
      </c>
      <c r="H133" s="223">
        <v>1</v>
      </c>
      <c r="I133" s="224"/>
      <c r="J133" s="225">
        <f>ROUND(I133*H133,2)</f>
        <v>0</v>
      </c>
      <c r="K133" s="226"/>
      <c r="L133" s="44"/>
      <c r="M133" s="278" t="s">
        <v>1</v>
      </c>
      <c r="N133" s="279" t="s">
        <v>41</v>
      </c>
      <c r="O133" s="280"/>
      <c r="P133" s="281">
        <f>O133*H133</f>
        <v>0</v>
      </c>
      <c r="Q133" s="281">
        <v>0</v>
      </c>
      <c r="R133" s="281">
        <f>Q133*H133</f>
        <v>0</v>
      </c>
      <c r="S133" s="281">
        <v>0</v>
      </c>
      <c r="T133" s="28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6491</v>
      </c>
      <c r="AT133" s="231" t="s">
        <v>166</v>
      </c>
      <c r="AU133" s="231" t="s">
        <v>86</v>
      </c>
      <c r="AY133" s="17" t="s">
        <v>164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84</v>
      </c>
      <c r="BK133" s="232">
        <f>ROUND(I133*H133,2)</f>
        <v>0</v>
      </c>
      <c r="BL133" s="17" t="s">
        <v>6491</v>
      </c>
      <c r="BM133" s="231" t="s">
        <v>6518</v>
      </c>
    </row>
    <row r="134" spans="1:31" s="2" customFormat="1" ht="6.95" customHeight="1">
      <c r="A134" s="38"/>
      <c r="B134" s="66"/>
      <c r="C134" s="67"/>
      <c r="D134" s="67"/>
      <c r="E134" s="67"/>
      <c r="F134" s="67"/>
      <c r="G134" s="67"/>
      <c r="H134" s="67"/>
      <c r="I134" s="67"/>
      <c r="J134" s="67"/>
      <c r="K134" s="67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119:K13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111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4.4" customHeight="1">
      <c r="B7" s="20"/>
      <c r="E7" s="141" t="str">
        <f>'Rekapitulace stavby'!K6</f>
        <v>Rekonstrukce ubytovny ASK Lovosice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42" t="s">
        <v>113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ROUND(J146,2)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ROUND((SUM(BE146:BE1899)),2)</f>
        <v>0</v>
      </c>
      <c r="G33" s="38"/>
      <c r="H33" s="38"/>
      <c r="I33" s="155">
        <v>0.21</v>
      </c>
      <c r="J33" s="154">
        <f>ROUND(((SUM(BE146:BE1899))*I33),2)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ROUND((SUM(BF146:BF1899)),2)</f>
        <v>0</v>
      </c>
      <c r="G34" s="38"/>
      <c r="H34" s="38"/>
      <c r="I34" s="155">
        <v>0.15</v>
      </c>
      <c r="J34" s="154">
        <f>ROUND(((SUM(BF146:BF1899))*I34),2)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ROUND((SUM(BG146:BG1899)),2)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ROUND((SUM(BH146:BH1899)),2)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ROUND((SUM(BI146:BI1899)),2)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74" t="str">
        <f>E7</f>
        <v>Rekonstrukce ubytovny ASK Lovosice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01 - Stavební část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Lovosice</v>
      </c>
      <c r="G91" s="40"/>
      <c r="H91" s="40"/>
      <c r="I91" s="32" t="s">
        <v>30</v>
      </c>
      <c r="J91" s="36" t="str">
        <f>E21</f>
        <v>LINE architektura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115</v>
      </c>
      <c r="D94" s="176"/>
      <c r="E94" s="176"/>
      <c r="F94" s="176"/>
      <c r="G94" s="176"/>
      <c r="H94" s="176"/>
      <c r="I94" s="176"/>
      <c r="J94" s="177" t="s">
        <v>116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117</v>
      </c>
      <c r="D96" s="40"/>
      <c r="E96" s="40"/>
      <c r="F96" s="40"/>
      <c r="G96" s="40"/>
      <c r="H96" s="40"/>
      <c r="I96" s="40"/>
      <c r="J96" s="110">
        <f>J146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118</v>
      </c>
    </row>
    <row r="97" spans="1:31" s="9" customFormat="1" ht="24.95" customHeight="1">
      <c r="A97" s="9"/>
      <c r="B97" s="179"/>
      <c r="C97" s="180"/>
      <c r="D97" s="181" t="s">
        <v>119</v>
      </c>
      <c r="E97" s="182"/>
      <c r="F97" s="182"/>
      <c r="G97" s="182"/>
      <c r="H97" s="182"/>
      <c r="I97" s="182"/>
      <c r="J97" s="183">
        <f>J147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120</v>
      </c>
      <c r="E98" s="188"/>
      <c r="F98" s="188"/>
      <c r="G98" s="188"/>
      <c r="H98" s="188"/>
      <c r="I98" s="188"/>
      <c r="J98" s="189">
        <f>J148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121</v>
      </c>
      <c r="E99" s="188"/>
      <c r="F99" s="188"/>
      <c r="G99" s="188"/>
      <c r="H99" s="188"/>
      <c r="I99" s="188"/>
      <c r="J99" s="189">
        <f>J179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122</v>
      </c>
      <c r="E100" s="188"/>
      <c r="F100" s="188"/>
      <c r="G100" s="188"/>
      <c r="H100" s="188"/>
      <c r="I100" s="188"/>
      <c r="J100" s="189">
        <f>J193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123</v>
      </c>
      <c r="E101" s="188"/>
      <c r="F101" s="188"/>
      <c r="G101" s="188"/>
      <c r="H101" s="188"/>
      <c r="I101" s="188"/>
      <c r="J101" s="189">
        <f>J334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124</v>
      </c>
      <c r="E102" s="188"/>
      <c r="F102" s="188"/>
      <c r="G102" s="188"/>
      <c r="H102" s="188"/>
      <c r="I102" s="188"/>
      <c r="J102" s="189">
        <f>J436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125</v>
      </c>
      <c r="E103" s="188"/>
      <c r="F103" s="188"/>
      <c r="G103" s="188"/>
      <c r="H103" s="188"/>
      <c r="I103" s="188"/>
      <c r="J103" s="189">
        <f>J448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126</v>
      </c>
      <c r="E104" s="188"/>
      <c r="F104" s="188"/>
      <c r="G104" s="188"/>
      <c r="H104" s="188"/>
      <c r="I104" s="188"/>
      <c r="J104" s="189">
        <f>J670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127</v>
      </c>
      <c r="E105" s="188"/>
      <c r="F105" s="188"/>
      <c r="G105" s="188"/>
      <c r="H105" s="188"/>
      <c r="I105" s="188"/>
      <c r="J105" s="189">
        <f>J1013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128</v>
      </c>
      <c r="E106" s="188"/>
      <c r="F106" s="188"/>
      <c r="G106" s="188"/>
      <c r="H106" s="188"/>
      <c r="I106" s="188"/>
      <c r="J106" s="189">
        <f>J1020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129</v>
      </c>
      <c r="E107" s="182"/>
      <c r="F107" s="182"/>
      <c r="G107" s="182"/>
      <c r="H107" s="182"/>
      <c r="I107" s="182"/>
      <c r="J107" s="183">
        <f>J1022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130</v>
      </c>
      <c r="E108" s="188"/>
      <c r="F108" s="188"/>
      <c r="G108" s="188"/>
      <c r="H108" s="188"/>
      <c r="I108" s="188"/>
      <c r="J108" s="189">
        <f>J1023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131</v>
      </c>
      <c r="E109" s="188"/>
      <c r="F109" s="188"/>
      <c r="G109" s="188"/>
      <c r="H109" s="188"/>
      <c r="I109" s="188"/>
      <c r="J109" s="189">
        <f>J1032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132</v>
      </c>
      <c r="E110" s="188"/>
      <c r="F110" s="188"/>
      <c r="G110" s="188"/>
      <c r="H110" s="188"/>
      <c r="I110" s="188"/>
      <c r="J110" s="189">
        <f>J1092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133</v>
      </c>
      <c r="E111" s="188"/>
      <c r="F111" s="188"/>
      <c r="G111" s="188"/>
      <c r="H111" s="188"/>
      <c r="I111" s="188"/>
      <c r="J111" s="189">
        <f>J1165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134</v>
      </c>
      <c r="E112" s="188"/>
      <c r="F112" s="188"/>
      <c r="G112" s="188"/>
      <c r="H112" s="188"/>
      <c r="I112" s="188"/>
      <c r="J112" s="189">
        <f>J1171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5"/>
      <c r="C113" s="186"/>
      <c r="D113" s="187" t="s">
        <v>135</v>
      </c>
      <c r="E113" s="188"/>
      <c r="F113" s="188"/>
      <c r="G113" s="188"/>
      <c r="H113" s="188"/>
      <c r="I113" s="188"/>
      <c r="J113" s="189">
        <f>J1194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5"/>
      <c r="C114" s="186"/>
      <c r="D114" s="187" t="s">
        <v>136</v>
      </c>
      <c r="E114" s="188"/>
      <c r="F114" s="188"/>
      <c r="G114" s="188"/>
      <c r="H114" s="188"/>
      <c r="I114" s="188"/>
      <c r="J114" s="189">
        <f>J1205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5"/>
      <c r="C115" s="186"/>
      <c r="D115" s="187" t="s">
        <v>137</v>
      </c>
      <c r="E115" s="188"/>
      <c r="F115" s="188"/>
      <c r="G115" s="188"/>
      <c r="H115" s="188"/>
      <c r="I115" s="188"/>
      <c r="J115" s="189">
        <f>J1323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5"/>
      <c r="C116" s="186"/>
      <c r="D116" s="187" t="s">
        <v>138</v>
      </c>
      <c r="E116" s="188"/>
      <c r="F116" s="188"/>
      <c r="G116" s="188"/>
      <c r="H116" s="188"/>
      <c r="I116" s="188"/>
      <c r="J116" s="189">
        <f>J1400</f>
        <v>0</v>
      </c>
      <c r="K116" s="186"/>
      <c r="L116" s="19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5"/>
      <c r="C117" s="186"/>
      <c r="D117" s="187" t="s">
        <v>139</v>
      </c>
      <c r="E117" s="188"/>
      <c r="F117" s="188"/>
      <c r="G117" s="188"/>
      <c r="H117" s="188"/>
      <c r="I117" s="188"/>
      <c r="J117" s="189">
        <f>J1552</f>
        <v>0</v>
      </c>
      <c r="K117" s="186"/>
      <c r="L117" s="19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5"/>
      <c r="C118" s="186"/>
      <c r="D118" s="187" t="s">
        <v>140</v>
      </c>
      <c r="E118" s="188"/>
      <c r="F118" s="188"/>
      <c r="G118" s="188"/>
      <c r="H118" s="188"/>
      <c r="I118" s="188"/>
      <c r="J118" s="189">
        <f>J1664</f>
        <v>0</v>
      </c>
      <c r="K118" s="186"/>
      <c r="L118" s="19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5"/>
      <c r="C119" s="186"/>
      <c r="D119" s="187" t="s">
        <v>141</v>
      </c>
      <c r="E119" s="188"/>
      <c r="F119" s="188"/>
      <c r="G119" s="188"/>
      <c r="H119" s="188"/>
      <c r="I119" s="188"/>
      <c r="J119" s="189">
        <f>J1710</f>
        <v>0</v>
      </c>
      <c r="K119" s="186"/>
      <c r="L119" s="19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5"/>
      <c r="C120" s="186"/>
      <c r="D120" s="187" t="s">
        <v>142</v>
      </c>
      <c r="E120" s="188"/>
      <c r="F120" s="188"/>
      <c r="G120" s="188"/>
      <c r="H120" s="188"/>
      <c r="I120" s="188"/>
      <c r="J120" s="189">
        <f>J1716</f>
        <v>0</v>
      </c>
      <c r="K120" s="186"/>
      <c r="L120" s="19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5"/>
      <c r="C121" s="186"/>
      <c r="D121" s="187" t="s">
        <v>143</v>
      </c>
      <c r="E121" s="188"/>
      <c r="F121" s="188"/>
      <c r="G121" s="188"/>
      <c r="H121" s="188"/>
      <c r="I121" s="188"/>
      <c r="J121" s="189">
        <f>J1729</f>
        <v>0</v>
      </c>
      <c r="K121" s="186"/>
      <c r="L121" s="19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5"/>
      <c r="C122" s="186"/>
      <c r="D122" s="187" t="s">
        <v>144</v>
      </c>
      <c r="E122" s="188"/>
      <c r="F122" s="188"/>
      <c r="G122" s="188"/>
      <c r="H122" s="188"/>
      <c r="I122" s="188"/>
      <c r="J122" s="189">
        <f>J1800</f>
        <v>0</v>
      </c>
      <c r="K122" s="186"/>
      <c r="L122" s="19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5"/>
      <c r="C123" s="186"/>
      <c r="D123" s="187" t="s">
        <v>145</v>
      </c>
      <c r="E123" s="188"/>
      <c r="F123" s="188"/>
      <c r="G123" s="188"/>
      <c r="H123" s="188"/>
      <c r="I123" s="188"/>
      <c r="J123" s="189">
        <f>J1823</f>
        <v>0</v>
      </c>
      <c r="K123" s="186"/>
      <c r="L123" s="19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85"/>
      <c r="C124" s="186"/>
      <c r="D124" s="187" t="s">
        <v>146</v>
      </c>
      <c r="E124" s="188"/>
      <c r="F124" s="188"/>
      <c r="G124" s="188"/>
      <c r="H124" s="188"/>
      <c r="I124" s="188"/>
      <c r="J124" s="189">
        <f>J1845</f>
        <v>0</v>
      </c>
      <c r="K124" s="186"/>
      <c r="L124" s="19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9" customFormat="1" ht="24.95" customHeight="1">
      <c r="A125" s="9"/>
      <c r="B125" s="179"/>
      <c r="C125" s="180"/>
      <c r="D125" s="181" t="s">
        <v>147</v>
      </c>
      <c r="E125" s="182"/>
      <c r="F125" s="182"/>
      <c r="G125" s="182"/>
      <c r="H125" s="182"/>
      <c r="I125" s="182"/>
      <c r="J125" s="183">
        <f>J1896</f>
        <v>0</v>
      </c>
      <c r="K125" s="180"/>
      <c r="L125" s="184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10" customFormat="1" ht="19.9" customHeight="1">
      <c r="A126" s="10"/>
      <c r="B126" s="185"/>
      <c r="C126" s="186"/>
      <c r="D126" s="187" t="s">
        <v>148</v>
      </c>
      <c r="E126" s="188"/>
      <c r="F126" s="188"/>
      <c r="G126" s="188"/>
      <c r="H126" s="188"/>
      <c r="I126" s="188"/>
      <c r="J126" s="189">
        <f>J1897</f>
        <v>0</v>
      </c>
      <c r="K126" s="186"/>
      <c r="L126" s="19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32" spans="1:31" s="2" customFormat="1" ht="6.95" customHeight="1">
      <c r="A132" s="38"/>
      <c r="B132" s="68"/>
      <c r="C132" s="69"/>
      <c r="D132" s="69"/>
      <c r="E132" s="69"/>
      <c r="F132" s="69"/>
      <c r="G132" s="69"/>
      <c r="H132" s="69"/>
      <c r="I132" s="69"/>
      <c r="J132" s="69"/>
      <c r="K132" s="69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4.95" customHeight="1">
      <c r="A133" s="38"/>
      <c r="B133" s="39"/>
      <c r="C133" s="23" t="s">
        <v>149</v>
      </c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2" customHeight="1">
      <c r="A135" s="38"/>
      <c r="B135" s="39"/>
      <c r="C135" s="32" t="s">
        <v>16</v>
      </c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4.4" customHeight="1">
      <c r="A136" s="38"/>
      <c r="B136" s="39"/>
      <c r="C136" s="40"/>
      <c r="D136" s="40"/>
      <c r="E136" s="174" t="str">
        <f>E7</f>
        <v>Rekonstrukce ubytovny ASK Lovosice</v>
      </c>
      <c r="F136" s="32"/>
      <c r="G136" s="32"/>
      <c r="H136" s="32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2" customHeight="1">
      <c r="A137" s="38"/>
      <c r="B137" s="39"/>
      <c r="C137" s="32" t="s">
        <v>112</v>
      </c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5.6" customHeight="1">
      <c r="A138" s="38"/>
      <c r="B138" s="39"/>
      <c r="C138" s="40"/>
      <c r="D138" s="40"/>
      <c r="E138" s="76" t="str">
        <f>E9</f>
        <v>01 - Stavební část</v>
      </c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20</v>
      </c>
      <c r="D140" s="40"/>
      <c r="E140" s="40"/>
      <c r="F140" s="27" t="str">
        <f>F12</f>
        <v xml:space="preserve"> </v>
      </c>
      <c r="G140" s="40"/>
      <c r="H140" s="40"/>
      <c r="I140" s="32" t="s">
        <v>22</v>
      </c>
      <c r="J140" s="79" t="str">
        <f>IF(J12="","",J12)</f>
        <v>1. 10. 2020</v>
      </c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6.95" customHeight="1">
      <c r="A141" s="38"/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26.4" customHeight="1">
      <c r="A142" s="38"/>
      <c r="B142" s="39"/>
      <c r="C142" s="32" t="s">
        <v>24</v>
      </c>
      <c r="D142" s="40"/>
      <c r="E142" s="40"/>
      <c r="F142" s="27" t="str">
        <f>E15</f>
        <v>Město Lovosice</v>
      </c>
      <c r="G142" s="40"/>
      <c r="H142" s="40"/>
      <c r="I142" s="32" t="s">
        <v>30</v>
      </c>
      <c r="J142" s="36" t="str">
        <f>E21</f>
        <v>LINE architektura s.r.o.</v>
      </c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5.6" customHeight="1">
      <c r="A143" s="38"/>
      <c r="B143" s="39"/>
      <c r="C143" s="32" t="s">
        <v>28</v>
      </c>
      <c r="D143" s="40"/>
      <c r="E143" s="40"/>
      <c r="F143" s="27" t="str">
        <f>IF(E18="","",E18)</f>
        <v>Vyplň údaj</v>
      </c>
      <c r="G143" s="40"/>
      <c r="H143" s="40"/>
      <c r="I143" s="32" t="s">
        <v>33</v>
      </c>
      <c r="J143" s="36" t="str">
        <f>E24</f>
        <v>Šimková Dita, K.Vary</v>
      </c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0.3" customHeight="1">
      <c r="A144" s="38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11" customFormat="1" ht="29.25" customHeight="1">
      <c r="A145" s="191"/>
      <c r="B145" s="192"/>
      <c r="C145" s="193" t="s">
        <v>150</v>
      </c>
      <c r="D145" s="194" t="s">
        <v>61</v>
      </c>
      <c r="E145" s="194" t="s">
        <v>57</v>
      </c>
      <c r="F145" s="194" t="s">
        <v>58</v>
      </c>
      <c r="G145" s="194" t="s">
        <v>151</v>
      </c>
      <c r="H145" s="194" t="s">
        <v>152</v>
      </c>
      <c r="I145" s="194" t="s">
        <v>153</v>
      </c>
      <c r="J145" s="195" t="s">
        <v>116</v>
      </c>
      <c r="K145" s="196" t="s">
        <v>154</v>
      </c>
      <c r="L145" s="197"/>
      <c r="M145" s="100" t="s">
        <v>1</v>
      </c>
      <c r="N145" s="101" t="s">
        <v>40</v>
      </c>
      <c r="O145" s="101" t="s">
        <v>155</v>
      </c>
      <c r="P145" s="101" t="s">
        <v>156</v>
      </c>
      <c r="Q145" s="101" t="s">
        <v>157</v>
      </c>
      <c r="R145" s="101" t="s">
        <v>158</v>
      </c>
      <c r="S145" s="101" t="s">
        <v>159</v>
      </c>
      <c r="T145" s="102" t="s">
        <v>160</v>
      </c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</row>
    <row r="146" spans="1:63" s="2" customFormat="1" ht="22.8" customHeight="1">
      <c r="A146" s="38"/>
      <c r="B146" s="39"/>
      <c r="C146" s="107" t="s">
        <v>161</v>
      </c>
      <c r="D146" s="40"/>
      <c r="E146" s="40"/>
      <c r="F146" s="40"/>
      <c r="G146" s="40"/>
      <c r="H146" s="40"/>
      <c r="I146" s="40"/>
      <c r="J146" s="198">
        <f>BK146</f>
        <v>0</v>
      </c>
      <c r="K146" s="40"/>
      <c r="L146" s="44"/>
      <c r="M146" s="103"/>
      <c r="N146" s="199"/>
      <c r="O146" s="104"/>
      <c r="P146" s="200">
        <f>P147+P1022+P1896</f>
        <v>0</v>
      </c>
      <c r="Q146" s="104"/>
      <c r="R146" s="200">
        <f>R147+R1022+R1896</f>
        <v>1210.0849359099998</v>
      </c>
      <c r="S146" s="104"/>
      <c r="T146" s="201">
        <f>T147+T1022+T1896</f>
        <v>1984.8377176999998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75</v>
      </c>
      <c r="AU146" s="17" t="s">
        <v>118</v>
      </c>
      <c r="BK146" s="202">
        <f>BK147+BK1022+BK1896</f>
        <v>0</v>
      </c>
    </row>
    <row r="147" spans="1:63" s="12" customFormat="1" ht="25.9" customHeight="1">
      <c r="A147" s="12"/>
      <c r="B147" s="203"/>
      <c r="C147" s="204"/>
      <c r="D147" s="205" t="s">
        <v>75</v>
      </c>
      <c r="E147" s="206" t="s">
        <v>162</v>
      </c>
      <c r="F147" s="206" t="s">
        <v>163</v>
      </c>
      <c r="G147" s="204"/>
      <c r="H147" s="204"/>
      <c r="I147" s="207"/>
      <c r="J147" s="208">
        <f>BK147</f>
        <v>0</v>
      </c>
      <c r="K147" s="204"/>
      <c r="L147" s="209"/>
      <c r="M147" s="210"/>
      <c r="N147" s="211"/>
      <c r="O147" s="211"/>
      <c r="P147" s="212">
        <f>P148+P179+P193+P334+P436+P448+P670+P1013+P1020</f>
        <v>0</v>
      </c>
      <c r="Q147" s="211"/>
      <c r="R147" s="212">
        <f>R148+R179+R193+R334+R436+R448+R670+R1013+R1020</f>
        <v>996.8720444299998</v>
      </c>
      <c r="S147" s="211"/>
      <c r="T147" s="213">
        <f>T148+T179+T193+T334+T436+T448+T670+T1013+T1020</f>
        <v>1914.6835359999998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4" t="s">
        <v>84</v>
      </c>
      <c r="AT147" s="215" t="s">
        <v>75</v>
      </c>
      <c r="AU147" s="215" t="s">
        <v>76</v>
      </c>
      <c r="AY147" s="214" t="s">
        <v>164</v>
      </c>
      <c r="BK147" s="216">
        <f>BK148+BK179+BK193+BK334+BK436+BK448+BK670+BK1013+BK1020</f>
        <v>0</v>
      </c>
    </row>
    <row r="148" spans="1:63" s="12" customFormat="1" ht="22.8" customHeight="1">
      <c r="A148" s="12"/>
      <c r="B148" s="203"/>
      <c r="C148" s="204"/>
      <c r="D148" s="205" t="s">
        <v>75</v>
      </c>
      <c r="E148" s="217" t="s">
        <v>84</v>
      </c>
      <c r="F148" s="217" t="s">
        <v>165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SUM(P149:P178)</f>
        <v>0</v>
      </c>
      <c r="Q148" s="211"/>
      <c r="R148" s="212">
        <f>SUM(R149:R178)</f>
        <v>0</v>
      </c>
      <c r="S148" s="211"/>
      <c r="T148" s="213">
        <f>SUM(T149:T178)</f>
        <v>56.32599999999999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84</v>
      </c>
      <c r="AT148" s="215" t="s">
        <v>75</v>
      </c>
      <c r="AU148" s="215" t="s">
        <v>84</v>
      </c>
      <c r="AY148" s="214" t="s">
        <v>164</v>
      </c>
      <c r="BK148" s="216">
        <f>SUM(BK149:BK178)</f>
        <v>0</v>
      </c>
    </row>
    <row r="149" spans="1:65" s="2" customFormat="1" ht="13.8" customHeight="1">
      <c r="A149" s="38"/>
      <c r="B149" s="39"/>
      <c r="C149" s="219" t="s">
        <v>84</v>
      </c>
      <c r="D149" s="219" t="s">
        <v>166</v>
      </c>
      <c r="E149" s="220" t="s">
        <v>167</v>
      </c>
      <c r="F149" s="221" t="s">
        <v>168</v>
      </c>
      <c r="G149" s="222" t="s">
        <v>169</v>
      </c>
      <c r="H149" s="223">
        <v>100.52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41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0.26</v>
      </c>
      <c r="T149" s="230">
        <f>S149*H149</f>
        <v>26.1352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170</v>
      </c>
      <c r="AT149" s="231" t="s">
        <v>166</v>
      </c>
      <c r="AU149" s="231" t="s">
        <v>86</v>
      </c>
      <c r="AY149" s="17" t="s">
        <v>164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84</v>
      </c>
      <c r="BK149" s="232">
        <f>ROUND(I149*H149,2)</f>
        <v>0</v>
      </c>
      <c r="BL149" s="17" t="s">
        <v>170</v>
      </c>
      <c r="BM149" s="231" t="s">
        <v>171</v>
      </c>
    </row>
    <row r="150" spans="1:51" s="13" customFormat="1" ht="12">
      <c r="A150" s="13"/>
      <c r="B150" s="233"/>
      <c r="C150" s="234"/>
      <c r="D150" s="235" t="s">
        <v>172</v>
      </c>
      <c r="E150" s="236" t="s">
        <v>1</v>
      </c>
      <c r="F150" s="237" t="s">
        <v>173</v>
      </c>
      <c r="G150" s="234"/>
      <c r="H150" s="238">
        <v>74.52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172</v>
      </c>
      <c r="AU150" s="244" t="s">
        <v>86</v>
      </c>
      <c r="AV150" s="13" t="s">
        <v>86</v>
      </c>
      <c r="AW150" s="13" t="s">
        <v>32</v>
      </c>
      <c r="AX150" s="13" t="s">
        <v>76</v>
      </c>
      <c r="AY150" s="244" t="s">
        <v>164</v>
      </c>
    </row>
    <row r="151" spans="1:51" s="13" customFormat="1" ht="12">
      <c r="A151" s="13"/>
      <c r="B151" s="233"/>
      <c r="C151" s="234"/>
      <c r="D151" s="235" t="s">
        <v>172</v>
      </c>
      <c r="E151" s="236" t="s">
        <v>1</v>
      </c>
      <c r="F151" s="237" t="s">
        <v>174</v>
      </c>
      <c r="G151" s="234"/>
      <c r="H151" s="238">
        <v>26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172</v>
      </c>
      <c r="AU151" s="244" t="s">
        <v>86</v>
      </c>
      <c r="AV151" s="13" t="s">
        <v>86</v>
      </c>
      <c r="AW151" s="13" t="s">
        <v>32</v>
      </c>
      <c r="AX151" s="13" t="s">
        <v>76</v>
      </c>
      <c r="AY151" s="244" t="s">
        <v>164</v>
      </c>
    </row>
    <row r="152" spans="1:51" s="14" customFormat="1" ht="12">
      <c r="A152" s="14"/>
      <c r="B152" s="245"/>
      <c r="C152" s="246"/>
      <c r="D152" s="235" t="s">
        <v>172</v>
      </c>
      <c r="E152" s="247" t="s">
        <v>1</v>
      </c>
      <c r="F152" s="248" t="s">
        <v>175</v>
      </c>
      <c r="G152" s="246"/>
      <c r="H152" s="249">
        <v>100.52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172</v>
      </c>
      <c r="AU152" s="255" t="s">
        <v>86</v>
      </c>
      <c r="AV152" s="14" t="s">
        <v>170</v>
      </c>
      <c r="AW152" s="14" t="s">
        <v>32</v>
      </c>
      <c r="AX152" s="14" t="s">
        <v>84</v>
      </c>
      <c r="AY152" s="255" t="s">
        <v>164</v>
      </c>
    </row>
    <row r="153" spans="1:65" s="2" customFormat="1" ht="13.8" customHeight="1">
      <c r="A153" s="38"/>
      <c r="B153" s="39"/>
      <c r="C153" s="219" t="s">
        <v>86</v>
      </c>
      <c r="D153" s="219" t="s">
        <v>166</v>
      </c>
      <c r="E153" s="220" t="s">
        <v>176</v>
      </c>
      <c r="F153" s="221" t="s">
        <v>177</v>
      </c>
      <c r="G153" s="222" t="s">
        <v>169</v>
      </c>
      <c r="H153" s="223">
        <v>100.52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41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0.29</v>
      </c>
      <c r="T153" s="230">
        <f>S153*H153</f>
        <v>29.150799999999997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170</v>
      </c>
      <c r="AT153" s="231" t="s">
        <v>166</v>
      </c>
      <c r="AU153" s="231" t="s">
        <v>86</v>
      </c>
      <c r="AY153" s="17" t="s">
        <v>164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84</v>
      </c>
      <c r="BK153" s="232">
        <f>ROUND(I153*H153,2)</f>
        <v>0</v>
      </c>
      <c r="BL153" s="17" t="s">
        <v>170</v>
      </c>
      <c r="BM153" s="231" t="s">
        <v>178</v>
      </c>
    </row>
    <row r="154" spans="1:65" s="2" customFormat="1" ht="13.8" customHeight="1">
      <c r="A154" s="38"/>
      <c r="B154" s="39"/>
      <c r="C154" s="219" t="s">
        <v>179</v>
      </c>
      <c r="D154" s="219" t="s">
        <v>166</v>
      </c>
      <c r="E154" s="220" t="s">
        <v>180</v>
      </c>
      <c r="F154" s="221" t="s">
        <v>181</v>
      </c>
      <c r="G154" s="222" t="s">
        <v>182</v>
      </c>
      <c r="H154" s="223">
        <v>26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41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0.04</v>
      </c>
      <c r="T154" s="230">
        <f>S154*H154</f>
        <v>1.04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170</v>
      </c>
      <c r="AT154" s="231" t="s">
        <v>166</v>
      </c>
      <c r="AU154" s="231" t="s">
        <v>86</v>
      </c>
      <c r="AY154" s="17" t="s">
        <v>164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84</v>
      </c>
      <c r="BK154" s="232">
        <f>ROUND(I154*H154,2)</f>
        <v>0</v>
      </c>
      <c r="BL154" s="17" t="s">
        <v>170</v>
      </c>
      <c r="BM154" s="231" t="s">
        <v>183</v>
      </c>
    </row>
    <row r="155" spans="1:51" s="13" customFormat="1" ht="12">
      <c r="A155" s="13"/>
      <c r="B155" s="233"/>
      <c r="C155" s="234"/>
      <c r="D155" s="235" t="s">
        <v>172</v>
      </c>
      <c r="E155" s="236" t="s">
        <v>1</v>
      </c>
      <c r="F155" s="237" t="s">
        <v>184</v>
      </c>
      <c r="G155" s="234"/>
      <c r="H155" s="238">
        <v>26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172</v>
      </c>
      <c r="AU155" s="244" t="s">
        <v>86</v>
      </c>
      <c r="AV155" s="13" t="s">
        <v>86</v>
      </c>
      <c r="AW155" s="13" t="s">
        <v>32</v>
      </c>
      <c r="AX155" s="13" t="s">
        <v>84</v>
      </c>
      <c r="AY155" s="244" t="s">
        <v>164</v>
      </c>
    </row>
    <row r="156" spans="1:65" s="2" customFormat="1" ht="13.8" customHeight="1">
      <c r="A156" s="38"/>
      <c r="B156" s="39"/>
      <c r="C156" s="219" t="s">
        <v>170</v>
      </c>
      <c r="D156" s="219" t="s">
        <v>166</v>
      </c>
      <c r="E156" s="220" t="s">
        <v>185</v>
      </c>
      <c r="F156" s="221" t="s">
        <v>186</v>
      </c>
      <c r="G156" s="222" t="s">
        <v>187</v>
      </c>
      <c r="H156" s="223">
        <v>7.28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41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170</v>
      </c>
      <c r="AT156" s="231" t="s">
        <v>166</v>
      </c>
      <c r="AU156" s="231" t="s">
        <v>86</v>
      </c>
      <c r="AY156" s="17" t="s">
        <v>164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84</v>
      </c>
      <c r="BK156" s="232">
        <f>ROUND(I156*H156,2)</f>
        <v>0</v>
      </c>
      <c r="BL156" s="17" t="s">
        <v>170</v>
      </c>
      <c r="BM156" s="231" t="s">
        <v>188</v>
      </c>
    </row>
    <row r="157" spans="1:51" s="13" customFormat="1" ht="12">
      <c r="A157" s="13"/>
      <c r="B157" s="233"/>
      <c r="C157" s="234"/>
      <c r="D157" s="235" t="s">
        <v>172</v>
      </c>
      <c r="E157" s="236" t="s">
        <v>1</v>
      </c>
      <c r="F157" s="237" t="s">
        <v>189</v>
      </c>
      <c r="G157" s="234"/>
      <c r="H157" s="238">
        <v>5.88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172</v>
      </c>
      <c r="AU157" s="244" t="s">
        <v>86</v>
      </c>
      <c r="AV157" s="13" t="s">
        <v>86</v>
      </c>
      <c r="AW157" s="13" t="s">
        <v>32</v>
      </c>
      <c r="AX157" s="13" t="s">
        <v>76</v>
      </c>
      <c r="AY157" s="244" t="s">
        <v>164</v>
      </c>
    </row>
    <row r="158" spans="1:51" s="13" customFormat="1" ht="12">
      <c r="A158" s="13"/>
      <c r="B158" s="233"/>
      <c r="C158" s="234"/>
      <c r="D158" s="235" t="s">
        <v>172</v>
      </c>
      <c r="E158" s="236" t="s">
        <v>1</v>
      </c>
      <c r="F158" s="237" t="s">
        <v>190</v>
      </c>
      <c r="G158" s="234"/>
      <c r="H158" s="238">
        <v>1.4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172</v>
      </c>
      <c r="AU158" s="244" t="s">
        <v>86</v>
      </c>
      <c r="AV158" s="13" t="s">
        <v>86</v>
      </c>
      <c r="AW158" s="13" t="s">
        <v>32</v>
      </c>
      <c r="AX158" s="13" t="s">
        <v>76</v>
      </c>
      <c r="AY158" s="244" t="s">
        <v>164</v>
      </c>
    </row>
    <row r="159" spans="1:51" s="14" customFormat="1" ht="12">
      <c r="A159" s="14"/>
      <c r="B159" s="245"/>
      <c r="C159" s="246"/>
      <c r="D159" s="235" t="s">
        <v>172</v>
      </c>
      <c r="E159" s="247" t="s">
        <v>1</v>
      </c>
      <c r="F159" s="248" t="s">
        <v>175</v>
      </c>
      <c r="G159" s="246"/>
      <c r="H159" s="249">
        <v>7.279999999999999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172</v>
      </c>
      <c r="AU159" s="255" t="s">
        <v>86</v>
      </c>
      <c r="AV159" s="14" t="s">
        <v>170</v>
      </c>
      <c r="AW159" s="14" t="s">
        <v>32</v>
      </c>
      <c r="AX159" s="14" t="s">
        <v>84</v>
      </c>
      <c r="AY159" s="255" t="s">
        <v>164</v>
      </c>
    </row>
    <row r="160" spans="1:65" s="2" customFormat="1" ht="13.8" customHeight="1">
      <c r="A160" s="38"/>
      <c r="B160" s="39"/>
      <c r="C160" s="219" t="s">
        <v>191</v>
      </c>
      <c r="D160" s="219" t="s">
        <v>166</v>
      </c>
      <c r="E160" s="220" t="s">
        <v>192</v>
      </c>
      <c r="F160" s="221" t="s">
        <v>193</v>
      </c>
      <c r="G160" s="222" t="s">
        <v>187</v>
      </c>
      <c r="H160" s="223">
        <v>47.834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41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170</v>
      </c>
      <c r="AT160" s="231" t="s">
        <v>166</v>
      </c>
      <c r="AU160" s="231" t="s">
        <v>86</v>
      </c>
      <c r="AY160" s="17" t="s">
        <v>164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84</v>
      </c>
      <c r="BK160" s="232">
        <f>ROUND(I160*H160,2)</f>
        <v>0</v>
      </c>
      <c r="BL160" s="17" t="s">
        <v>170</v>
      </c>
      <c r="BM160" s="231" t="s">
        <v>194</v>
      </c>
    </row>
    <row r="161" spans="1:51" s="15" customFormat="1" ht="12">
      <c r="A161" s="15"/>
      <c r="B161" s="256"/>
      <c r="C161" s="257"/>
      <c r="D161" s="235" t="s">
        <v>172</v>
      </c>
      <c r="E161" s="258" t="s">
        <v>1</v>
      </c>
      <c r="F161" s="259" t="s">
        <v>195</v>
      </c>
      <c r="G161" s="257"/>
      <c r="H161" s="258" t="s">
        <v>1</v>
      </c>
      <c r="I161" s="260"/>
      <c r="J161" s="257"/>
      <c r="K161" s="257"/>
      <c r="L161" s="261"/>
      <c r="M161" s="262"/>
      <c r="N161" s="263"/>
      <c r="O161" s="263"/>
      <c r="P161" s="263"/>
      <c r="Q161" s="263"/>
      <c r="R161" s="263"/>
      <c r="S161" s="263"/>
      <c r="T161" s="26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5" t="s">
        <v>172</v>
      </c>
      <c r="AU161" s="265" t="s">
        <v>86</v>
      </c>
      <c r="AV161" s="15" t="s">
        <v>84</v>
      </c>
      <c r="AW161" s="15" t="s">
        <v>32</v>
      </c>
      <c r="AX161" s="15" t="s">
        <v>76</v>
      </c>
      <c r="AY161" s="265" t="s">
        <v>164</v>
      </c>
    </row>
    <row r="162" spans="1:51" s="13" customFormat="1" ht="12">
      <c r="A162" s="13"/>
      <c r="B162" s="233"/>
      <c r="C162" s="234"/>
      <c r="D162" s="235" t="s">
        <v>172</v>
      </c>
      <c r="E162" s="236" t="s">
        <v>1</v>
      </c>
      <c r="F162" s="237" t="s">
        <v>196</v>
      </c>
      <c r="G162" s="234"/>
      <c r="H162" s="238">
        <v>47.834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172</v>
      </c>
      <c r="AU162" s="244" t="s">
        <v>86</v>
      </c>
      <c r="AV162" s="13" t="s">
        <v>86</v>
      </c>
      <c r="AW162" s="13" t="s">
        <v>32</v>
      </c>
      <c r="AX162" s="13" t="s">
        <v>84</v>
      </c>
      <c r="AY162" s="244" t="s">
        <v>164</v>
      </c>
    </row>
    <row r="163" spans="1:65" s="2" customFormat="1" ht="13.8" customHeight="1">
      <c r="A163" s="38"/>
      <c r="B163" s="39"/>
      <c r="C163" s="219" t="s">
        <v>197</v>
      </c>
      <c r="D163" s="219" t="s">
        <v>166</v>
      </c>
      <c r="E163" s="220" t="s">
        <v>198</v>
      </c>
      <c r="F163" s="221" t="s">
        <v>199</v>
      </c>
      <c r="G163" s="222" t="s">
        <v>187</v>
      </c>
      <c r="H163" s="223">
        <v>15.253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41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170</v>
      </c>
      <c r="AT163" s="231" t="s">
        <v>166</v>
      </c>
      <c r="AU163" s="231" t="s">
        <v>86</v>
      </c>
      <c r="AY163" s="17" t="s">
        <v>164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84</v>
      </c>
      <c r="BK163" s="232">
        <f>ROUND(I163*H163,2)</f>
        <v>0</v>
      </c>
      <c r="BL163" s="17" t="s">
        <v>170</v>
      </c>
      <c r="BM163" s="231" t="s">
        <v>200</v>
      </c>
    </row>
    <row r="164" spans="1:65" s="2" customFormat="1" ht="22.2" customHeight="1">
      <c r="A164" s="38"/>
      <c r="B164" s="39"/>
      <c r="C164" s="219" t="s">
        <v>201</v>
      </c>
      <c r="D164" s="219" t="s">
        <v>166</v>
      </c>
      <c r="E164" s="220" t="s">
        <v>202</v>
      </c>
      <c r="F164" s="221" t="s">
        <v>203</v>
      </c>
      <c r="G164" s="222" t="s">
        <v>187</v>
      </c>
      <c r="H164" s="223">
        <v>76.265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41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170</v>
      </c>
      <c r="AT164" s="231" t="s">
        <v>166</v>
      </c>
      <c r="AU164" s="231" t="s">
        <v>86</v>
      </c>
      <c r="AY164" s="17" t="s">
        <v>164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84</v>
      </c>
      <c r="BK164" s="232">
        <f>ROUND(I164*H164,2)</f>
        <v>0</v>
      </c>
      <c r="BL164" s="17" t="s">
        <v>170</v>
      </c>
      <c r="BM164" s="231" t="s">
        <v>204</v>
      </c>
    </row>
    <row r="165" spans="1:51" s="13" customFormat="1" ht="12">
      <c r="A165" s="13"/>
      <c r="B165" s="233"/>
      <c r="C165" s="234"/>
      <c r="D165" s="235" t="s">
        <v>172</v>
      </c>
      <c r="E165" s="236" t="s">
        <v>1</v>
      </c>
      <c r="F165" s="237" t="s">
        <v>205</v>
      </c>
      <c r="G165" s="234"/>
      <c r="H165" s="238">
        <v>76.265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172</v>
      </c>
      <c r="AU165" s="244" t="s">
        <v>86</v>
      </c>
      <c r="AV165" s="13" t="s">
        <v>86</v>
      </c>
      <c r="AW165" s="13" t="s">
        <v>32</v>
      </c>
      <c r="AX165" s="13" t="s">
        <v>84</v>
      </c>
      <c r="AY165" s="244" t="s">
        <v>164</v>
      </c>
    </row>
    <row r="166" spans="1:51" s="15" customFormat="1" ht="12">
      <c r="A166" s="15"/>
      <c r="B166" s="256"/>
      <c r="C166" s="257"/>
      <c r="D166" s="235" t="s">
        <v>172</v>
      </c>
      <c r="E166" s="258" t="s">
        <v>1</v>
      </c>
      <c r="F166" s="259" t="s">
        <v>206</v>
      </c>
      <c r="G166" s="257"/>
      <c r="H166" s="258" t="s">
        <v>1</v>
      </c>
      <c r="I166" s="260"/>
      <c r="J166" s="257"/>
      <c r="K166" s="257"/>
      <c r="L166" s="261"/>
      <c r="M166" s="262"/>
      <c r="N166" s="263"/>
      <c r="O166" s="263"/>
      <c r="P166" s="263"/>
      <c r="Q166" s="263"/>
      <c r="R166" s="263"/>
      <c r="S166" s="263"/>
      <c r="T166" s="26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5" t="s">
        <v>172</v>
      </c>
      <c r="AU166" s="265" t="s">
        <v>86</v>
      </c>
      <c r="AV166" s="15" t="s">
        <v>84</v>
      </c>
      <c r="AW166" s="15" t="s">
        <v>32</v>
      </c>
      <c r="AX166" s="15" t="s">
        <v>76</v>
      </c>
      <c r="AY166" s="265" t="s">
        <v>164</v>
      </c>
    </row>
    <row r="167" spans="1:65" s="2" customFormat="1" ht="13.8" customHeight="1">
      <c r="A167" s="38"/>
      <c r="B167" s="39"/>
      <c r="C167" s="219" t="s">
        <v>207</v>
      </c>
      <c r="D167" s="219" t="s">
        <v>166</v>
      </c>
      <c r="E167" s="220" t="s">
        <v>208</v>
      </c>
      <c r="F167" s="221" t="s">
        <v>209</v>
      </c>
      <c r="G167" s="222" t="s">
        <v>187</v>
      </c>
      <c r="H167" s="223">
        <v>15.253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41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170</v>
      </c>
      <c r="AT167" s="231" t="s">
        <v>166</v>
      </c>
      <c r="AU167" s="231" t="s">
        <v>86</v>
      </c>
      <c r="AY167" s="17" t="s">
        <v>164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84</v>
      </c>
      <c r="BK167" s="232">
        <f>ROUND(I167*H167,2)</f>
        <v>0</v>
      </c>
      <c r="BL167" s="17" t="s">
        <v>170</v>
      </c>
      <c r="BM167" s="231" t="s">
        <v>210</v>
      </c>
    </row>
    <row r="168" spans="1:51" s="13" customFormat="1" ht="12">
      <c r="A168" s="13"/>
      <c r="B168" s="233"/>
      <c r="C168" s="234"/>
      <c r="D168" s="235" t="s">
        <v>172</v>
      </c>
      <c r="E168" s="236" t="s">
        <v>1</v>
      </c>
      <c r="F168" s="237" t="s">
        <v>211</v>
      </c>
      <c r="G168" s="234"/>
      <c r="H168" s="238">
        <v>15.253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172</v>
      </c>
      <c r="AU168" s="244" t="s">
        <v>86</v>
      </c>
      <c r="AV168" s="13" t="s">
        <v>86</v>
      </c>
      <c r="AW168" s="13" t="s">
        <v>32</v>
      </c>
      <c r="AX168" s="13" t="s">
        <v>84</v>
      </c>
      <c r="AY168" s="244" t="s">
        <v>164</v>
      </c>
    </row>
    <row r="169" spans="1:65" s="2" customFormat="1" ht="13.8" customHeight="1">
      <c r="A169" s="38"/>
      <c r="B169" s="39"/>
      <c r="C169" s="219" t="s">
        <v>212</v>
      </c>
      <c r="D169" s="219" t="s">
        <v>166</v>
      </c>
      <c r="E169" s="220" t="s">
        <v>213</v>
      </c>
      <c r="F169" s="221" t="s">
        <v>214</v>
      </c>
      <c r="G169" s="222" t="s">
        <v>215</v>
      </c>
      <c r="H169" s="223">
        <v>24.405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41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170</v>
      </c>
      <c r="AT169" s="231" t="s">
        <v>166</v>
      </c>
      <c r="AU169" s="231" t="s">
        <v>86</v>
      </c>
      <c r="AY169" s="17" t="s">
        <v>164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84</v>
      </c>
      <c r="BK169" s="232">
        <f>ROUND(I169*H169,2)</f>
        <v>0</v>
      </c>
      <c r="BL169" s="17" t="s">
        <v>170</v>
      </c>
      <c r="BM169" s="231" t="s">
        <v>216</v>
      </c>
    </row>
    <row r="170" spans="1:51" s="13" customFormat="1" ht="12">
      <c r="A170" s="13"/>
      <c r="B170" s="233"/>
      <c r="C170" s="234"/>
      <c r="D170" s="235" t="s">
        <v>172</v>
      </c>
      <c r="E170" s="236" t="s">
        <v>1</v>
      </c>
      <c r="F170" s="237" t="s">
        <v>217</v>
      </c>
      <c r="G170" s="234"/>
      <c r="H170" s="238">
        <v>24.405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172</v>
      </c>
      <c r="AU170" s="244" t="s">
        <v>86</v>
      </c>
      <c r="AV170" s="13" t="s">
        <v>86</v>
      </c>
      <c r="AW170" s="13" t="s">
        <v>32</v>
      </c>
      <c r="AX170" s="13" t="s">
        <v>84</v>
      </c>
      <c r="AY170" s="244" t="s">
        <v>164</v>
      </c>
    </row>
    <row r="171" spans="1:65" s="2" customFormat="1" ht="13.8" customHeight="1">
      <c r="A171" s="38"/>
      <c r="B171" s="39"/>
      <c r="C171" s="219" t="s">
        <v>218</v>
      </c>
      <c r="D171" s="219" t="s">
        <v>166</v>
      </c>
      <c r="E171" s="220" t="s">
        <v>219</v>
      </c>
      <c r="F171" s="221" t="s">
        <v>220</v>
      </c>
      <c r="G171" s="222" t="s">
        <v>187</v>
      </c>
      <c r="H171" s="223">
        <v>15.253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41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170</v>
      </c>
      <c r="AT171" s="231" t="s">
        <v>166</v>
      </c>
      <c r="AU171" s="231" t="s">
        <v>86</v>
      </c>
      <c r="AY171" s="17" t="s">
        <v>164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84</v>
      </c>
      <c r="BK171" s="232">
        <f>ROUND(I171*H171,2)</f>
        <v>0</v>
      </c>
      <c r="BL171" s="17" t="s">
        <v>170</v>
      </c>
      <c r="BM171" s="231" t="s">
        <v>221</v>
      </c>
    </row>
    <row r="172" spans="1:65" s="2" customFormat="1" ht="13.8" customHeight="1">
      <c r="A172" s="38"/>
      <c r="B172" s="39"/>
      <c r="C172" s="219" t="s">
        <v>222</v>
      </c>
      <c r="D172" s="219" t="s">
        <v>166</v>
      </c>
      <c r="E172" s="220" t="s">
        <v>223</v>
      </c>
      <c r="F172" s="221" t="s">
        <v>224</v>
      </c>
      <c r="G172" s="222" t="s">
        <v>187</v>
      </c>
      <c r="H172" s="223">
        <v>39.861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41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170</v>
      </c>
      <c r="AT172" s="231" t="s">
        <v>166</v>
      </c>
      <c r="AU172" s="231" t="s">
        <v>86</v>
      </c>
      <c r="AY172" s="17" t="s">
        <v>164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84</v>
      </c>
      <c r="BK172" s="232">
        <f>ROUND(I172*H172,2)</f>
        <v>0</v>
      </c>
      <c r="BL172" s="17" t="s">
        <v>170</v>
      </c>
      <c r="BM172" s="231" t="s">
        <v>225</v>
      </c>
    </row>
    <row r="173" spans="1:51" s="15" customFormat="1" ht="12">
      <c r="A173" s="15"/>
      <c r="B173" s="256"/>
      <c r="C173" s="257"/>
      <c r="D173" s="235" t="s">
        <v>172</v>
      </c>
      <c r="E173" s="258" t="s">
        <v>1</v>
      </c>
      <c r="F173" s="259" t="s">
        <v>195</v>
      </c>
      <c r="G173" s="257"/>
      <c r="H173" s="258" t="s">
        <v>1</v>
      </c>
      <c r="I173" s="260"/>
      <c r="J173" s="257"/>
      <c r="K173" s="257"/>
      <c r="L173" s="261"/>
      <c r="M173" s="262"/>
      <c r="N173" s="263"/>
      <c r="O173" s="263"/>
      <c r="P173" s="263"/>
      <c r="Q173" s="263"/>
      <c r="R173" s="263"/>
      <c r="S173" s="263"/>
      <c r="T173" s="26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5" t="s">
        <v>172</v>
      </c>
      <c r="AU173" s="265" t="s">
        <v>86</v>
      </c>
      <c r="AV173" s="15" t="s">
        <v>84</v>
      </c>
      <c r="AW173" s="15" t="s">
        <v>32</v>
      </c>
      <c r="AX173" s="15" t="s">
        <v>76</v>
      </c>
      <c r="AY173" s="265" t="s">
        <v>164</v>
      </c>
    </row>
    <row r="174" spans="1:51" s="13" customFormat="1" ht="12">
      <c r="A174" s="13"/>
      <c r="B174" s="233"/>
      <c r="C174" s="234"/>
      <c r="D174" s="235" t="s">
        <v>172</v>
      </c>
      <c r="E174" s="236" t="s">
        <v>1</v>
      </c>
      <c r="F174" s="237" t="s">
        <v>226</v>
      </c>
      <c r="G174" s="234"/>
      <c r="H174" s="238">
        <v>39.861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172</v>
      </c>
      <c r="AU174" s="244" t="s">
        <v>86</v>
      </c>
      <c r="AV174" s="13" t="s">
        <v>86</v>
      </c>
      <c r="AW174" s="13" t="s">
        <v>32</v>
      </c>
      <c r="AX174" s="13" t="s">
        <v>84</v>
      </c>
      <c r="AY174" s="244" t="s">
        <v>164</v>
      </c>
    </row>
    <row r="175" spans="1:65" s="2" customFormat="1" ht="13.8" customHeight="1">
      <c r="A175" s="38"/>
      <c r="B175" s="39"/>
      <c r="C175" s="219" t="s">
        <v>227</v>
      </c>
      <c r="D175" s="219" t="s">
        <v>166</v>
      </c>
      <c r="E175" s="220" t="s">
        <v>228</v>
      </c>
      <c r="F175" s="221" t="s">
        <v>229</v>
      </c>
      <c r="G175" s="222" t="s">
        <v>169</v>
      </c>
      <c r="H175" s="223">
        <v>200.52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41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170</v>
      </c>
      <c r="AT175" s="231" t="s">
        <v>166</v>
      </c>
      <c r="AU175" s="231" t="s">
        <v>86</v>
      </c>
      <c r="AY175" s="17" t="s">
        <v>164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84</v>
      </c>
      <c r="BK175" s="232">
        <f>ROUND(I175*H175,2)</f>
        <v>0</v>
      </c>
      <c r="BL175" s="17" t="s">
        <v>170</v>
      </c>
      <c r="BM175" s="231" t="s">
        <v>230</v>
      </c>
    </row>
    <row r="176" spans="1:51" s="13" customFormat="1" ht="12">
      <c r="A176" s="13"/>
      <c r="B176" s="233"/>
      <c r="C176" s="234"/>
      <c r="D176" s="235" t="s">
        <v>172</v>
      </c>
      <c r="E176" s="236" t="s">
        <v>1</v>
      </c>
      <c r="F176" s="237" t="s">
        <v>173</v>
      </c>
      <c r="G176" s="234"/>
      <c r="H176" s="238">
        <v>74.52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172</v>
      </c>
      <c r="AU176" s="244" t="s">
        <v>86</v>
      </c>
      <c r="AV176" s="13" t="s">
        <v>86</v>
      </c>
      <c r="AW176" s="13" t="s">
        <v>32</v>
      </c>
      <c r="AX176" s="13" t="s">
        <v>76</v>
      </c>
      <c r="AY176" s="244" t="s">
        <v>164</v>
      </c>
    </row>
    <row r="177" spans="1:51" s="13" customFormat="1" ht="12">
      <c r="A177" s="13"/>
      <c r="B177" s="233"/>
      <c r="C177" s="234"/>
      <c r="D177" s="235" t="s">
        <v>172</v>
      </c>
      <c r="E177" s="236" t="s">
        <v>1</v>
      </c>
      <c r="F177" s="237" t="s">
        <v>231</v>
      </c>
      <c r="G177" s="234"/>
      <c r="H177" s="238">
        <v>126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172</v>
      </c>
      <c r="AU177" s="244" t="s">
        <v>86</v>
      </c>
      <c r="AV177" s="13" t="s">
        <v>86</v>
      </c>
      <c r="AW177" s="13" t="s">
        <v>32</v>
      </c>
      <c r="AX177" s="13" t="s">
        <v>76</v>
      </c>
      <c r="AY177" s="244" t="s">
        <v>164</v>
      </c>
    </row>
    <row r="178" spans="1:51" s="14" customFormat="1" ht="12">
      <c r="A178" s="14"/>
      <c r="B178" s="245"/>
      <c r="C178" s="246"/>
      <c r="D178" s="235" t="s">
        <v>172</v>
      </c>
      <c r="E178" s="247" t="s">
        <v>1</v>
      </c>
      <c r="F178" s="248" t="s">
        <v>175</v>
      </c>
      <c r="G178" s="246"/>
      <c r="H178" s="249">
        <v>200.51999999999998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172</v>
      </c>
      <c r="AU178" s="255" t="s">
        <v>86</v>
      </c>
      <c r="AV178" s="14" t="s">
        <v>170</v>
      </c>
      <c r="AW178" s="14" t="s">
        <v>32</v>
      </c>
      <c r="AX178" s="14" t="s">
        <v>84</v>
      </c>
      <c r="AY178" s="255" t="s">
        <v>164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86</v>
      </c>
      <c r="F179" s="217" t="s">
        <v>232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SUM(P180:P192)</f>
        <v>0</v>
      </c>
      <c r="Q179" s="211"/>
      <c r="R179" s="212">
        <f>SUM(R180:R192)</f>
        <v>22.3380716</v>
      </c>
      <c r="S179" s="211"/>
      <c r="T179" s="213">
        <f>SUM(T180:T192)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164</v>
      </c>
      <c r="BK179" s="216">
        <f>SUM(BK180:BK192)</f>
        <v>0</v>
      </c>
    </row>
    <row r="180" spans="1:65" s="2" customFormat="1" ht="13.8" customHeight="1">
      <c r="A180" s="38"/>
      <c r="B180" s="39"/>
      <c r="C180" s="219" t="s">
        <v>233</v>
      </c>
      <c r="D180" s="219" t="s">
        <v>166</v>
      </c>
      <c r="E180" s="220" t="s">
        <v>234</v>
      </c>
      <c r="F180" s="221" t="s">
        <v>235</v>
      </c>
      <c r="G180" s="222" t="s">
        <v>187</v>
      </c>
      <c r="H180" s="223">
        <v>9.08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41</v>
      </c>
      <c r="O180" s="91"/>
      <c r="P180" s="229">
        <f>O180*H180</f>
        <v>0</v>
      </c>
      <c r="Q180" s="229">
        <v>2.45329</v>
      </c>
      <c r="R180" s="229">
        <f>Q180*H180</f>
        <v>22.2758732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170</v>
      </c>
      <c r="AT180" s="231" t="s">
        <v>166</v>
      </c>
      <c r="AU180" s="231" t="s">
        <v>86</v>
      </c>
      <c r="AY180" s="17" t="s">
        <v>164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84</v>
      </c>
      <c r="BK180" s="232">
        <f>ROUND(I180*H180,2)</f>
        <v>0</v>
      </c>
      <c r="BL180" s="17" t="s">
        <v>170</v>
      </c>
      <c r="BM180" s="231" t="s">
        <v>236</v>
      </c>
    </row>
    <row r="181" spans="1:51" s="13" customFormat="1" ht="12">
      <c r="A181" s="13"/>
      <c r="B181" s="233"/>
      <c r="C181" s="234"/>
      <c r="D181" s="235" t="s">
        <v>172</v>
      </c>
      <c r="E181" s="236" t="s">
        <v>1</v>
      </c>
      <c r="F181" s="237" t="s">
        <v>189</v>
      </c>
      <c r="G181" s="234"/>
      <c r="H181" s="238">
        <v>5.88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172</v>
      </c>
      <c r="AU181" s="244" t="s">
        <v>86</v>
      </c>
      <c r="AV181" s="13" t="s">
        <v>86</v>
      </c>
      <c r="AW181" s="13" t="s">
        <v>32</v>
      </c>
      <c r="AX181" s="13" t="s">
        <v>76</v>
      </c>
      <c r="AY181" s="244" t="s">
        <v>164</v>
      </c>
    </row>
    <row r="182" spans="1:51" s="13" customFormat="1" ht="12">
      <c r="A182" s="13"/>
      <c r="B182" s="233"/>
      <c r="C182" s="234"/>
      <c r="D182" s="235" t="s">
        <v>172</v>
      </c>
      <c r="E182" s="236" t="s">
        <v>1</v>
      </c>
      <c r="F182" s="237" t="s">
        <v>237</v>
      </c>
      <c r="G182" s="234"/>
      <c r="H182" s="238">
        <v>3.2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172</v>
      </c>
      <c r="AU182" s="244" t="s">
        <v>86</v>
      </c>
      <c r="AV182" s="13" t="s">
        <v>86</v>
      </c>
      <c r="AW182" s="13" t="s">
        <v>32</v>
      </c>
      <c r="AX182" s="13" t="s">
        <v>76</v>
      </c>
      <c r="AY182" s="244" t="s">
        <v>164</v>
      </c>
    </row>
    <row r="183" spans="1:51" s="14" customFormat="1" ht="12">
      <c r="A183" s="14"/>
      <c r="B183" s="245"/>
      <c r="C183" s="246"/>
      <c r="D183" s="235" t="s">
        <v>172</v>
      </c>
      <c r="E183" s="247" t="s">
        <v>1</v>
      </c>
      <c r="F183" s="248" t="s">
        <v>175</v>
      </c>
      <c r="G183" s="246"/>
      <c r="H183" s="249">
        <v>9.08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172</v>
      </c>
      <c r="AU183" s="255" t="s">
        <v>86</v>
      </c>
      <c r="AV183" s="14" t="s">
        <v>170</v>
      </c>
      <c r="AW183" s="14" t="s">
        <v>32</v>
      </c>
      <c r="AX183" s="14" t="s">
        <v>84</v>
      </c>
      <c r="AY183" s="255" t="s">
        <v>164</v>
      </c>
    </row>
    <row r="184" spans="1:65" s="2" customFormat="1" ht="13.8" customHeight="1">
      <c r="A184" s="38"/>
      <c r="B184" s="39"/>
      <c r="C184" s="219" t="s">
        <v>238</v>
      </c>
      <c r="D184" s="219" t="s">
        <v>166</v>
      </c>
      <c r="E184" s="220" t="s">
        <v>239</v>
      </c>
      <c r="F184" s="221" t="s">
        <v>240</v>
      </c>
      <c r="G184" s="222" t="s">
        <v>169</v>
      </c>
      <c r="H184" s="223">
        <v>23.56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41</v>
      </c>
      <c r="O184" s="91"/>
      <c r="P184" s="229">
        <f>O184*H184</f>
        <v>0</v>
      </c>
      <c r="Q184" s="229">
        <v>0.00264</v>
      </c>
      <c r="R184" s="229">
        <f>Q184*H184</f>
        <v>0.062198399999999994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170</v>
      </c>
      <c r="AT184" s="231" t="s">
        <v>166</v>
      </c>
      <c r="AU184" s="231" t="s">
        <v>86</v>
      </c>
      <c r="AY184" s="17" t="s">
        <v>164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84</v>
      </c>
      <c r="BK184" s="232">
        <f>ROUND(I184*H184,2)</f>
        <v>0</v>
      </c>
      <c r="BL184" s="17" t="s">
        <v>170</v>
      </c>
      <c r="BM184" s="231" t="s">
        <v>241</v>
      </c>
    </row>
    <row r="185" spans="1:51" s="13" customFormat="1" ht="12">
      <c r="A185" s="13"/>
      <c r="B185" s="233"/>
      <c r="C185" s="234"/>
      <c r="D185" s="235" t="s">
        <v>172</v>
      </c>
      <c r="E185" s="236" t="s">
        <v>1</v>
      </c>
      <c r="F185" s="237" t="s">
        <v>242</v>
      </c>
      <c r="G185" s="234"/>
      <c r="H185" s="238">
        <v>5.6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172</v>
      </c>
      <c r="AU185" s="244" t="s">
        <v>86</v>
      </c>
      <c r="AV185" s="13" t="s">
        <v>86</v>
      </c>
      <c r="AW185" s="13" t="s">
        <v>32</v>
      </c>
      <c r="AX185" s="13" t="s">
        <v>76</v>
      </c>
      <c r="AY185" s="244" t="s">
        <v>164</v>
      </c>
    </row>
    <row r="186" spans="1:51" s="15" customFormat="1" ht="12">
      <c r="A186" s="15"/>
      <c r="B186" s="256"/>
      <c r="C186" s="257"/>
      <c r="D186" s="235" t="s">
        <v>172</v>
      </c>
      <c r="E186" s="258" t="s">
        <v>1</v>
      </c>
      <c r="F186" s="259" t="s">
        <v>243</v>
      </c>
      <c r="G186" s="257"/>
      <c r="H186" s="258" t="s">
        <v>1</v>
      </c>
      <c r="I186" s="260"/>
      <c r="J186" s="257"/>
      <c r="K186" s="257"/>
      <c r="L186" s="261"/>
      <c r="M186" s="262"/>
      <c r="N186" s="263"/>
      <c r="O186" s="263"/>
      <c r="P186" s="263"/>
      <c r="Q186" s="263"/>
      <c r="R186" s="263"/>
      <c r="S186" s="263"/>
      <c r="T186" s="26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5" t="s">
        <v>172</v>
      </c>
      <c r="AU186" s="265" t="s">
        <v>86</v>
      </c>
      <c r="AV186" s="15" t="s">
        <v>84</v>
      </c>
      <c r="AW186" s="15" t="s">
        <v>32</v>
      </c>
      <c r="AX186" s="15" t="s">
        <v>76</v>
      </c>
      <c r="AY186" s="265" t="s">
        <v>164</v>
      </c>
    </row>
    <row r="187" spans="1:51" s="13" customFormat="1" ht="12">
      <c r="A187" s="13"/>
      <c r="B187" s="233"/>
      <c r="C187" s="234"/>
      <c r="D187" s="235" t="s">
        <v>172</v>
      </c>
      <c r="E187" s="236" t="s">
        <v>1</v>
      </c>
      <c r="F187" s="237" t="s">
        <v>244</v>
      </c>
      <c r="G187" s="234"/>
      <c r="H187" s="238">
        <v>6.46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172</v>
      </c>
      <c r="AU187" s="244" t="s">
        <v>86</v>
      </c>
      <c r="AV187" s="13" t="s">
        <v>86</v>
      </c>
      <c r="AW187" s="13" t="s">
        <v>32</v>
      </c>
      <c r="AX187" s="13" t="s">
        <v>76</v>
      </c>
      <c r="AY187" s="244" t="s">
        <v>164</v>
      </c>
    </row>
    <row r="188" spans="1:51" s="13" customFormat="1" ht="12">
      <c r="A188" s="13"/>
      <c r="B188" s="233"/>
      <c r="C188" s="234"/>
      <c r="D188" s="235" t="s">
        <v>172</v>
      </c>
      <c r="E188" s="236" t="s">
        <v>1</v>
      </c>
      <c r="F188" s="237" t="s">
        <v>245</v>
      </c>
      <c r="G188" s="234"/>
      <c r="H188" s="238">
        <v>2.23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172</v>
      </c>
      <c r="AU188" s="244" t="s">
        <v>86</v>
      </c>
      <c r="AV188" s="13" t="s">
        <v>86</v>
      </c>
      <c r="AW188" s="13" t="s">
        <v>32</v>
      </c>
      <c r="AX188" s="13" t="s">
        <v>76</v>
      </c>
      <c r="AY188" s="244" t="s">
        <v>164</v>
      </c>
    </row>
    <row r="189" spans="1:51" s="13" customFormat="1" ht="12">
      <c r="A189" s="13"/>
      <c r="B189" s="233"/>
      <c r="C189" s="234"/>
      <c r="D189" s="235" t="s">
        <v>172</v>
      </c>
      <c r="E189" s="236" t="s">
        <v>1</v>
      </c>
      <c r="F189" s="237" t="s">
        <v>246</v>
      </c>
      <c r="G189" s="234"/>
      <c r="H189" s="238">
        <v>3.43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172</v>
      </c>
      <c r="AU189" s="244" t="s">
        <v>86</v>
      </c>
      <c r="AV189" s="13" t="s">
        <v>86</v>
      </c>
      <c r="AW189" s="13" t="s">
        <v>32</v>
      </c>
      <c r="AX189" s="13" t="s">
        <v>76</v>
      </c>
      <c r="AY189" s="244" t="s">
        <v>164</v>
      </c>
    </row>
    <row r="190" spans="1:51" s="13" customFormat="1" ht="12">
      <c r="A190" s="13"/>
      <c r="B190" s="233"/>
      <c r="C190" s="234"/>
      <c r="D190" s="235" t="s">
        <v>172</v>
      </c>
      <c r="E190" s="236" t="s">
        <v>1</v>
      </c>
      <c r="F190" s="237" t="s">
        <v>247</v>
      </c>
      <c r="G190" s="234"/>
      <c r="H190" s="238">
        <v>5.84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172</v>
      </c>
      <c r="AU190" s="244" t="s">
        <v>86</v>
      </c>
      <c r="AV190" s="13" t="s">
        <v>86</v>
      </c>
      <c r="AW190" s="13" t="s">
        <v>32</v>
      </c>
      <c r="AX190" s="13" t="s">
        <v>76</v>
      </c>
      <c r="AY190" s="244" t="s">
        <v>164</v>
      </c>
    </row>
    <row r="191" spans="1:51" s="14" customFormat="1" ht="12">
      <c r="A191" s="14"/>
      <c r="B191" s="245"/>
      <c r="C191" s="246"/>
      <c r="D191" s="235" t="s">
        <v>172</v>
      </c>
      <c r="E191" s="247" t="s">
        <v>1</v>
      </c>
      <c r="F191" s="248" t="s">
        <v>175</v>
      </c>
      <c r="G191" s="246"/>
      <c r="H191" s="249">
        <v>23.56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172</v>
      </c>
      <c r="AU191" s="255" t="s">
        <v>86</v>
      </c>
      <c r="AV191" s="14" t="s">
        <v>170</v>
      </c>
      <c r="AW191" s="14" t="s">
        <v>32</v>
      </c>
      <c r="AX191" s="14" t="s">
        <v>84</v>
      </c>
      <c r="AY191" s="255" t="s">
        <v>164</v>
      </c>
    </row>
    <row r="192" spans="1:65" s="2" customFormat="1" ht="13.8" customHeight="1">
      <c r="A192" s="38"/>
      <c r="B192" s="39"/>
      <c r="C192" s="219" t="s">
        <v>8</v>
      </c>
      <c r="D192" s="219" t="s">
        <v>166</v>
      </c>
      <c r="E192" s="220" t="s">
        <v>248</v>
      </c>
      <c r="F192" s="221" t="s">
        <v>249</v>
      </c>
      <c r="G192" s="222" t="s">
        <v>169</v>
      </c>
      <c r="H192" s="223">
        <v>23.56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41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170</v>
      </c>
      <c r="AT192" s="231" t="s">
        <v>166</v>
      </c>
      <c r="AU192" s="231" t="s">
        <v>86</v>
      </c>
      <c r="AY192" s="17" t="s">
        <v>164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84</v>
      </c>
      <c r="BK192" s="232">
        <f>ROUND(I192*H192,2)</f>
        <v>0</v>
      </c>
      <c r="BL192" s="17" t="s">
        <v>170</v>
      </c>
      <c r="BM192" s="231" t="s">
        <v>250</v>
      </c>
    </row>
    <row r="193" spans="1:63" s="12" customFormat="1" ht="22.8" customHeight="1">
      <c r="A193" s="12"/>
      <c r="B193" s="203"/>
      <c r="C193" s="204"/>
      <c r="D193" s="205" t="s">
        <v>75</v>
      </c>
      <c r="E193" s="217" t="s">
        <v>179</v>
      </c>
      <c r="F193" s="217" t="s">
        <v>251</v>
      </c>
      <c r="G193" s="204"/>
      <c r="H193" s="204"/>
      <c r="I193" s="207"/>
      <c r="J193" s="218">
        <f>BK193</f>
        <v>0</v>
      </c>
      <c r="K193" s="204"/>
      <c r="L193" s="209"/>
      <c r="M193" s="210"/>
      <c r="N193" s="211"/>
      <c r="O193" s="211"/>
      <c r="P193" s="212">
        <f>SUM(P194:P333)</f>
        <v>0</v>
      </c>
      <c r="Q193" s="211"/>
      <c r="R193" s="212">
        <f>SUM(R194:R333)</f>
        <v>380.25203680999994</v>
      </c>
      <c r="S193" s="211"/>
      <c r="T193" s="213">
        <f>SUM(T194:T333)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84</v>
      </c>
      <c r="AT193" s="215" t="s">
        <v>75</v>
      </c>
      <c r="AU193" s="215" t="s">
        <v>84</v>
      </c>
      <c r="AY193" s="214" t="s">
        <v>164</v>
      </c>
      <c r="BK193" s="216">
        <f>SUM(BK194:BK333)</f>
        <v>0</v>
      </c>
    </row>
    <row r="194" spans="1:65" s="2" customFormat="1" ht="13.8" customHeight="1">
      <c r="A194" s="38"/>
      <c r="B194" s="39"/>
      <c r="C194" s="219" t="s">
        <v>252</v>
      </c>
      <c r="D194" s="219" t="s">
        <v>166</v>
      </c>
      <c r="E194" s="220" t="s">
        <v>253</v>
      </c>
      <c r="F194" s="221" t="s">
        <v>254</v>
      </c>
      <c r="G194" s="222" t="s">
        <v>187</v>
      </c>
      <c r="H194" s="223">
        <v>1.843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41</v>
      </c>
      <c r="O194" s="91"/>
      <c r="P194" s="229">
        <f>O194*H194</f>
        <v>0</v>
      </c>
      <c r="Q194" s="229">
        <v>1.8775</v>
      </c>
      <c r="R194" s="229">
        <f>Q194*H194</f>
        <v>3.4602325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170</v>
      </c>
      <c r="AT194" s="231" t="s">
        <v>166</v>
      </c>
      <c r="AU194" s="231" t="s">
        <v>86</v>
      </c>
      <c r="AY194" s="17" t="s">
        <v>164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84</v>
      </c>
      <c r="BK194" s="232">
        <f>ROUND(I194*H194,2)</f>
        <v>0</v>
      </c>
      <c r="BL194" s="17" t="s">
        <v>170</v>
      </c>
      <c r="BM194" s="231" t="s">
        <v>255</v>
      </c>
    </row>
    <row r="195" spans="1:51" s="13" customFormat="1" ht="12">
      <c r="A195" s="13"/>
      <c r="B195" s="233"/>
      <c r="C195" s="234"/>
      <c r="D195" s="235" t="s">
        <v>172</v>
      </c>
      <c r="E195" s="236" t="s">
        <v>1</v>
      </c>
      <c r="F195" s="237" t="s">
        <v>256</v>
      </c>
      <c r="G195" s="234"/>
      <c r="H195" s="238">
        <v>0.243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172</v>
      </c>
      <c r="AU195" s="244" t="s">
        <v>86</v>
      </c>
      <c r="AV195" s="13" t="s">
        <v>86</v>
      </c>
      <c r="AW195" s="13" t="s">
        <v>32</v>
      </c>
      <c r="AX195" s="13" t="s">
        <v>76</v>
      </c>
      <c r="AY195" s="244" t="s">
        <v>164</v>
      </c>
    </row>
    <row r="196" spans="1:51" s="13" customFormat="1" ht="12">
      <c r="A196" s="13"/>
      <c r="B196" s="233"/>
      <c r="C196" s="234"/>
      <c r="D196" s="235" t="s">
        <v>172</v>
      </c>
      <c r="E196" s="236" t="s">
        <v>1</v>
      </c>
      <c r="F196" s="237" t="s">
        <v>257</v>
      </c>
      <c r="G196" s="234"/>
      <c r="H196" s="238">
        <v>1.6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172</v>
      </c>
      <c r="AU196" s="244" t="s">
        <v>86</v>
      </c>
      <c r="AV196" s="13" t="s">
        <v>86</v>
      </c>
      <c r="AW196" s="13" t="s">
        <v>32</v>
      </c>
      <c r="AX196" s="13" t="s">
        <v>76</v>
      </c>
      <c r="AY196" s="244" t="s">
        <v>164</v>
      </c>
    </row>
    <row r="197" spans="1:51" s="14" customFormat="1" ht="12">
      <c r="A197" s="14"/>
      <c r="B197" s="245"/>
      <c r="C197" s="246"/>
      <c r="D197" s="235" t="s">
        <v>172</v>
      </c>
      <c r="E197" s="247" t="s">
        <v>1</v>
      </c>
      <c r="F197" s="248" t="s">
        <v>175</v>
      </c>
      <c r="G197" s="246"/>
      <c r="H197" s="249">
        <v>1.843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172</v>
      </c>
      <c r="AU197" s="255" t="s">
        <v>86</v>
      </c>
      <c r="AV197" s="14" t="s">
        <v>170</v>
      </c>
      <c r="AW197" s="14" t="s">
        <v>32</v>
      </c>
      <c r="AX197" s="14" t="s">
        <v>84</v>
      </c>
      <c r="AY197" s="255" t="s">
        <v>164</v>
      </c>
    </row>
    <row r="198" spans="1:65" s="2" customFormat="1" ht="13.8" customHeight="1">
      <c r="A198" s="38"/>
      <c r="B198" s="39"/>
      <c r="C198" s="219" t="s">
        <v>258</v>
      </c>
      <c r="D198" s="219" t="s">
        <v>166</v>
      </c>
      <c r="E198" s="220" t="s">
        <v>259</v>
      </c>
      <c r="F198" s="221" t="s">
        <v>260</v>
      </c>
      <c r="G198" s="222" t="s">
        <v>169</v>
      </c>
      <c r="H198" s="223">
        <v>36.4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41</v>
      </c>
      <c r="O198" s="91"/>
      <c r="P198" s="229">
        <f>O198*H198</f>
        <v>0</v>
      </c>
      <c r="Q198" s="229">
        <v>0.36277</v>
      </c>
      <c r="R198" s="229">
        <f>Q198*H198</f>
        <v>13.204828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170</v>
      </c>
      <c r="AT198" s="231" t="s">
        <v>166</v>
      </c>
      <c r="AU198" s="231" t="s">
        <v>86</v>
      </c>
      <c r="AY198" s="17" t="s">
        <v>164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84</v>
      </c>
      <c r="BK198" s="232">
        <f>ROUND(I198*H198,2)</f>
        <v>0</v>
      </c>
      <c r="BL198" s="17" t="s">
        <v>170</v>
      </c>
      <c r="BM198" s="231" t="s">
        <v>261</v>
      </c>
    </row>
    <row r="199" spans="1:51" s="13" customFormat="1" ht="12">
      <c r="A199" s="13"/>
      <c r="B199" s="233"/>
      <c r="C199" s="234"/>
      <c r="D199" s="235" t="s">
        <v>172</v>
      </c>
      <c r="E199" s="236" t="s">
        <v>1</v>
      </c>
      <c r="F199" s="237" t="s">
        <v>262</v>
      </c>
      <c r="G199" s="234"/>
      <c r="H199" s="238">
        <v>36.4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172</v>
      </c>
      <c r="AU199" s="244" t="s">
        <v>86</v>
      </c>
      <c r="AV199" s="13" t="s">
        <v>86</v>
      </c>
      <c r="AW199" s="13" t="s">
        <v>32</v>
      </c>
      <c r="AX199" s="13" t="s">
        <v>84</v>
      </c>
      <c r="AY199" s="244" t="s">
        <v>164</v>
      </c>
    </row>
    <row r="200" spans="1:65" s="2" customFormat="1" ht="13.8" customHeight="1">
      <c r="A200" s="38"/>
      <c r="B200" s="39"/>
      <c r="C200" s="219" t="s">
        <v>263</v>
      </c>
      <c r="D200" s="219" t="s">
        <v>166</v>
      </c>
      <c r="E200" s="220" t="s">
        <v>264</v>
      </c>
      <c r="F200" s="221" t="s">
        <v>265</v>
      </c>
      <c r="G200" s="222" t="s">
        <v>169</v>
      </c>
      <c r="H200" s="223">
        <v>4.88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41</v>
      </c>
      <c r="O200" s="91"/>
      <c r="P200" s="229">
        <f>O200*H200</f>
        <v>0</v>
      </c>
      <c r="Q200" s="229">
        <v>0.54605</v>
      </c>
      <c r="R200" s="229">
        <f>Q200*H200</f>
        <v>2.664724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170</v>
      </c>
      <c r="AT200" s="231" t="s">
        <v>166</v>
      </c>
      <c r="AU200" s="231" t="s">
        <v>86</v>
      </c>
      <c r="AY200" s="17" t="s">
        <v>164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84</v>
      </c>
      <c r="BK200" s="232">
        <f>ROUND(I200*H200,2)</f>
        <v>0</v>
      </c>
      <c r="BL200" s="17" t="s">
        <v>170</v>
      </c>
      <c r="BM200" s="231" t="s">
        <v>266</v>
      </c>
    </row>
    <row r="201" spans="1:51" s="13" customFormat="1" ht="12">
      <c r="A201" s="13"/>
      <c r="B201" s="233"/>
      <c r="C201" s="234"/>
      <c r="D201" s="235" t="s">
        <v>172</v>
      </c>
      <c r="E201" s="236" t="s">
        <v>1</v>
      </c>
      <c r="F201" s="237" t="s">
        <v>267</v>
      </c>
      <c r="G201" s="234"/>
      <c r="H201" s="238">
        <v>4.88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172</v>
      </c>
      <c r="AU201" s="244" t="s">
        <v>86</v>
      </c>
      <c r="AV201" s="13" t="s">
        <v>86</v>
      </c>
      <c r="AW201" s="13" t="s">
        <v>32</v>
      </c>
      <c r="AX201" s="13" t="s">
        <v>84</v>
      </c>
      <c r="AY201" s="244" t="s">
        <v>164</v>
      </c>
    </row>
    <row r="202" spans="1:65" s="2" customFormat="1" ht="13.8" customHeight="1">
      <c r="A202" s="38"/>
      <c r="B202" s="39"/>
      <c r="C202" s="219" t="s">
        <v>268</v>
      </c>
      <c r="D202" s="219" t="s">
        <v>166</v>
      </c>
      <c r="E202" s="220" t="s">
        <v>269</v>
      </c>
      <c r="F202" s="221" t="s">
        <v>270</v>
      </c>
      <c r="G202" s="222" t="s">
        <v>169</v>
      </c>
      <c r="H202" s="223">
        <v>43.265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41</v>
      </c>
      <c r="O202" s="91"/>
      <c r="P202" s="229">
        <f>O202*H202</f>
        <v>0</v>
      </c>
      <c r="Q202" s="229">
        <v>0.71546</v>
      </c>
      <c r="R202" s="229">
        <f>Q202*H202</f>
        <v>30.9543769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170</v>
      </c>
      <c r="AT202" s="231" t="s">
        <v>166</v>
      </c>
      <c r="AU202" s="231" t="s">
        <v>86</v>
      </c>
      <c r="AY202" s="17" t="s">
        <v>164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84</v>
      </c>
      <c r="BK202" s="232">
        <f>ROUND(I202*H202,2)</f>
        <v>0</v>
      </c>
      <c r="BL202" s="17" t="s">
        <v>170</v>
      </c>
      <c r="BM202" s="231" t="s">
        <v>271</v>
      </c>
    </row>
    <row r="203" spans="1:51" s="13" customFormat="1" ht="12">
      <c r="A203" s="13"/>
      <c r="B203" s="233"/>
      <c r="C203" s="234"/>
      <c r="D203" s="235" t="s">
        <v>172</v>
      </c>
      <c r="E203" s="236" t="s">
        <v>1</v>
      </c>
      <c r="F203" s="237" t="s">
        <v>272</v>
      </c>
      <c r="G203" s="234"/>
      <c r="H203" s="238">
        <v>5.225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172</v>
      </c>
      <c r="AU203" s="244" t="s">
        <v>86</v>
      </c>
      <c r="AV203" s="13" t="s">
        <v>86</v>
      </c>
      <c r="AW203" s="13" t="s">
        <v>32</v>
      </c>
      <c r="AX203" s="13" t="s">
        <v>76</v>
      </c>
      <c r="AY203" s="244" t="s">
        <v>164</v>
      </c>
    </row>
    <row r="204" spans="1:51" s="13" customFormat="1" ht="12">
      <c r="A204" s="13"/>
      <c r="B204" s="233"/>
      <c r="C204" s="234"/>
      <c r="D204" s="235" t="s">
        <v>172</v>
      </c>
      <c r="E204" s="236" t="s">
        <v>1</v>
      </c>
      <c r="F204" s="237" t="s">
        <v>273</v>
      </c>
      <c r="G204" s="234"/>
      <c r="H204" s="238">
        <v>28.46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172</v>
      </c>
      <c r="AU204" s="244" t="s">
        <v>86</v>
      </c>
      <c r="AV204" s="13" t="s">
        <v>86</v>
      </c>
      <c r="AW204" s="13" t="s">
        <v>32</v>
      </c>
      <c r="AX204" s="13" t="s">
        <v>76</v>
      </c>
      <c r="AY204" s="244" t="s">
        <v>164</v>
      </c>
    </row>
    <row r="205" spans="1:51" s="13" customFormat="1" ht="12">
      <c r="A205" s="13"/>
      <c r="B205" s="233"/>
      <c r="C205" s="234"/>
      <c r="D205" s="235" t="s">
        <v>172</v>
      </c>
      <c r="E205" s="236" t="s">
        <v>1</v>
      </c>
      <c r="F205" s="237" t="s">
        <v>274</v>
      </c>
      <c r="G205" s="234"/>
      <c r="H205" s="238">
        <v>9.58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172</v>
      </c>
      <c r="AU205" s="244" t="s">
        <v>86</v>
      </c>
      <c r="AV205" s="13" t="s">
        <v>86</v>
      </c>
      <c r="AW205" s="13" t="s">
        <v>32</v>
      </c>
      <c r="AX205" s="13" t="s">
        <v>76</v>
      </c>
      <c r="AY205" s="244" t="s">
        <v>164</v>
      </c>
    </row>
    <row r="206" spans="1:51" s="14" customFormat="1" ht="12">
      <c r="A206" s="14"/>
      <c r="B206" s="245"/>
      <c r="C206" s="246"/>
      <c r="D206" s="235" t="s">
        <v>172</v>
      </c>
      <c r="E206" s="247" t="s">
        <v>1</v>
      </c>
      <c r="F206" s="248" t="s">
        <v>175</v>
      </c>
      <c r="G206" s="246"/>
      <c r="H206" s="249">
        <v>43.265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172</v>
      </c>
      <c r="AU206" s="255" t="s">
        <v>86</v>
      </c>
      <c r="AV206" s="14" t="s">
        <v>170</v>
      </c>
      <c r="AW206" s="14" t="s">
        <v>32</v>
      </c>
      <c r="AX206" s="14" t="s">
        <v>84</v>
      </c>
      <c r="AY206" s="255" t="s">
        <v>164</v>
      </c>
    </row>
    <row r="207" spans="1:65" s="2" customFormat="1" ht="13.8" customHeight="1">
      <c r="A207" s="38"/>
      <c r="B207" s="39"/>
      <c r="C207" s="219" t="s">
        <v>275</v>
      </c>
      <c r="D207" s="219" t="s">
        <v>166</v>
      </c>
      <c r="E207" s="220" t="s">
        <v>276</v>
      </c>
      <c r="F207" s="221" t="s">
        <v>277</v>
      </c>
      <c r="G207" s="222" t="s">
        <v>169</v>
      </c>
      <c r="H207" s="223">
        <v>8.43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41</v>
      </c>
      <c r="O207" s="91"/>
      <c r="P207" s="229">
        <f>O207*H207</f>
        <v>0</v>
      </c>
      <c r="Q207" s="229">
        <v>1.0146</v>
      </c>
      <c r="R207" s="229">
        <f>Q207*H207</f>
        <v>8.553078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170</v>
      </c>
      <c r="AT207" s="231" t="s">
        <v>166</v>
      </c>
      <c r="AU207" s="231" t="s">
        <v>86</v>
      </c>
      <c r="AY207" s="17" t="s">
        <v>164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84</v>
      </c>
      <c r="BK207" s="232">
        <f>ROUND(I207*H207,2)</f>
        <v>0</v>
      </c>
      <c r="BL207" s="17" t="s">
        <v>170</v>
      </c>
      <c r="BM207" s="231" t="s">
        <v>278</v>
      </c>
    </row>
    <row r="208" spans="1:51" s="13" customFormat="1" ht="12">
      <c r="A208" s="13"/>
      <c r="B208" s="233"/>
      <c r="C208" s="234"/>
      <c r="D208" s="235" t="s">
        <v>172</v>
      </c>
      <c r="E208" s="236" t="s">
        <v>1</v>
      </c>
      <c r="F208" s="237" t="s">
        <v>279</v>
      </c>
      <c r="G208" s="234"/>
      <c r="H208" s="238">
        <v>8.43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172</v>
      </c>
      <c r="AU208" s="244" t="s">
        <v>86</v>
      </c>
      <c r="AV208" s="13" t="s">
        <v>86</v>
      </c>
      <c r="AW208" s="13" t="s">
        <v>32</v>
      </c>
      <c r="AX208" s="13" t="s">
        <v>84</v>
      </c>
      <c r="AY208" s="244" t="s">
        <v>164</v>
      </c>
    </row>
    <row r="209" spans="1:65" s="2" customFormat="1" ht="13.8" customHeight="1">
      <c r="A209" s="38"/>
      <c r="B209" s="39"/>
      <c r="C209" s="219" t="s">
        <v>7</v>
      </c>
      <c r="D209" s="219" t="s">
        <v>166</v>
      </c>
      <c r="E209" s="220" t="s">
        <v>280</v>
      </c>
      <c r="F209" s="221" t="s">
        <v>281</v>
      </c>
      <c r="G209" s="222" t="s">
        <v>187</v>
      </c>
      <c r="H209" s="223">
        <v>5.601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41</v>
      </c>
      <c r="O209" s="91"/>
      <c r="P209" s="229">
        <f>O209*H209</f>
        <v>0</v>
      </c>
      <c r="Q209" s="229">
        <v>1.78636</v>
      </c>
      <c r="R209" s="229">
        <f>Q209*H209</f>
        <v>10.00540236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170</v>
      </c>
      <c r="AT209" s="231" t="s">
        <v>166</v>
      </c>
      <c r="AU209" s="231" t="s">
        <v>86</v>
      </c>
      <c r="AY209" s="17" t="s">
        <v>164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84</v>
      </c>
      <c r="BK209" s="232">
        <f>ROUND(I209*H209,2)</f>
        <v>0</v>
      </c>
      <c r="BL209" s="17" t="s">
        <v>170</v>
      </c>
      <c r="BM209" s="231" t="s">
        <v>282</v>
      </c>
    </row>
    <row r="210" spans="1:51" s="13" customFormat="1" ht="12">
      <c r="A210" s="13"/>
      <c r="B210" s="233"/>
      <c r="C210" s="234"/>
      <c r="D210" s="235" t="s">
        <v>172</v>
      </c>
      <c r="E210" s="236" t="s">
        <v>1</v>
      </c>
      <c r="F210" s="237" t="s">
        <v>283</v>
      </c>
      <c r="G210" s="234"/>
      <c r="H210" s="238">
        <v>5.601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172</v>
      </c>
      <c r="AU210" s="244" t="s">
        <v>86</v>
      </c>
      <c r="AV210" s="13" t="s">
        <v>86</v>
      </c>
      <c r="AW210" s="13" t="s">
        <v>32</v>
      </c>
      <c r="AX210" s="13" t="s">
        <v>84</v>
      </c>
      <c r="AY210" s="244" t="s">
        <v>164</v>
      </c>
    </row>
    <row r="211" spans="1:65" s="2" customFormat="1" ht="13.8" customHeight="1">
      <c r="A211" s="38"/>
      <c r="B211" s="39"/>
      <c r="C211" s="219" t="s">
        <v>284</v>
      </c>
      <c r="D211" s="219" t="s">
        <v>166</v>
      </c>
      <c r="E211" s="220" t="s">
        <v>285</v>
      </c>
      <c r="F211" s="221" t="s">
        <v>286</v>
      </c>
      <c r="G211" s="222" t="s">
        <v>169</v>
      </c>
      <c r="H211" s="223">
        <v>15.08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41</v>
      </c>
      <c r="O211" s="91"/>
      <c r="P211" s="229">
        <f>O211*H211</f>
        <v>0</v>
      </c>
      <c r="Q211" s="229">
        <v>0.13709</v>
      </c>
      <c r="R211" s="229">
        <f>Q211*H211</f>
        <v>2.0673171999999997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170</v>
      </c>
      <c r="AT211" s="231" t="s">
        <v>166</v>
      </c>
      <c r="AU211" s="231" t="s">
        <v>86</v>
      </c>
      <c r="AY211" s="17" t="s">
        <v>164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84</v>
      </c>
      <c r="BK211" s="232">
        <f>ROUND(I211*H211,2)</f>
        <v>0</v>
      </c>
      <c r="BL211" s="17" t="s">
        <v>170</v>
      </c>
      <c r="BM211" s="231" t="s">
        <v>287</v>
      </c>
    </row>
    <row r="212" spans="1:51" s="13" customFormat="1" ht="12">
      <c r="A212" s="13"/>
      <c r="B212" s="233"/>
      <c r="C212" s="234"/>
      <c r="D212" s="235" t="s">
        <v>172</v>
      </c>
      <c r="E212" s="236" t="s">
        <v>1</v>
      </c>
      <c r="F212" s="237" t="s">
        <v>288</v>
      </c>
      <c r="G212" s="234"/>
      <c r="H212" s="238">
        <v>10.17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172</v>
      </c>
      <c r="AU212" s="244" t="s">
        <v>86</v>
      </c>
      <c r="AV212" s="13" t="s">
        <v>86</v>
      </c>
      <c r="AW212" s="13" t="s">
        <v>32</v>
      </c>
      <c r="AX212" s="13" t="s">
        <v>76</v>
      </c>
      <c r="AY212" s="244" t="s">
        <v>164</v>
      </c>
    </row>
    <row r="213" spans="1:51" s="13" customFormat="1" ht="12">
      <c r="A213" s="13"/>
      <c r="B213" s="233"/>
      <c r="C213" s="234"/>
      <c r="D213" s="235" t="s">
        <v>172</v>
      </c>
      <c r="E213" s="236" t="s">
        <v>1</v>
      </c>
      <c r="F213" s="237" t="s">
        <v>289</v>
      </c>
      <c r="G213" s="234"/>
      <c r="H213" s="238">
        <v>2.18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172</v>
      </c>
      <c r="AU213" s="244" t="s">
        <v>86</v>
      </c>
      <c r="AV213" s="13" t="s">
        <v>86</v>
      </c>
      <c r="AW213" s="13" t="s">
        <v>32</v>
      </c>
      <c r="AX213" s="13" t="s">
        <v>76</v>
      </c>
      <c r="AY213" s="244" t="s">
        <v>164</v>
      </c>
    </row>
    <row r="214" spans="1:51" s="13" customFormat="1" ht="12">
      <c r="A214" s="13"/>
      <c r="B214" s="233"/>
      <c r="C214" s="234"/>
      <c r="D214" s="235" t="s">
        <v>172</v>
      </c>
      <c r="E214" s="236" t="s">
        <v>1</v>
      </c>
      <c r="F214" s="237" t="s">
        <v>290</v>
      </c>
      <c r="G214" s="234"/>
      <c r="H214" s="238">
        <v>2.73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172</v>
      </c>
      <c r="AU214" s="244" t="s">
        <v>86</v>
      </c>
      <c r="AV214" s="13" t="s">
        <v>86</v>
      </c>
      <c r="AW214" s="13" t="s">
        <v>32</v>
      </c>
      <c r="AX214" s="13" t="s">
        <v>76</v>
      </c>
      <c r="AY214" s="244" t="s">
        <v>164</v>
      </c>
    </row>
    <row r="215" spans="1:51" s="14" customFormat="1" ht="12">
      <c r="A215" s="14"/>
      <c r="B215" s="245"/>
      <c r="C215" s="246"/>
      <c r="D215" s="235" t="s">
        <v>172</v>
      </c>
      <c r="E215" s="247" t="s">
        <v>1</v>
      </c>
      <c r="F215" s="248" t="s">
        <v>175</v>
      </c>
      <c r="G215" s="246"/>
      <c r="H215" s="249">
        <v>15.08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172</v>
      </c>
      <c r="AU215" s="255" t="s">
        <v>86</v>
      </c>
      <c r="AV215" s="14" t="s">
        <v>170</v>
      </c>
      <c r="AW215" s="14" t="s">
        <v>32</v>
      </c>
      <c r="AX215" s="14" t="s">
        <v>84</v>
      </c>
      <c r="AY215" s="255" t="s">
        <v>164</v>
      </c>
    </row>
    <row r="216" spans="1:65" s="2" customFormat="1" ht="13.8" customHeight="1">
      <c r="A216" s="38"/>
      <c r="B216" s="39"/>
      <c r="C216" s="219" t="s">
        <v>291</v>
      </c>
      <c r="D216" s="219" t="s">
        <v>166</v>
      </c>
      <c r="E216" s="220" t="s">
        <v>292</v>
      </c>
      <c r="F216" s="221" t="s">
        <v>293</v>
      </c>
      <c r="G216" s="222" t="s">
        <v>169</v>
      </c>
      <c r="H216" s="223">
        <v>10.8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41</v>
      </c>
      <c r="O216" s="91"/>
      <c r="P216" s="229">
        <f>O216*H216</f>
        <v>0</v>
      </c>
      <c r="Q216" s="229">
        <v>0.25933</v>
      </c>
      <c r="R216" s="229">
        <f>Q216*H216</f>
        <v>2.800764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170</v>
      </c>
      <c r="AT216" s="231" t="s">
        <v>166</v>
      </c>
      <c r="AU216" s="231" t="s">
        <v>86</v>
      </c>
      <c r="AY216" s="17" t="s">
        <v>164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84</v>
      </c>
      <c r="BK216" s="232">
        <f>ROUND(I216*H216,2)</f>
        <v>0</v>
      </c>
      <c r="BL216" s="17" t="s">
        <v>170</v>
      </c>
      <c r="BM216" s="231" t="s">
        <v>294</v>
      </c>
    </row>
    <row r="217" spans="1:51" s="13" customFormat="1" ht="12">
      <c r="A217" s="13"/>
      <c r="B217" s="233"/>
      <c r="C217" s="234"/>
      <c r="D217" s="235" t="s">
        <v>172</v>
      </c>
      <c r="E217" s="236" t="s">
        <v>1</v>
      </c>
      <c r="F217" s="237" t="s">
        <v>295</v>
      </c>
      <c r="G217" s="234"/>
      <c r="H217" s="238">
        <v>10.8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172</v>
      </c>
      <c r="AU217" s="244" t="s">
        <v>86</v>
      </c>
      <c r="AV217" s="13" t="s">
        <v>86</v>
      </c>
      <c r="AW217" s="13" t="s">
        <v>32</v>
      </c>
      <c r="AX217" s="13" t="s">
        <v>84</v>
      </c>
      <c r="AY217" s="244" t="s">
        <v>164</v>
      </c>
    </row>
    <row r="218" spans="1:65" s="2" customFormat="1" ht="13.8" customHeight="1">
      <c r="A218" s="38"/>
      <c r="B218" s="39"/>
      <c r="C218" s="219" t="s">
        <v>296</v>
      </c>
      <c r="D218" s="219" t="s">
        <v>166</v>
      </c>
      <c r="E218" s="220" t="s">
        <v>297</v>
      </c>
      <c r="F218" s="221" t="s">
        <v>298</v>
      </c>
      <c r="G218" s="222" t="s">
        <v>169</v>
      </c>
      <c r="H218" s="223">
        <v>253.428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41</v>
      </c>
      <c r="O218" s="91"/>
      <c r="P218" s="229">
        <f>O218*H218</f>
        <v>0</v>
      </c>
      <c r="Q218" s="229">
        <v>0.19111</v>
      </c>
      <c r="R218" s="229">
        <f>Q218*H218</f>
        <v>48.43262508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170</v>
      </c>
      <c r="AT218" s="231" t="s">
        <v>166</v>
      </c>
      <c r="AU218" s="231" t="s">
        <v>86</v>
      </c>
      <c r="AY218" s="17" t="s">
        <v>164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84</v>
      </c>
      <c r="BK218" s="232">
        <f>ROUND(I218*H218,2)</f>
        <v>0</v>
      </c>
      <c r="BL218" s="17" t="s">
        <v>170</v>
      </c>
      <c r="BM218" s="231" t="s">
        <v>299</v>
      </c>
    </row>
    <row r="219" spans="1:51" s="13" customFormat="1" ht="12">
      <c r="A219" s="13"/>
      <c r="B219" s="233"/>
      <c r="C219" s="234"/>
      <c r="D219" s="235" t="s">
        <v>172</v>
      </c>
      <c r="E219" s="236" t="s">
        <v>1</v>
      </c>
      <c r="F219" s="237" t="s">
        <v>300</v>
      </c>
      <c r="G219" s="234"/>
      <c r="H219" s="238">
        <v>13.54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172</v>
      </c>
      <c r="AU219" s="244" t="s">
        <v>86</v>
      </c>
      <c r="AV219" s="13" t="s">
        <v>86</v>
      </c>
      <c r="AW219" s="13" t="s">
        <v>32</v>
      </c>
      <c r="AX219" s="13" t="s">
        <v>76</v>
      </c>
      <c r="AY219" s="244" t="s">
        <v>164</v>
      </c>
    </row>
    <row r="220" spans="1:51" s="13" customFormat="1" ht="12">
      <c r="A220" s="13"/>
      <c r="B220" s="233"/>
      <c r="C220" s="234"/>
      <c r="D220" s="235" t="s">
        <v>172</v>
      </c>
      <c r="E220" s="236" t="s">
        <v>1</v>
      </c>
      <c r="F220" s="237" t="s">
        <v>301</v>
      </c>
      <c r="G220" s="234"/>
      <c r="H220" s="238">
        <v>28.04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172</v>
      </c>
      <c r="AU220" s="244" t="s">
        <v>86</v>
      </c>
      <c r="AV220" s="13" t="s">
        <v>86</v>
      </c>
      <c r="AW220" s="13" t="s">
        <v>32</v>
      </c>
      <c r="AX220" s="13" t="s">
        <v>76</v>
      </c>
      <c r="AY220" s="244" t="s">
        <v>164</v>
      </c>
    </row>
    <row r="221" spans="1:51" s="13" customFormat="1" ht="12">
      <c r="A221" s="13"/>
      <c r="B221" s="233"/>
      <c r="C221" s="234"/>
      <c r="D221" s="235" t="s">
        <v>172</v>
      </c>
      <c r="E221" s="236" t="s">
        <v>1</v>
      </c>
      <c r="F221" s="237" t="s">
        <v>302</v>
      </c>
      <c r="G221" s="234"/>
      <c r="H221" s="238">
        <v>78.03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172</v>
      </c>
      <c r="AU221" s="244" t="s">
        <v>86</v>
      </c>
      <c r="AV221" s="13" t="s">
        <v>86</v>
      </c>
      <c r="AW221" s="13" t="s">
        <v>32</v>
      </c>
      <c r="AX221" s="13" t="s">
        <v>76</v>
      </c>
      <c r="AY221" s="244" t="s">
        <v>164</v>
      </c>
    </row>
    <row r="222" spans="1:51" s="13" customFormat="1" ht="12">
      <c r="A222" s="13"/>
      <c r="B222" s="233"/>
      <c r="C222" s="234"/>
      <c r="D222" s="235" t="s">
        <v>172</v>
      </c>
      <c r="E222" s="236" t="s">
        <v>1</v>
      </c>
      <c r="F222" s="237" t="s">
        <v>303</v>
      </c>
      <c r="G222" s="234"/>
      <c r="H222" s="238">
        <v>75.915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172</v>
      </c>
      <c r="AU222" s="244" t="s">
        <v>86</v>
      </c>
      <c r="AV222" s="13" t="s">
        <v>86</v>
      </c>
      <c r="AW222" s="13" t="s">
        <v>32</v>
      </c>
      <c r="AX222" s="13" t="s">
        <v>76</v>
      </c>
      <c r="AY222" s="244" t="s">
        <v>164</v>
      </c>
    </row>
    <row r="223" spans="1:51" s="13" customFormat="1" ht="12">
      <c r="A223" s="13"/>
      <c r="B223" s="233"/>
      <c r="C223" s="234"/>
      <c r="D223" s="235" t="s">
        <v>172</v>
      </c>
      <c r="E223" s="236" t="s">
        <v>1</v>
      </c>
      <c r="F223" s="237" t="s">
        <v>304</v>
      </c>
      <c r="G223" s="234"/>
      <c r="H223" s="238">
        <v>57.903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172</v>
      </c>
      <c r="AU223" s="244" t="s">
        <v>86</v>
      </c>
      <c r="AV223" s="13" t="s">
        <v>86</v>
      </c>
      <c r="AW223" s="13" t="s">
        <v>32</v>
      </c>
      <c r="AX223" s="13" t="s">
        <v>76</v>
      </c>
      <c r="AY223" s="244" t="s">
        <v>164</v>
      </c>
    </row>
    <row r="224" spans="1:51" s="14" customFormat="1" ht="12">
      <c r="A224" s="14"/>
      <c r="B224" s="245"/>
      <c r="C224" s="246"/>
      <c r="D224" s="235" t="s">
        <v>172</v>
      </c>
      <c r="E224" s="247" t="s">
        <v>1</v>
      </c>
      <c r="F224" s="248" t="s">
        <v>175</v>
      </c>
      <c r="G224" s="246"/>
      <c r="H224" s="249">
        <v>253.428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172</v>
      </c>
      <c r="AU224" s="255" t="s">
        <v>86</v>
      </c>
      <c r="AV224" s="14" t="s">
        <v>170</v>
      </c>
      <c r="AW224" s="14" t="s">
        <v>32</v>
      </c>
      <c r="AX224" s="14" t="s">
        <v>84</v>
      </c>
      <c r="AY224" s="255" t="s">
        <v>164</v>
      </c>
    </row>
    <row r="225" spans="1:65" s="2" customFormat="1" ht="13.8" customHeight="1">
      <c r="A225" s="38"/>
      <c r="B225" s="39"/>
      <c r="C225" s="219" t="s">
        <v>305</v>
      </c>
      <c r="D225" s="219" t="s">
        <v>166</v>
      </c>
      <c r="E225" s="220" t="s">
        <v>306</v>
      </c>
      <c r="F225" s="221" t="s">
        <v>307</v>
      </c>
      <c r="G225" s="222" t="s">
        <v>169</v>
      </c>
      <c r="H225" s="223">
        <v>46.893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41</v>
      </c>
      <c r="O225" s="91"/>
      <c r="P225" s="229">
        <f>O225*H225</f>
        <v>0</v>
      </c>
      <c r="Q225" s="229">
        <v>0.25099</v>
      </c>
      <c r="R225" s="229">
        <f>Q225*H225</f>
        <v>11.769674069999999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170</v>
      </c>
      <c r="AT225" s="231" t="s">
        <v>166</v>
      </c>
      <c r="AU225" s="231" t="s">
        <v>86</v>
      </c>
      <c r="AY225" s="17" t="s">
        <v>164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84</v>
      </c>
      <c r="BK225" s="232">
        <f>ROUND(I225*H225,2)</f>
        <v>0</v>
      </c>
      <c r="BL225" s="17" t="s">
        <v>170</v>
      </c>
      <c r="BM225" s="231" t="s">
        <v>308</v>
      </c>
    </row>
    <row r="226" spans="1:51" s="13" customFormat="1" ht="12">
      <c r="A226" s="13"/>
      <c r="B226" s="233"/>
      <c r="C226" s="234"/>
      <c r="D226" s="235" t="s">
        <v>172</v>
      </c>
      <c r="E226" s="236" t="s">
        <v>1</v>
      </c>
      <c r="F226" s="237" t="s">
        <v>309</v>
      </c>
      <c r="G226" s="234"/>
      <c r="H226" s="238">
        <v>9.32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172</v>
      </c>
      <c r="AU226" s="244" t="s">
        <v>86</v>
      </c>
      <c r="AV226" s="13" t="s">
        <v>86</v>
      </c>
      <c r="AW226" s="13" t="s">
        <v>32</v>
      </c>
      <c r="AX226" s="13" t="s">
        <v>76</v>
      </c>
      <c r="AY226" s="244" t="s">
        <v>164</v>
      </c>
    </row>
    <row r="227" spans="1:51" s="13" customFormat="1" ht="12">
      <c r="A227" s="13"/>
      <c r="B227" s="233"/>
      <c r="C227" s="234"/>
      <c r="D227" s="235" t="s">
        <v>172</v>
      </c>
      <c r="E227" s="236" t="s">
        <v>1</v>
      </c>
      <c r="F227" s="237" t="s">
        <v>310</v>
      </c>
      <c r="G227" s="234"/>
      <c r="H227" s="238">
        <v>8.4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172</v>
      </c>
      <c r="AU227" s="244" t="s">
        <v>86</v>
      </c>
      <c r="AV227" s="13" t="s">
        <v>86</v>
      </c>
      <c r="AW227" s="13" t="s">
        <v>32</v>
      </c>
      <c r="AX227" s="13" t="s">
        <v>76</v>
      </c>
      <c r="AY227" s="244" t="s">
        <v>164</v>
      </c>
    </row>
    <row r="228" spans="1:51" s="13" customFormat="1" ht="12">
      <c r="A228" s="13"/>
      <c r="B228" s="233"/>
      <c r="C228" s="234"/>
      <c r="D228" s="235" t="s">
        <v>172</v>
      </c>
      <c r="E228" s="236" t="s">
        <v>1</v>
      </c>
      <c r="F228" s="237" t="s">
        <v>311</v>
      </c>
      <c r="G228" s="234"/>
      <c r="H228" s="238">
        <v>4.31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172</v>
      </c>
      <c r="AU228" s="244" t="s">
        <v>86</v>
      </c>
      <c r="AV228" s="13" t="s">
        <v>86</v>
      </c>
      <c r="AW228" s="13" t="s">
        <v>32</v>
      </c>
      <c r="AX228" s="13" t="s">
        <v>76</v>
      </c>
      <c r="AY228" s="244" t="s">
        <v>164</v>
      </c>
    </row>
    <row r="229" spans="1:51" s="13" customFormat="1" ht="12">
      <c r="A229" s="13"/>
      <c r="B229" s="233"/>
      <c r="C229" s="234"/>
      <c r="D229" s="235" t="s">
        <v>172</v>
      </c>
      <c r="E229" s="236" t="s">
        <v>1</v>
      </c>
      <c r="F229" s="237" t="s">
        <v>312</v>
      </c>
      <c r="G229" s="234"/>
      <c r="H229" s="238">
        <v>2.1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172</v>
      </c>
      <c r="AU229" s="244" t="s">
        <v>86</v>
      </c>
      <c r="AV229" s="13" t="s">
        <v>86</v>
      </c>
      <c r="AW229" s="13" t="s">
        <v>32</v>
      </c>
      <c r="AX229" s="13" t="s">
        <v>76</v>
      </c>
      <c r="AY229" s="244" t="s">
        <v>164</v>
      </c>
    </row>
    <row r="230" spans="1:51" s="13" customFormat="1" ht="12">
      <c r="A230" s="13"/>
      <c r="B230" s="233"/>
      <c r="C230" s="234"/>
      <c r="D230" s="235" t="s">
        <v>172</v>
      </c>
      <c r="E230" s="236" t="s">
        <v>1</v>
      </c>
      <c r="F230" s="237" t="s">
        <v>313</v>
      </c>
      <c r="G230" s="234"/>
      <c r="H230" s="238">
        <v>22.763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172</v>
      </c>
      <c r="AU230" s="244" t="s">
        <v>86</v>
      </c>
      <c r="AV230" s="13" t="s">
        <v>86</v>
      </c>
      <c r="AW230" s="13" t="s">
        <v>32</v>
      </c>
      <c r="AX230" s="13" t="s">
        <v>76</v>
      </c>
      <c r="AY230" s="244" t="s">
        <v>164</v>
      </c>
    </row>
    <row r="231" spans="1:51" s="14" customFormat="1" ht="12">
      <c r="A231" s="14"/>
      <c r="B231" s="245"/>
      <c r="C231" s="246"/>
      <c r="D231" s="235" t="s">
        <v>172</v>
      </c>
      <c r="E231" s="247" t="s">
        <v>1</v>
      </c>
      <c r="F231" s="248" t="s">
        <v>175</v>
      </c>
      <c r="G231" s="246"/>
      <c r="H231" s="249">
        <v>46.893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172</v>
      </c>
      <c r="AU231" s="255" t="s">
        <v>86</v>
      </c>
      <c r="AV231" s="14" t="s">
        <v>170</v>
      </c>
      <c r="AW231" s="14" t="s">
        <v>32</v>
      </c>
      <c r="AX231" s="14" t="s">
        <v>84</v>
      </c>
      <c r="AY231" s="255" t="s">
        <v>164</v>
      </c>
    </row>
    <row r="232" spans="1:65" s="2" customFormat="1" ht="13.8" customHeight="1">
      <c r="A232" s="38"/>
      <c r="B232" s="39"/>
      <c r="C232" s="219" t="s">
        <v>314</v>
      </c>
      <c r="D232" s="219" t="s">
        <v>166</v>
      </c>
      <c r="E232" s="220" t="s">
        <v>315</v>
      </c>
      <c r="F232" s="221" t="s">
        <v>316</v>
      </c>
      <c r="G232" s="222" t="s">
        <v>169</v>
      </c>
      <c r="H232" s="223">
        <v>23.88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41</v>
      </c>
      <c r="O232" s="91"/>
      <c r="P232" s="229">
        <f>O232*H232</f>
        <v>0</v>
      </c>
      <c r="Q232" s="229">
        <v>0.3313</v>
      </c>
      <c r="R232" s="229">
        <f>Q232*H232</f>
        <v>7.9114439999999995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170</v>
      </c>
      <c r="AT232" s="231" t="s">
        <v>166</v>
      </c>
      <c r="AU232" s="231" t="s">
        <v>86</v>
      </c>
      <c r="AY232" s="17" t="s">
        <v>164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84</v>
      </c>
      <c r="BK232" s="232">
        <f>ROUND(I232*H232,2)</f>
        <v>0</v>
      </c>
      <c r="BL232" s="17" t="s">
        <v>170</v>
      </c>
      <c r="BM232" s="231" t="s">
        <v>317</v>
      </c>
    </row>
    <row r="233" spans="1:51" s="13" customFormat="1" ht="12">
      <c r="A233" s="13"/>
      <c r="B233" s="233"/>
      <c r="C233" s="234"/>
      <c r="D233" s="235" t="s">
        <v>172</v>
      </c>
      <c r="E233" s="236" t="s">
        <v>1</v>
      </c>
      <c r="F233" s="237" t="s">
        <v>318</v>
      </c>
      <c r="G233" s="234"/>
      <c r="H233" s="238">
        <v>23.88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172</v>
      </c>
      <c r="AU233" s="244" t="s">
        <v>86</v>
      </c>
      <c r="AV233" s="13" t="s">
        <v>86</v>
      </c>
      <c r="AW233" s="13" t="s">
        <v>32</v>
      </c>
      <c r="AX233" s="13" t="s">
        <v>84</v>
      </c>
      <c r="AY233" s="244" t="s">
        <v>164</v>
      </c>
    </row>
    <row r="234" spans="1:65" s="2" customFormat="1" ht="13.8" customHeight="1">
      <c r="A234" s="38"/>
      <c r="B234" s="39"/>
      <c r="C234" s="219" t="s">
        <v>319</v>
      </c>
      <c r="D234" s="219" t="s">
        <v>166</v>
      </c>
      <c r="E234" s="220" t="s">
        <v>320</v>
      </c>
      <c r="F234" s="221" t="s">
        <v>321</v>
      </c>
      <c r="G234" s="222" t="s">
        <v>169</v>
      </c>
      <c r="H234" s="223">
        <v>3.63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41</v>
      </c>
      <c r="O234" s="91"/>
      <c r="P234" s="229">
        <f>O234*H234</f>
        <v>0</v>
      </c>
      <c r="Q234" s="229">
        <v>0.16017</v>
      </c>
      <c r="R234" s="229">
        <f>Q234*H234</f>
        <v>0.5814171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170</v>
      </c>
      <c r="AT234" s="231" t="s">
        <v>166</v>
      </c>
      <c r="AU234" s="231" t="s">
        <v>86</v>
      </c>
      <c r="AY234" s="17" t="s">
        <v>164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84</v>
      </c>
      <c r="BK234" s="232">
        <f>ROUND(I234*H234,2)</f>
        <v>0</v>
      </c>
      <c r="BL234" s="17" t="s">
        <v>170</v>
      </c>
      <c r="BM234" s="231" t="s">
        <v>322</v>
      </c>
    </row>
    <row r="235" spans="1:51" s="13" customFormat="1" ht="12">
      <c r="A235" s="13"/>
      <c r="B235" s="233"/>
      <c r="C235" s="234"/>
      <c r="D235" s="235" t="s">
        <v>172</v>
      </c>
      <c r="E235" s="236" t="s">
        <v>1</v>
      </c>
      <c r="F235" s="237" t="s">
        <v>323</v>
      </c>
      <c r="G235" s="234"/>
      <c r="H235" s="238">
        <v>3.63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172</v>
      </c>
      <c r="AU235" s="244" t="s">
        <v>86</v>
      </c>
      <c r="AV235" s="13" t="s">
        <v>86</v>
      </c>
      <c r="AW235" s="13" t="s">
        <v>32</v>
      </c>
      <c r="AX235" s="13" t="s">
        <v>84</v>
      </c>
      <c r="AY235" s="244" t="s">
        <v>164</v>
      </c>
    </row>
    <row r="236" spans="1:65" s="2" customFormat="1" ht="13.8" customHeight="1">
      <c r="A236" s="38"/>
      <c r="B236" s="39"/>
      <c r="C236" s="219" t="s">
        <v>324</v>
      </c>
      <c r="D236" s="219" t="s">
        <v>166</v>
      </c>
      <c r="E236" s="220" t="s">
        <v>325</v>
      </c>
      <c r="F236" s="221" t="s">
        <v>326</v>
      </c>
      <c r="G236" s="222" t="s">
        <v>169</v>
      </c>
      <c r="H236" s="223">
        <v>594.558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41</v>
      </c>
      <c r="O236" s="91"/>
      <c r="P236" s="229">
        <f>O236*H236</f>
        <v>0</v>
      </c>
      <c r="Q236" s="229">
        <v>0.16632</v>
      </c>
      <c r="R236" s="229">
        <f>Q236*H236</f>
        <v>98.88688656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170</v>
      </c>
      <c r="AT236" s="231" t="s">
        <v>166</v>
      </c>
      <c r="AU236" s="231" t="s">
        <v>86</v>
      </c>
      <c r="AY236" s="17" t="s">
        <v>164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84</v>
      </c>
      <c r="BK236" s="232">
        <f>ROUND(I236*H236,2)</f>
        <v>0</v>
      </c>
      <c r="BL236" s="17" t="s">
        <v>170</v>
      </c>
      <c r="BM236" s="231" t="s">
        <v>327</v>
      </c>
    </row>
    <row r="237" spans="1:51" s="13" customFormat="1" ht="12">
      <c r="A237" s="13"/>
      <c r="B237" s="233"/>
      <c r="C237" s="234"/>
      <c r="D237" s="235" t="s">
        <v>172</v>
      </c>
      <c r="E237" s="236" t="s">
        <v>1</v>
      </c>
      <c r="F237" s="237" t="s">
        <v>328</v>
      </c>
      <c r="G237" s="234"/>
      <c r="H237" s="238">
        <v>42.56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172</v>
      </c>
      <c r="AU237" s="244" t="s">
        <v>86</v>
      </c>
      <c r="AV237" s="13" t="s">
        <v>86</v>
      </c>
      <c r="AW237" s="13" t="s">
        <v>32</v>
      </c>
      <c r="AX237" s="13" t="s">
        <v>76</v>
      </c>
      <c r="AY237" s="244" t="s">
        <v>164</v>
      </c>
    </row>
    <row r="238" spans="1:51" s="13" customFormat="1" ht="12">
      <c r="A238" s="13"/>
      <c r="B238" s="233"/>
      <c r="C238" s="234"/>
      <c r="D238" s="235" t="s">
        <v>172</v>
      </c>
      <c r="E238" s="236" t="s">
        <v>1</v>
      </c>
      <c r="F238" s="237" t="s">
        <v>329</v>
      </c>
      <c r="G238" s="234"/>
      <c r="H238" s="238">
        <v>94.288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172</v>
      </c>
      <c r="AU238" s="244" t="s">
        <v>86</v>
      </c>
      <c r="AV238" s="13" t="s">
        <v>86</v>
      </c>
      <c r="AW238" s="13" t="s">
        <v>32</v>
      </c>
      <c r="AX238" s="13" t="s">
        <v>76</v>
      </c>
      <c r="AY238" s="244" t="s">
        <v>164</v>
      </c>
    </row>
    <row r="239" spans="1:51" s="13" customFormat="1" ht="12">
      <c r="A239" s="13"/>
      <c r="B239" s="233"/>
      <c r="C239" s="234"/>
      <c r="D239" s="235" t="s">
        <v>172</v>
      </c>
      <c r="E239" s="236" t="s">
        <v>1</v>
      </c>
      <c r="F239" s="237" t="s">
        <v>330</v>
      </c>
      <c r="G239" s="234"/>
      <c r="H239" s="238">
        <v>152.57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172</v>
      </c>
      <c r="AU239" s="244" t="s">
        <v>86</v>
      </c>
      <c r="AV239" s="13" t="s">
        <v>86</v>
      </c>
      <c r="AW239" s="13" t="s">
        <v>32</v>
      </c>
      <c r="AX239" s="13" t="s">
        <v>76</v>
      </c>
      <c r="AY239" s="244" t="s">
        <v>164</v>
      </c>
    </row>
    <row r="240" spans="1:51" s="13" customFormat="1" ht="12">
      <c r="A240" s="13"/>
      <c r="B240" s="233"/>
      <c r="C240" s="234"/>
      <c r="D240" s="235" t="s">
        <v>172</v>
      </c>
      <c r="E240" s="236" t="s">
        <v>1</v>
      </c>
      <c r="F240" s="237" t="s">
        <v>331</v>
      </c>
      <c r="G240" s="234"/>
      <c r="H240" s="238">
        <v>152.57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172</v>
      </c>
      <c r="AU240" s="244" t="s">
        <v>86</v>
      </c>
      <c r="AV240" s="13" t="s">
        <v>86</v>
      </c>
      <c r="AW240" s="13" t="s">
        <v>32</v>
      </c>
      <c r="AX240" s="13" t="s">
        <v>76</v>
      </c>
      <c r="AY240" s="244" t="s">
        <v>164</v>
      </c>
    </row>
    <row r="241" spans="1:51" s="13" customFormat="1" ht="12">
      <c r="A241" s="13"/>
      <c r="B241" s="233"/>
      <c r="C241" s="234"/>
      <c r="D241" s="235" t="s">
        <v>172</v>
      </c>
      <c r="E241" s="236" t="s">
        <v>1</v>
      </c>
      <c r="F241" s="237" t="s">
        <v>332</v>
      </c>
      <c r="G241" s="234"/>
      <c r="H241" s="238">
        <v>152.57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172</v>
      </c>
      <c r="AU241" s="244" t="s">
        <v>86</v>
      </c>
      <c r="AV241" s="13" t="s">
        <v>86</v>
      </c>
      <c r="AW241" s="13" t="s">
        <v>32</v>
      </c>
      <c r="AX241" s="13" t="s">
        <v>76</v>
      </c>
      <c r="AY241" s="244" t="s">
        <v>164</v>
      </c>
    </row>
    <row r="242" spans="1:51" s="14" customFormat="1" ht="12">
      <c r="A242" s="14"/>
      <c r="B242" s="245"/>
      <c r="C242" s="246"/>
      <c r="D242" s="235" t="s">
        <v>172</v>
      </c>
      <c r="E242" s="247" t="s">
        <v>1</v>
      </c>
      <c r="F242" s="248" t="s">
        <v>175</v>
      </c>
      <c r="G242" s="246"/>
      <c r="H242" s="249">
        <v>594.558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172</v>
      </c>
      <c r="AU242" s="255" t="s">
        <v>86</v>
      </c>
      <c r="AV242" s="14" t="s">
        <v>170</v>
      </c>
      <c r="AW242" s="14" t="s">
        <v>32</v>
      </c>
      <c r="AX242" s="14" t="s">
        <v>84</v>
      </c>
      <c r="AY242" s="255" t="s">
        <v>164</v>
      </c>
    </row>
    <row r="243" spans="1:65" s="2" customFormat="1" ht="13.8" customHeight="1">
      <c r="A243" s="38"/>
      <c r="B243" s="39"/>
      <c r="C243" s="219" t="s">
        <v>333</v>
      </c>
      <c r="D243" s="219" t="s">
        <v>166</v>
      </c>
      <c r="E243" s="220" t="s">
        <v>334</v>
      </c>
      <c r="F243" s="221" t="s">
        <v>335</v>
      </c>
      <c r="G243" s="222" t="s">
        <v>169</v>
      </c>
      <c r="H243" s="223">
        <v>4.03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41</v>
      </c>
      <c r="O243" s="91"/>
      <c r="P243" s="229">
        <f>O243*H243</f>
        <v>0</v>
      </c>
      <c r="Q243" s="229">
        <v>0.20795</v>
      </c>
      <c r="R243" s="229">
        <f>Q243*H243</f>
        <v>0.8380385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170</v>
      </c>
      <c r="AT243" s="231" t="s">
        <v>166</v>
      </c>
      <c r="AU243" s="231" t="s">
        <v>86</v>
      </c>
      <c r="AY243" s="17" t="s">
        <v>164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84</v>
      </c>
      <c r="BK243" s="232">
        <f>ROUND(I243*H243,2)</f>
        <v>0</v>
      </c>
      <c r="BL243" s="17" t="s">
        <v>170</v>
      </c>
      <c r="BM243" s="231" t="s">
        <v>336</v>
      </c>
    </row>
    <row r="244" spans="1:51" s="13" customFormat="1" ht="12">
      <c r="A244" s="13"/>
      <c r="B244" s="233"/>
      <c r="C244" s="234"/>
      <c r="D244" s="235" t="s">
        <v>172</v>
      </c>
      <c r="E244" s="236" t="s">
        <v>1</v>
      </c>
      <c r="F244" s="237" t="s">
        <v>337</v>
      </c>
      <c r="G244" s="234"/>
      <c r="H244" s="238">
        <v>4.03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172</v>
      </c>
      <c r="AU244" s="244" t="s">
        <v>86</v>
      </c>
      <c r="AV244" s="13" t="s">
        <v>86</v>
      </c>
      <c r="AW244" s="13" t="s">
        <v>32</v>
      </c>
      <c r="AX244" s="13" t="s">
        <v>84</v>
      </c>
      <c r="AY244" s="244" t="s">
        <v>164</v>
      </c>
    </row>
    <row r="245" spans="1:65" s="2" customFormat="1" ht="13.8" customHeight="1">
      <c r="A245" s="38"/>
      <c r="B245" s="39"/>
      <c r="C245" s="219" t="s">
        <v>338</v>
      </c>
      <c r="D245" s="219" t="s">
        <v>166</v>
      </c>
      <c r="E245" s="220" t="s">
        <v>339</v>
      </c>
      <c r="F245" s="221" t="s">
        <v>340</v>
      </c>
      <c r="G245" s="222" t="s">
        <v>215</v>
      </c>
      <c r="H245" s="223">
        <v>0.573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41</v>
      </c>
      <c r="O245" s="91"/>
      <c r="P245" s="229">
        <f>O245*H245</f>
        <v>0</v>
      </c>
      <c r="Q245" s="229">
        <v>1.04922</v>
      </c>
      <c r="R245" s="229">
        <f>Q245*H245</f>
        <v>0.60120306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170</v>
      </c>
      <c r="AT245" s="231" t="s">
        <v>166</v>
      </c>
      <c r="AU245" s="231" t="s">
        <v>86</v>
      </c>
      <c r="AY245" s="17" t="s">
        <v>164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84</v>
      </c>
      <c r="BK245" s="232">
        <f>ROUND(I245*H245,2)</f>
        <v>0</v>
      </c>
      <c r="BL245" s="17" t="s">
        <v>170</v>
      </c>
      <c r="BM245" s="231" t="s">
        <v>341</v>
      </c>
    </row>
    <row r="246" spans="1:51" s="15" customFormat="1" ht="12">
      <c r="A246" s="15"/>
      <c r="B246" s="256"/>
      <c r="C246" s="257"/>
      <c r="D246" s="235" t="s">
        <v>172</v>
      </c>
      <c r="E246" s="258" t="s">
        <v>1</v>
      </c>
      <c r="F246" s="259" t="s">
        <v>342</v>
      </c>
      <c r="G246" s="257"/>
      <c r="H246" s="258" t="s">
        <v>1</v>
      </c>
      <c r="I246" s="260"/>
      <c r="J246" s="257"/>
      <c r="K246" s="257"/>
      <c r="L246" s="261"/>
      <c r="M246" s="262"/>
      <c r="N246" s="263"/>
      <c r="O246" s="263"/>
      <c r="P246" s="263"/>
      <c r="Q246" s="263"/>
      <c r="R246" s="263"/>
      <c r="S246" s="263"/>
      <c r="T246" s="264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5" t="s">
        <v>172</v>
      </c>
      <c r="AU246" s="265" t="s">
        <v>86</v>
      </c>
      <c r="AV246" s="15" t="s">
        <v>84</v>
      </c>
      <c r="AW246" s="15" t="s">
        <v>32</v>
      </c>
      <c r="AX246" s="15" t="s">
        <v>76</v>
      </c>
      <c r="AY246" s="265" t="s">
        <v>164</v>
      </c>
    </row>
    <row r="247" spans="1:51" s="13" customFormat="1" ht="12">
      <c r="A247" s="13"/>
      <c r="B247" s="233"/>
      <c r="C247" s="234"/>
      <c r="D247" s="235" t="s">
        <v>172</v>
      </c>
      <c r="E247" s="236" t="s">
        <v>1</v>
      </c>
      <c r="F247" s="237" t="s">
        <v>343</v>
      </c>
      <c r="G247" s="234"/>
      <c r="H247" s="238">
        <v>0.146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172</v>
      </c>
      <c r="AU247" s="244" t="s">
        <v>86</v>
      </c>
      <c r="AV247" s="13" t="s">
        <v>86</v>
      </c>
      <c r="AW247" s="13" t="s">
        <v>32</v>
      </c>
      <c r="AX247" s="13" t="s">
        <v>76</v>
      </c>
      <c r="AY247" s="244" t="s">
        <v>164</v>
      </c>
    </row>
    <row r="248" spans="1:51" s="13" customFormat="1" ht="12">
      <c r="A248" s="13"/>
      <c r="B248" s="233"/>
      <c r="C248" s="234"/>
      <c r="D248" s="235" t="s">
        <v>172</v>
      </c>
      <c r="E248" s="236" t="s">
        <v>1</v>
      </c>
      <c r="F248" s="237" t="s">
        <v>344</v>
      </c>
      <c r="G248" s="234"/>
      <c r="H248" s="238">
        <v>0.033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172</v>
      </c>
      <c r="AU248" s="244" t="s">
        <v>86</v>
      </c>
      <c r="AV248" s="13" t="s">
        <v>86</v>
      </c>
      <c r="AW248" s="13" t="s">
        <v>32</v>
      </c>
      <c r="AX248" s="13" t="s">
        <v>76</v>
      </c>
      <c r="AY248" s="244" t="s">
        <v>164</v>
      </c>
    </row>
    <row r="249" spans="1:51" s="13" customFormat="1" ht="12">
      <c r="A249" s="13"/>
      <c r="B249" s="233"/>
      <c r="C249" s="234"/>
      <c r="D249" s="235" t="s">
        <v>172</v>
      </c>
      <c r="E249" s="236" t="s">
        <v>1</v>
      </c>
      <c r="F249" s="237" t="s">
        <v>345</v>
      </c>
      <c r="G249" s="234"/>
      <c r="H249" s="238">
        <v>0.304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172</v>
      </c>
      <c r="AU249" s="244" t="s">
        <v>86</v>
      </c>
      <c r="AV249" s="13" t="s">
        <v>86</v>
      </c>
      <c r="AW249" s="13" t="s">
        <v>32</v>
      </c>
      <c r="AX249" s="13" t="s">
        <v>76</v>
      </c>
      <c r="AY249" s="244" t="s">
        <v>164</v>
      </c>
    </row>
    <row r="250" spans="1:51" s="13" customFormat="1" ht="12">
      <c r="A250" s="13"/>
      <c r="B250" s="233"/>
      <c r="C250" s="234"/>
      <c r="D250" s="235" t="s">
        <v>172</v>
      </c>
      <c r="E250" s="236" t="s">
        <v>1</v>
      </c>
      <c r="F250" s="237" t="s">
        <v>346</v>
      </c>
      <c r="G250" s="234"/>
      <c r="H250" s="238">
        <v>0.09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172</v>
      </c>
      <c r="AU250" s="244" t="s">
        <v>86</v>
      </c>
      <c r="AV250" s="13" t="s">
        <v>86</v>
      </c>
      <c r="AW250" s="13" t="s">
        <v>32</v>
      </c>
      <c r="AX250" s="13" t="s">
        <v>76</v>
      </c>
      <c r="AY250" s="244" t="s">
        <v>164</v>
      </c>
    </row>
    <row r="251" spans="1:51" s="14" customFormat="1" ht="12">
      <c r="A251" s="14"/>
      <c r="B251" s="245"/>
      <c r="C251" s="246"/>
      <c r="D251" s="235" t="s">
        <v>172</v>
      </c>
      <c r="E251" s="247" t="s">
        <v>1</v>
      </c>
      <c r="F251" s="248" t="s">
        <v>175</v>
      </c>
      <c r="G251" s="246"/>
      <c r="H251" s="249">
        <v>0.573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172</v>
      </c>
      <c r="AU251" s="255" t="s">
        <v>86</v>
      </c>
      <c r="AV251" s="14" t="s">
        <v>170</v>
      </c>
      <c r="AW251" s="14" t="s">
        <v>32</v>
      </c>
      <c r="AX251" s="14" t="s">
        <v>84</v>
      </c>
      <c r="AY251" s="255" t="s">
        <v>164</v>
      </c>
    </row>
    <row r="252" spans="1:65" s="2" customFormat="1" ht="13.8" customHeight="1">
      <c r="A252" s="38"/>
      <c r="B252" s="39"/>
      <c r="C252" s="219" t="s">
        <v>347</v>
      </c>
      <c r="D252" s="219" t="s">
        <v>166</v>
      </c>
      <c r="E252" s="220" t="s">
        <v>348</v>
      </c>
      <c r="F252" s="221" t="s">
        <v>349</v>
      </c>
      <c r="G252" s="222" t="s">
        <v>350</v>
      </c>
      <c r="H252" s="223">
        <v>33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41</v>
      </c>
      <c r="O252" s="91"/>
      <c r="P252" s="229">
        <f>O252*H252</f>
        <v>0</v>
      </c>
      <c r="Q252" s="229">
        <v>0.07826</v>
      </c>
      <c r="R252" s="229">
        <f>Q252*H252</f>
        <v>2.58258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170</v>
      </c>
      <c r="AT252" s="231" t="s">
        <v>166</v>
      </c>
      <c r="AU252" s="231" t="s">
        <v>86</v>
      </c>
      <c r="AY252" s="17" t="s">
        <v>164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84</v>
      </c>
      <c r="BK252" s="232">
        <f>ROUND(I252*H252,2)</f>
        <v>0</v>
      </c>
      <c r="BL252" s="17" t="s">
        <v>170</v>
      </c>
      <c r="BM252" s="231" t="s">
        <v>351</v>
      </c>
    </row>
    <row r="253" spans="1:65" s="2" customFormat="1" ht="13.8" customHeight="1">
      <c r="A253" s="38"/>
      <c r="B253" s="39"/>
      <c r="C253" s="219" t="s">
        <v>352</v>
      </c>
      <c r="D253" s="219" t="s">
        <v>166</v>
      </c>
      <c r="E253" s="220" t="s">
        <v>353</v>
      </c>
      <c r="F253" s="221" t="s">
        <v>354</v>
      </c>
      <c r="G253" s="222" t="s">
        <v>350</v>
      </c>
      <c r="H253" s="223">
        <v>60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41</v>
      </c>
      <c r="O253" s="91"/>
      <c r="P253" s="229">
        <f>O253*H253</f>
        <v>0</v>
      </c>
      <c r="Q253" s="229">
        <v>0.09126</v>
      </c>
      <c r="R253" s="229">
        <f>Q253*H253</f>
        <v>5.4756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170</v>
      </c>
      <c r="AT253" s="231" t="s">
        <v>166</v>
      </c>
      <c r="AU253" s="231" t="s">
        <v>86</v>
      </c>
      <c r="AY253" s="17" t="s">
        <v>164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84</v>
      </c>
      <c r="BK253" s="232">
        <f>ROUND(I253*H253,2)</f>
        <v>0</v>
      </c>
      <c r="BL253" s="17" t="s">
        <v>170</v>
      </c>
      <c r="BM253" s="231" t="s">
        <v>355</v>
      </c>
    </row>
    <row r="254" spans="1:65" s="2" customFormat="1" ht="13.8" customHeight="1">
      <c r="A254" s="38"/>
      <c r="B254" s="39"/>
      <c r="C254" s="219" t="s">
        <v>356</v>
      </c>
      <c r="D254" s="219" t="s">
        <v>166</v>
      </c>
      <c r="E254" s="220" t="s">
        <v>357</v>
      </c>
      <c r="F254" s="221" t="s">
        <v>358</v>
      </c>
      <c r="G254" s="222" t="s">
        <v>350</v>
      </c>
      <c r="H254" s="223">
        <v>1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41</v>
      </c>
      <c r="O254" s="91"/>
      <c r="P254" s="229">
        <f>O254*H254</f>
        <v>0</v>
      </c>
      <c r="Q254" s="229">
        <v>0.10931</v>
      </c>
      <c r="R254" s="229">
        <f>Q254*H254</f>
        <v>0.10931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170</v>
      </c>
      <c r="AT254" s="231" t="s">
        <v>166</v>
      </c>
      <c r="AU254" s="231" t="s">
        <v>86</v>
      </c>
      <c r="AY254" s="17" t="s">
        <v>164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84</v>
      </c>
      <c r="BK254" s="232">
        <f>ROUND(I254*H254,2)</f>
        <v>0</v>
      </c>
      <c r="BL254" s="17" t="s">
        <v>170</v>
      </c>
      <c r="BM254" s="231" t="s">
        <v>359</v>
      </c>
    </row>
    <row r="255" spans="1:65" s="2" customFormat="1" ht="13.8" customHeight="1">
      <c r="A255" s="38"/>
      <c r="B255" s="39"/>
      <c r="C255" s="219" t="s">
        <v>360</v>
      </c>
      <c r="D255" s="219" t="s">
        <v>166</v>
      </c>
      <c r="E255" s="220" t="s">
        <v>361</v>
      </c>
      <c r="F255" s="221" t="s">
        <v>362</v>
      </c>
      <c r="G255" s="222" t="s">
        <v>350</v>
      </c>
      <c r="H255" s="223">
        <v>4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41</v>
      </c>
      <c r="O255" s="91"/>
      <c r="P255" s="229">
        <f>O255*H255</f>
        <v>0</v>
      </c>
      <c r="Q255" s="229">
        <v>0.14139</v>
      </c>
      <c r="R255" s="229">
        <f>Q255*H255</f>
        <v>0.56556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170</v>
      </c>
      <c r="AT255" s="231" t="s">
        <v>166</v>
      </c>
      <c r="AU255" s="231" t="s">
        <v>86</v>
      </c>
      <c r="AY255" s="17" t="s">
        <v>164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84</v>
      </c>
      <c r="BK255" s="232">
        <f>ROUND(I255*H255,2)</f>
        <v>0</v>
      </c>
      <c r="BL255" s="17" t="s">
        <v>170</v>
      </c>
      <c r="BM255" s="231" t="s">
        <v>363</v>
      </c>
    </row>
    <row r="256" spans="1:65" s="2" customFormat="1" ht="13.8" customHeight="1">
      <c r="A256" s="38"/>
      <c r="B256" s="39"/>
      <c r="C256" s="219" t="s">
        <v>364</v>
      </c>
      <c r="D256" s="219" t="s">
        <v>166</v>
      </c>
      <c r="E256" s="220" t="s">
        <v>365</v>
      </c>
      <c r="F256" s="221" t="s">
        <v>366</v>
      </c>
      <c r="G256" s="222" t="s">
        <v>350</v>
      </c>
      <c r="H256" s="223">
        <v>1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41</v>
      </c>
      <c r="O256" s="91"/>
      <c r="P256" s="229">
        <f>O256*H256</f>
        <v>0</v>
      </c>
      <c r="Q256" s="229">
        <v>0.01794</v>
      </c>
      <c r="R256" s="229">
        <f>Q256*H256</f>
        <v>0.01794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170</v>
      </c>
      <c r="AT256" s="231" t="s">
        <v>166</v>
      </c>
      <c r="AU256" s="231" t="s">
        <v>86</v>
      </c>
      <c r="AY256" s="17" t="s">
        <v>164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84</v>
      </c>
      <c r="BK256" s="232">
        <f>ROUND(I256*H256,2)</f>
        <v>0</v>
      </c>
      <c r="BL256" s="17" t="s">
        <v>170</v>
      </c>
      <c r="BM256" s="231" t="s">
        <v>367</v>
      </c>
    </row>
    <row r="257" spans="1:51" s="13" customFormat="1" ht="12">
      <c r="A257" s="13"/>
      <c r="B257" s="233"/>
      <c r="C257" s="234"/>
      <c r="D257" s="235" t="s">
        <v>172</v>
      </c>
      <c r="E257" s="236" t="s">
        <v>1</v>
      </c>
      <c r="F257" s="237" t="s">
        <v>368</v>
      </c>
      <c r="G257" s="234"/>
      <c r="H257" s="238">
        <v>1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172</v>
      </c>
      <c r="AU257" s="244" t="s">
        <v>86</v>
      </c>
      <c r="AV257" s="13" t="s">
        <v>86</v>
      </c>
      <c r="AW257" s="13" t="s">
        <v>32</v>
      </c>
      <c r="AX257" s="13" t="s">
        <v>84</v>
      </c>
      <c r="AY257" s="244" t="s">
        <v>164</v>
      </c>
    </row>
    <row r="258" spans="1:65" s="2" customFormat="1" ht="13.8" customHeight="1">
      <c r="A258" s="38"/>
      <c r="B258" s="39"/>
      <c r="C258" s="219" t="s">
        <v>369</v>
      </c>
      <c r="D258" s="219" t="s">
        <v>166</v>
      </c>
      <c r="E258" s="220" t="s">
        <v>370</v>
      </c>
      <c r="F258" s="221" t="s">
        <v>371</v>
      </c>
      <c r="G258" s="222" t="s">
        <v>350</v>
      </c>
      <c r="H258" s="223">
        <v>26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41</v>
      </c>
      <c r="O258" s="91"/>
      <c r="P258" s="229">
        <f>O258*H258</f>
        <v>0</v>
      </c>
      <c r="Q258" s="229">
        <v>0.02278</v>
      </c>
      <c r="R258" s="229">
        <f>Q258*H258</f>
        <v>0.59228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170</v>
      </c>
      <c r="AT258" s="231" t="s">
        <v>166</v>
      </c>
      <c r="AU258" s="231" t="s">
        <v>86</v>
      </c>
      <c r="AY258" s="17" t="s">
        <v>164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84</v>
      </c>
      <c r="BK258" s="232">
        <f>ROUND(I258*H258,2)</f>
        <v>0</v>
      </c>
      <c r="BL258" s="17" t="s">
        <v>170</v>
      </c>
      <c r="BM258" s="231" t="s">
        <v>372</v>
      </c>
    </row>
    <row r="259" spans="1:51" s="13" customFormat="1" ht="12">
      <c r="A259" s="13"/>
      <c r="B259" s="233"/>
      <c r="C259" s="234"/>
      <c r="D259" s="235" t="s">
        <v>172</v>
      </c>
      <c r="E259" s="236" t="s">
        <v>1</v>
      </c>
      <c r="F259" s="237" t="s">
        <v>373</v>
      </c>
      <c r="G259" s="234"/>
      <c r="H259" s="238">
        <v>26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172</v>
      </c>
      <c r="AU259" s="244" t="s">
        <v>86</v>
      </c>
      <c r="AV259" s="13" t="s">
        <v>86</v>
      </c>
      <c r="AW259" s="13" t="s">
        <v>32</v>
      </c>
      <c r="AX259" s="13" t="s">
        <v>84</v>
      </c>
      <c r="AY259" s="244" t="s">
        <v>164</v>
      </c>
    </row>
    <row r="260" spans="1:65" s="2" customFormat="1" ht="13.8" customHeight="1">
      <c r="A260" s="38"/>
      <c r="B260" s="39"/>
      <c r="C260" s="219" t="s">
        <v>374</v>
      </c>
      <c r="D260" s="219" t="s">
        <v>166</v>
      </c>
      <c r="E260" s="220" t="s">
        <v>375</v>
      </c>
      <c r="F260" s="221" t="s">
        <v>376</v>
      </c>
      <c r="G260" s="222" t="s">
        <v>350</v>
      </c>
      <c r="H260" s="223">
        <v>8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41</v>
      </c>
      <c r="O260" s="91"/>
      <c r="P260" s="229">
        <f>O260*H260</f>
        <v>0</v>
      </c>
      <c r="Q260" s="229">
        <v>0.03132</v>
      </c>
      <c r="R260" s="229">
        <f>Q260*H260</f>
        <v>0.25056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170</v>
      </c>
      <c r="AT260" s="231" t="s">
        <v>166</v>
      </c>
      <c r="AU260" s="231" t="s">
        <v>86</v>
      </c>
      <c r="AY260" s="17" t="s">
        <v>164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84</v>
      </c>
      <c r="BK260" s="232">
        <f>ROUND(I260*H260,2)</f>
        <v>0</v>
      </c>
      <c r="BL260" s="17" t="s">
        <v>170</v>
      </c>
      <c r="BM260" s="231" t="s">
        <v>377</v>
      </c>
    </row>
    <row r="261" spans="1:51" s="13" customFormat="1" ht="12">
      <c r="A261" s="13"/>
      <c r="B261" s="233"/>
      <c r="C261" s="234"/>
      <c r="D261" s="235" t="s">
        <v>172</v>
      </c>
      <c r="E261" s="236" t="s">
        <v>1</v>
      </c>
      <c r="F261" s="237" t="s">
        <v>378</v>
      </c>
      <c r="G261" s="234"/>
      <c r="H261" s="238">
        <v>8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172</v>
      </c>
      <c r="AU261" s="244" t="s">
        <v>86</v>
      </c>
      <c r="AV261" s="13" t="s">
        <v>86</v>
      </c>
      <c r="AW261" s="13" t="s">
        <v>32</v>
      </c>
      <c r="AX261" s="13" t="s">
        <v>84</v>
      </c>
      <c r="AY261" s="244" t="s">
        <v>164</v>
      </c>
    </row>
    <row r="262" spans="1:65" s="2" customFormat="1" ht="13.8" customHeight="1">
      <c r="A262" s="38"/>
      <c r="B262" s="39"/>
      <c r="C262" s="219" t="s">
        <v>379</v>
      </c>
      <c r="D262" s="219" t="s">
        <v>166</v>
      </c>
      <c r="E262" s="220" t="s">
        <v>380</v>
      </c>
      <c r="F262" s="221" t="s">
        <v>381</v>
      </c>
      <c r="G262" s="222" t="s">
        <v>350</v>
      </c>
      <c r="H262" s="223">
        <v>3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41</v>
      </c>
      <c r="O262" s="91"/>
      <c r="P262" s="229">
        <f>O262*H262</f>
        <v>0</v>
      </c>
      <c r="Q262" s="229">
        <v>0.02126</v>
      </c>
      <c r="R262" s="229">
        <f>Q262*H262</f>
        <v>0.06378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170</v>
      </c>
      <c r="AT262" s="231" t="s">
        <v>166</v>
      </c>
      <c r="AU262" s="231" t="s">
        <v>86</v>
      </c>
      <c r="AY262" s="17" t="s">
        <v>164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84</v>
      </c>
      <c r="BK262" s="232">
        <f>ROUND(I262*H262,2)</f>
        <v>0</v>
      </c>
      <c r="BL262" s="17" t="s">
        <v>170</v>
      </c>
      <c r="BM262" s="231" t="s">
        <v>382</v>
      </c>
    </row>
    <row r="263" spans="1:51" s="13" customFormat="1" ht="12">
      <c r="A263" s="13"/>
      <c r="B263" s="233"/>
      <c r="C263" s="234"/>
      <c r="D263" s="235" t="s">
        <v>172</v>
      </c>
      <c r="E263" s="236" t="s">
        <v>1</v>
      </c>
      <c r="F263" s="237" t="s">
        <v>383</v>
      </c>
      <c r="G263" s="234"/>
      <c r="H263" s="238">
        <v>3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172</v>
      </c>
      <c r="AU263" s="244" t="s">
        <v>86</v>
      </c>
      <c r="AV263" s="13" t="s">
        <v>86</v>
      </c>
      <c r="AW263" s="13" t="s">
        <v>32</v>
      </c>
      <c r="AX263" s="13" t="s">
        <v>84</v>
      </c>
      <c r="AY263" s="244" t="s">
        <v>164</v>
      </c>
    </row>
    <row r="264" spans="1:65" s="2" customFormat="1" ht="13.8" customHeight="1">
      <c r="A264" s="38"/>
      <c r="B264" s="39"/>
      <c r="C264" s="219" t="s">
        <v>384</v>
      </c>
      <c r="D264" s="219" t="s">
        <v>166</v>
      </c>
      <c r="E264" s="220" t="s">
        <v>385</v>
      </c>
      <c r="F264" s="221" t="s">
        <v>386</v>
      </c>
      <c r="G264" s="222" t="s">
        <v>350</v>
      </c>
      <c r="H264" s="223">
        <v>116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41</v>
      </c>
      <c r="O264" s="91"/>
      <c r="P264" s="229">
        <f>O264*H264</f>
        <v>0</v>
      </c>
      <c r="Q264" s="229">
        <v>0.02693</v>
      </c>
      <c r="R264" s="229">
        <f>Q264*H264</f>
        <v>3.1238799999999998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170</v>
      </c>
      <c r="AT264" s="231" t="s">
        <v>166</v>
      </c>
      <c r="AU264" s="231" t="s">
        <v>86</v>
      </c>
      <c r="AY264" s="17" t="s">
        <v>164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84</v>
      </c>
      <c r="BK264" s="232">
        <f>ROUND(I264*H264,2)</f>
        <v>0</v>
      </c>
      <c r="BL264" s="17" t="s">
        <v>170</v>
      </c>
      <c r="BM264" s="231" t="s">
        <v>387</v>
      </c>
    </row>
    <row r="265" spans="1:51" s="13" customFormat="1" ht="12">
      <c r="A265" s="13"/>
      <c r="B265" s="233"/>
      <c r="C265" s="234"/>
      <c r="D265" s="235" t="s">
        <v>172</v>
      </c>
      <c r="E265" s="236" t="s">
        <v>1</v>
      </c>
      <c r="F265" s="237" t="s">
        <v>388</v>
      </c>
      <c r="G265" s="234"/>
      <c r="H265" s="238">
        <v>116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172</v>
      </c>
      <c r="AU265" s="244" t="s">
        <v>86</v>
      </c>
      <c r="AV265" s="13" t="s">
        <v>86</v>
      </c>
      <c r="AW265" s="13" t="s">
        <v>32</v>
      </c>
      <c r="AX265" s="13" t="s">
        <v>84</v>
      </c>
      <c r="AY265" s="244" t="s">
        <v>164</v>
      </c>
    </row>
    <row r="266" spans="1:65" s="2" customFormat="1" ht="13.8" customHeight="1">
      <c r="A266" s="38"/>
      <c r="B266" s="39"/>
      <c r="C266" s="219" t="s">
        <v>389</v>
      </c>
      <c r="D266" s="219" t="s">
        <v>166</v>
      </c>
      <c r="E266" s="220" t="s">
        <v>390</v>
      </c>
      <c r="F266" s="221" t="s">
        <v>391</v>
      </c>
      <c r="G266" s="222" t="s">
        <v>350</v>
      </c>
      <c r="H266" s="223">
        <v>3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41</v>
      </c>
      <c r="O266" s="91"/>
      <c r="P266" s="229">
        <f>O266*H266</f>
        <v>0</v>
      </c>
      <c r="Q266" s="229">
        <v>0.03698</v>
      </c>
      <c r="R266" s="229">
        <f>Q266*H266</f>
        <v>0.11094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170</v>
      </c>
      <c r="AT266" s="231" t="s">
        <v>166</v>
      </c>
      <c r="AU266" s="231" t="s">
        <v>86</v>
      </c>
      <c r="AY266" s="17" t="s">
        <v>164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84</v>
      </c>
      <c r="BK266" s="232">
        <f>ROUND(I266*H266,2)</f>
        <v>0</v>
      </c>
      <c r="BL266" s="17" t="s">
        <v>170</v>
      </c>
      <c r="BM266" s="231" t="s">
        <v>392</v>
      </c>
    </row>
    <row r="267" spans="1:51" s="13" customFormat="1" ht="12">
      <c r="A267" s="13"/>
      <c r="B267" s="233"/>
      <c r="C267" s="234"/>
      <c r="D267" s="235" t="s">
        <v>172</v>
      </c>
      <c r="E267" s="236" t="s">
        <v>1</v>
      </c>
      <c r="F267" s="237" t="s">
        <v>393</v>
      </c>
      <c r="G267" s="234"/>
      <c r="H267" s="238">
        <v>3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172</v>
      </c>
      <c r="AU267" s="244" t="s">
        <v>86</v>
      </c>
      <c r="AV267" s="13" t="s">
        <v>86</v>
      </c>
      <c r="AW267" s="13" t="s">
        <v>32</v>
      </c>
      <c r="AX267" s="13" t="s">
        <v>84</v>
      </c>
      <c r="AY267" s="244" t="s">
        <v>164</v>
      </c>
    </row>
    <row r="268" spans="1:65" s="2" customFormat="1" ht="13.8" customHeight="1">
      <c r="A268" s="38"/>
      <c r="B268" s="39"/>
      <c r="C268" s="219" t="s">
        <v>394</v>
      </c>
      <c r="D268" s="219" t="s">
        <v>166</v>
      </c>
      <c r="E268" s="220" t="s">
        <v>395</v>
      </c>
      <c r="F268" s="221" t="s">
        <v>396</v>
      </c>
      <c r="G268" s="222" t="s">
        <v>350</v>
      </c>
      <c r="H268" s="223">
        <v>1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41</v>
      </c>
      <c r="O268" s="91"/>
      <c r="P268" s="229">
        <f>O268*H268</f>
        <v>0</v>
      </c>
      <c r="Q268" s="229">
        <v>0.042</v>
      </c>
      <c r="R268" s="229">
        <f>Q268*H268</f>
        <v>0.042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170</v>
      </c>
      <c r="AT268" s="231" t="s">
        <v>166</v>
      </c>
      <c r="AU268" s="231" t="s">
        <v>86</v>
      </c>
      <c r="AY268" s="17" t="s">
        <v>164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84</v>
      </c>
      <c r="BK268" s="232">
        <f>ROUND(I268*H268,2)</f>
        <v>0</v>
      </c>
      <c r="BL268" s="17" t="s">
        <v>170</v>
      </c>
      <c r="BM268" s="231" t="s">
        <v>397</v>
      </c>
    </row>
    <row r="269" spans="1:51" s="13" customFormat="1" ht="12">
      <c r="A269" s="13"/>
      <c r="B269" s="233"/>
      <c r="C269" s="234"/>
      <c r="D269" s="235" t="s">
        <v>172</v>
      </c>
      <c r="E269" s="236" t="s">
        <v>1</v>
      </c>
      <c r="F269" s="237" t="s">
        <v>368</v>
      </c>
      <c r="G269" s="234"/>
      <c r="H269" s="238">
        <v>1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172</v>
      </c>
      <c r="AU269" s="244" t="s">
        <v>86</v>
      </c>
      <c r="AV269" s="13" t="s">
        <v>86</v>
      </c>
      <c r="AW269" s="13" t="s">
        <v>32</v>
      </c>
      <c r="AX269" s="13" t="s">
        <v>84</v>
      </c>
      <c r="AY269" s="244" t="s">
        <v>164</v>
      </c>
    </row>
    <row r="270" spans="1:65" s="2" customFormat="1" ht="13.8" customHeight="1">
      <c r="A270" s="38"/>
      <c r="B270" s="39"/>
      <c r="C270" s="219" t="s">
        <v>398</v>
      </c>
      <c r="D270" s="219" t="s">
        <v>166</v>
      </c>
      <c r="E270" s="220" t="s">
        <v>399</v>
      </c>
      <c r="F270" s="221" t="s">
        <v>400</v>
      </c>
      <c r="G270" s="222" t="s">
        <v>350</v>
      </c>
      <c r="H270" s="223">
        <v>1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41</v>
      </c>
      <c r="O270" s="91"/>
      <c r="P270" s="229">
        <f>O270*H270</f>
        <v>0</v>
      </c>
      <c r="Q270" s="229">
        <v>0.05279</v>
      </c>
      <c r="R270" s="229">
        <f>Q270*H270</f>
        <v>0.05279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170</v>
      </c>
      <c r="AT270" s="231" t="s">
        <v>166</v>
      </c>
      <c r="AU270" s="231" t="s">
        <v>86</v>
      </c>
      <c r="AY270" s="17" t="s">
        <v>164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84</v>
      </c>
      <c r="BK270" s="232">
        <f>ROUND(I270*H270,2)</f>
        <v>0</v>
      </c>
      <c r="BL270" s="17" t="s">
        <v>170</v>
      </c>
      <c r="BM270" s="231" t="s">
        <v>401</v>
      </c>
    </row>
    <row r="271" spans="1:51" s="13" customFormat="1" ht="12">
      <c r="A271" s="13"/>
      <c r="B271" s="233"/>
      <c r="C271" s="234"/>
      <c r="D271" s="235" t="s">
        <v>172</v>
      </c>
      <c r="E271" s="236" t="s">
        <v>1</v>
      </c>
      <c r="F271" s="237" t="s">
        <v>368</v>
      </c>
      <c r="G271" s="234"/>
      <c r="H271" s="238">
        <v>1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172</v>
      </c>
      <c r="AU271" s="244" t="s">
        <v>86</v>
      </c>
      <c r="AV271" s="13" t="s">
        <v>86</v>
      </c>
      <c r="AW271" s="13" t="s">
        <v>32</v>
      </c>
      <c r="AX271" s="13" t="s">
        <v>84</v>
      </c>
      <c r="AY271" s="244" t="s">
        <v>164</v>
      </c>
    </row>
    <row r="272" spans="1:65" s="2" customFormat="1" ht="13.8" customHeight="1">
      <c r="A272" s="38"/>
      <c r="B272" s="39"/>
      <c r="C272" s="219" t="s">
        <v>402</v>
      </c>
      <c r="D272" s="219" t="s">
        <v>166</v>
      </c>
      <c r="E272" s="220" t="s">
        <v>403</v>
      </c>
      <c r="F272" s="221" t="s">
        <v>404</v>
      </c>
      <c r="G272" s="222" t="s">
        <v>350</v>
      </c>
      <c r="H272" s="223">
        <v>2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41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170</v>
      </c>
      <c r="AT272" s="231" t="s">
        <v>166</v>
      </c>
      <c r="AU272" s="231" t="s">
        <v>86</v>
      </c>
      <c r="AY272" s="17" t="s">
        <v>164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84</v>
      </c>
      <c r="BK272" s="232">
        <f>ROUND(I272*H272,2)</f>
        <v>0</v>
      </c>
      <c r="BL272" s="17" t="s">
        <v>170</v>
      </c>
      <c r="BM272" s="231" t="s">
        <v>405</v>
      </c>
    </row>
    <row r="273" spans="1:51" s="13" customFormat="1" ht="12">
      <c r="A273" s="13"/>
      <c r="B273" s="233"/>
      <c r="C273" s="234"/>
      <c r="D273" s="235" t="s">
        <v>172</v>
      </c>
      <c r="E273" s="236" t="s">
        <v>1</v>
      </c>
      <c r="F273" s="237" t="s">
        <v>406</v>
      </c>
      <c r="G273" s="234"/>
      <c r="H273" s="238">
        <v>2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172</v>
      </c>
      <c r="AU273" s="244" t="s">
        <v>86</v>
      </c>
      <c r="AV273" s="13" t="s">
        <v>86</v>
      </c>
      <c r="AW273" s="13" t="s">
        <v>32</v>
      </c>
      <c r="AX273" s="13" t="s">
        <v>84</v>
      </c>
      <c r="AY273" s="244" t="s">
        <v>164</v>
      </c>
    </row>
    <row r="274" spans="1:65" s="2" customFormat="1" ht="13.8" customHeight="1">
      <c r="A274" s="38"/>
      <c r="B274" s="39"/>
      <c r="C274" s="219" t="s">
        <v>407</v>
      </c>
      <c r="D274" s="219" t="s">
        <v>166</v>
      </c>
      <c r="E274" s="220" t="s">
        <v>408</v>
      </c>
      <c r="F274" s="221" t="s">
        <v>409</v>
      </c>
      <c r="G274" s="222" t="s">
        <v>350</v>
      </c>
      <c r="H274" s="223">
        <v>2</v>
      </c>
      <c r="I274" s="224"/>
      <c r="J274" s="225">
        <f>ROUND(I274*H274,2)</f>
        <v>0</v>
      </c>
      <c r="K274" s="226"/>
      <c r="L274" s="44"/>
      <c r="M274" s="227" t="s">
        <v>1</v>
      </c>
      <c r="N274" s="228" t="s">
        <v>41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170</v>
      </c>
      <c r="AT274" s="231" t="s">
        <v>166</v>
      </c>
      <c r="AU274" s="231" t="s">
        <v>86</v>
      </c>
      <c r="AY274" s="17" t="s">
        <v>164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84</v>
      </c>
      <c r="BK274" s="232">
        <f>ROUND(I274*H274,2)</f>
        <v>0</v>
      </c>
      <c r="BL274" s="17" t="s">
        <v>170</v>
      </c>
      <c r="BM274" s="231" t="s">
        <v>410</v>
      </c>
    </row>
    <row r="275" spans="1:51" s="13" customFormat="1" ht="12">
      <c r="A275" s="13"/>
      <c r="B275" s="233"/>
      <c r="C275" s="234"/>
      <c r="D275" s="235" t="s">
        <v>172</v>
      </c>
      <c r="E275" s="236" t="s">
        <v>1</v>
      </c>
      <c r="F275" s="237" t="s">
        <v>406</v>
      </c>
      <c r="G275" s="234"/>
      <c r="H275" s="238">
        <v>2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172</v>
      </c>
      <c r="AU275" s="244" t="s">
        <v>86</v>
      </c>
      <c r="AV275" s="13" t="s">
        <v>86</v>
      </c>
      <c r="AW275" s="13" t="s">
        <v>32</v>
      </c>
      <c r="AX275" s="13" t="s">
        <v>84</v>
      </c>
      <c r="AY275" s="244" t="s">
        <v>164</v>
      </c>
    </row>
    <row r="276" spans="1:65" s="2" customFormat="1" ht="13.8" customHeight="1">
      <c r="A276" s="38"/>
      <c r="B276" s="39"/>
      <c r="C276" s="219" t="s">
        <v>411</v>
      </c>
      <c r="D276" s="219" t="s">
        <v>166</v>
      </c>
      <c r="E276" s="220" t="s">
        <v>412</v>
      </c>
      <c r="F276" s="221" t="s">
        <v>413</v>
      </c>
      <c r="G276" s="222" t="s">
        <v>350</v>
      </c>
      <c r="H276" s="223">
        <v>2</v>
      </c>
      <c r="I276" s="224"/>
      <c r="J276" s="225">
        <f>ROUND(I276*H276,2)</f>
        <v>0</v>
      </c>
      <c r="K276" s="226"/>
      <c r="L276" s="44"/>
      <c r="M276" s="227" t="s">
        <v>1</v>
      </c>
      <c r="N276" s="228" t="s">
        <v>41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170</v>
      </c>
      <c r="AT276" s="231" t="s">
        <v>166</v>
      </c>
      <c r="AU276" s="231" t="s">
        <v>86</v>
      </c>
      <c r="AY276" s="17" t="s">
        <v>164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84</v>
      </c>
      <c r="BK276" s="232">
        <f>ROUND(I276*H276,2)</f>
        <v>0</v>
      </c>
      <c r="BL276" s="17" t="s">
        <v>170</v>
      </c>
      <c r="BM276" s="231" t="s">
        <v>414</v>
      </c>
    </row>
    <row r="277" spans="1:51" s="13" customFormat="1" ht="12">
      <c r="A277" s="13"/>
      <c r="B277" s="233"/>
      <c r="C277" s="234"/>
      <c r="D277" s="235" t="s">
        <v>172</v>
      </c>
      <c r="E277" s="236" t="s">
        <v>1</v>
      </c>
      <c r="F277" s="237" t="s">
        <v>406</v>
      </c>
      <c r="G277" s="234"/>
      <c r="H277" s="238">
        <v>2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172</v>
      </c>
      <c r="AU277" s="244" t="s">
        <v>86</v>
      </c>
      <c r="AV277" s="13" t="s">
        <v>86</v>
      </c>
      <c r="AW277" s="13" t="s">
        <v>32</v>
      </c>
      <c r="AX277" s="13" t="s">
        <v>84</v>
      </c>
      <c r="AY277" s="244" t="s">
        <v>164</v>
      </c>
    </row>
    <row r="278" spans="1:65" s="2" customFormat="1" ht="13.8" customHeight="1">
      <c r="A278" s="38"/>
      <c r="B278" s="39"/>
      <c r="C278" s="219" t="s">
        <v>415</v>
      </c>
      <c r="D278" s="219" t="s">
        <v>166</v>
      </c>
      <c r="E278" s="220" t="s">
        <v>416</v>
      </c>
      <c r="F278" s="221" t="s">
        <v>417</v>
      </c>
      <c r="G278" s="222" t="s">
        <v>215</v>
      </c>
      <c r="H278" s="223">
        <v>0.444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41</v>
      </c>
      <c r="O278" s="91"/>
      <c r="P278" s="229">
        <f>O278*H278</f>
        <v>0</v>
      </c>
      <c r="Q278" s="229">
        <v>0.01954</v>
      </c>
      <c r="R278" s="229">
        <f>Q278*H278</f>
        <v>0.00867576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170</v>
      </c>
      <c r="AT278" s="231" t="s">
        <v>166</v>
      </c>
      <c r="AU278" s="231" t="s">
        <v>86</v>
      </c>
      <c r="AY278" s="17" t="s">
        <v>164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84</v>
      </c>
      <c r="BK278" s="232">
        <f>ROUND(I278*H278,2)</f>
        <v>0</v>
      </c>
      <c r="BL278" s="17" t="s">
        <v>170</v>
      </c>
      <c r="BM278" s="231" t="s">
        <v>418</v>
      </c>
    </row>
    <row r="279" spans="1:51" s="15" customFormat="1" ht="12">
      <c r="A279" s="15"/>
      <c r="B279" s="256"/>
      <c r="C279" s="257"/>
      <c r="D279" s="235" t="s">
        <v>172</v>
      </c>
      <c r="E279" s="258" t="s">
        <v>1</v>
      </c>
      <c r="F279" s="259" t="s">
        <v>419</v>
      </c>
      <c r="G279" s="257"/>
      <c r="H279" s="258" t="s">
        <v>1</v>
      </c>
      <c r="I279" s="260"/>
      <c r="J279" s="257"/>
      <c r="K279" s="257"/>
      <c r="L279" s="261"/>
      <c r="M279" s="262"/>
      <c r="N279" s="263"/>
      <c r="O279" s="263"/>
      <c r="P279" s="263"/>
      <c r="Q279" s="263"/>
      <c r="R279" s="263"/>
      <c r="S279" s="263"/>
      <c r="T279" s="264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5" t="s">
        <v>172</v>
      </c>
      <c r="AU279" s="265" t="s">
        <v>86</v>
      </c>
      <c r="AV279" s="15" t="s">
        <v>84</v>
      </c>
      <c r="AW279" s="15" t="s">
        <v>32</v>
      </c>
      <c r="AX279" s="15" t="s">
        <v>76</v>
      </c>
      <c r="AY279" s="265" t="s">
        <v>164</v>
      </c>
    </row>
    <row r="280" spans="1:51" s="13" customFormat="1" ht="12">
      <c r="A280" s="13"/>
      <c r="B280" s="233"/>
      <c r="C280" s="234"/>
      <c r="D280" s="235" t="s">
        <v>172</v>
      </c>
      <c r="E280" s="236" t="s">
        <v>1</v>
      </c>
      <c r="F280" s="237" t="s">
        <v>420</v>
      </c>
      <c r="G280" s="234"/>
      <c r="H280" s="238">
        <v>0.303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172</v>
      </c>
      <c r="AU280" s="244" t="s">
        <v>86</v>
      </c>
      <c r="AV280" s="13" t="s">
        <v>86</v>
      </c>
      <c r="AW280" s="13" t="s">
        <v>32</v>
      </c>
      <c r="AX280" s="13" t="s">
        <v>76</v>
      </c>
      <c r="AY280" s="244" t="s">
        <v>164</v>
      </c>
    </row>
    <row r="281" spans="1:51" s="15" customFormat="1" ht="12">
      <c r="A281" s="15"/>
      <c r="B281" s="256"/>
      <c r="C281" s="257"/>
      <c r="D281" s="235" t="s">
        <v>172</v>
      </c>
      <c r="E281" s="258" t="s">
        <v>1</v>
      </c>
      <c r="F281" s="259" t="s">
        <v>421</v>
      </c>
      <c r="G281" s="257"/>
      <c r="H281" s="258" t="s">
        <v>1</v>
      </c>
      <c r="I281" s="260"/>
      <c r="J281" s="257"/>
      <c r="K281" s="257"/>
      <c r="L281" s="261"/>
      <c r="M281" s="262"/>
      <c r="N281" s="263"/>
      <c r="O281" s="263"/>
      <c r="P281" s="263"/>
      <c r="Q281" s="263"/>
      <c r="R281" s="263"/>
      <c r="S281" s="263"/>
      <c r="T281" s="264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5" t="s">
        <v>172</v>
      </c>
      <c r="AU281" s="265" t="s">
        <v>86</v>
      </c>
      <c r="AV281" s="15" t="s">
        <v>84</v>
      </c>
      <c r="AW281" s="15" t="s">
        <v>32</v>
      </c>
      <c r="AX281" s="15" t="s">
        <v>76</v>
      </c>
      <c r="AY281" s="265" t="s">
        <v>164</v>
      </c>
    </row>
    <row r="282" spans="1:51" s="13" customFormat="1" ht="12">
      <c r="A282" s="13"/>
      <c r="B282" s="233"/>
      <c r="C282" s="234"/>
      <c r="D282" s="235" t="s">
        <v>172</v>
      </c>
      <c r="E282" s="236" t="s">
        <v>1</v>
      </c>
      <c r="F282" s="237" t="s">
        <v>422</v>
      </c>
      <c r="G282" s="234"/>
      <c r="H282" s="238">
        <v>0.141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172</v>
      </c>
      <c r="AU282" s="244" t="s">
        <v>86</v>
      </c>
      <c r="AV282" s="13" t="s">
        <v>86</v>
      </c>
      <c r="AW282" s="13" t="s">
        <v>32</v>
      </c>
      <c r="AX282" s="13" t="s">
        <v>76</v>
      </c>
      <c r="AY282" s="244" t="s">
        <v>164</v>
      </c>
    </row>
    <row r="283" spans="1:51" s="14" customFormat="1" ht="12">
      <c r="A283" s="14"/>
      <c r="B283" s="245"/>
      <c r="C283" s="246"/>
      <c r="D283" s="235" t="s">
        <v>172</v>
      </c>
      <c r="E283" s="247" t="s">
        <v>1</v>
      </c>
      <c r="F283" s="248" t="s">
        <v>175</v>
      </c>
      <c r="G283" s="246"/>
      <c r="H283" s="249">
        <v>0.44399999999999995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172</v>
      </c>
      <c r="AU283" s="255" t="s">
        <v>86</v>
      </c>
      <c r="AV283" s="14" t="s">
        <v>170</v>
      </c>
      <c r="AW283" s="14" t="s">
        <v>32</v>
      </c>
      <c r="AX283" s="14" t="s">
        <v>84</v>
      </c>
      <c r="AY283" s="255" t="s">
        <v>164</v>
      </c>
    </row>
    <row r="284" spans="1:65" s="2" customFormat="1" ht="13.8" customHeight="1">
      <c r="A284" s="38"/>
      <c r="B284" s="39"/>
      <c r="C284" s="266" t="s">
        <v>423</v>
      </c>
      <c r="D284" s="266" t="s">
        <v>424</v>
      </c>
      <c r="E284" s="267" t="s">
        <v>425</v>
      </c>
      <c r="F284" s="268" t="s">
        <v>426</v>
      </c>
      <c r="G284" s="269" t="s">
        <v>215</v>
      </c>
      <c r="H284" s="270">
        <v>0.327</v>
      </c>
      <c r="I284" s="271"/>
      <c r="J284" s="272">
        <f>ROUND(I284*H284,2)</f>
        <v>0</v>
      </c>
      <c r="K284" s="273"/>
      <c r="L284" s="274"/>
      <c r="M284" s="275" t="s">
        <v>1</v>
      </c>
      <c r="N284" s="276" t="s">
        <v>41</v>
      </c>
      <c r="O284" s="91"/>
      <c r="P284" s="229">
        <f>O284*H284</f>
        <v>0</v>
      </c>
      <c r="Q284" s="229">
        <v>1</v>
      </c>
      <c r="R284" s="229">
        <f>Q284*H284</f>
        <v>0.327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207</v>
      </c>
      <c r="AT284" s="231" t="s">
        <v>424</v>
      </c>
      <c r="AU284" s="231" t="s">
        <v>86</v>
      </c>
      <c r="AY284" s="17" t="s">
        <v>164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84</v>
      </c>
      <c r="BK284" s="232">
        <f>ROUND(I284*H284,2)</f>
        <v>0</v>
      </c>
      <c r="BL284" s="17" t="s">
        <v>170</v>
      </c>
      <c r="BM284" s="231" t="s">
        <v>427</v>
      </c>
    </row>
    <row r="285" spans="1:51" s="13" customFormat="1" ht="12">
      <c r="A285" s="13"/>
      <c r="B285" s="233"/>
      <c r="C285" s="234"/>
      <c r="D285" s="235" t="s">
        <v>172</v>
      </c>
      <c r="E285" s="236" t="s">
        <v>1</v>
      </c>
      <c r="F285" s="237" t="s">
        <v>428</v>
      </c>
      <c r="G285" s="234"/>
      <c r="H285" s="238">
        <v>0.303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172</v>
      </c>
      <c r="AU285" s="244" t="s">
        <v>86</v>
      </c>
      <c r="AV285" s="13" t="s">
        <v>86</v>
      </c>
      <c r="AW285" s="13" t="s">
        <v>32</v>
      </c>
      <c r="AX285" s="13" t="s">
        <v>84</v>
      </c>
      <c r="AY285" s="244" t="s">
        <v>164</v>
      </c>
    </row>
    <row r="286" spans="1:51" s="13" customFormat="1" ht="12">
      <c r="A286" s="13"/>
      <c r="B286" s="233"/>
      <c r="C286" s="234"/>
      <c r="D286" s="235" t="s">
        <v>172</v>
      </c>
      <c r="E286" s="234"/>
      <c r="F286" s="237" t="s">
        <v>429</v>
      </c>
      <c r="G286" s="234"/>
      <c r="H286" s="238">
        <v>0.327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172</v>
      </c>
      <c r="AU286" s="244" t="s">
        <v>86</v>
      </c>
      <c r="AV286" s="13" t="s">
        <v>86</v>
      </c>
      <c r="AW286" s="13" t="s">
        <v>4</v>
      </c>
      <c r="AX286" s="13" t="s">
        <v>84</v>
      </c>
      <c r="AY286" s="244" t="s">
        <v>164</v>
      </c>
    </row>
    <row r="287" spans="1:65" s="2" customFormat="1" ht="13.8" customHeight="1">
      <c r="A287" s="38"/>
      <c r="B287" s="39"/>
      <c r="C287" s="266" t="s">
        <v>430</v>
      </c>
      <c r="D287" s="266" t="s">
        <v>424</v>
      </c>
      <c r="E287" s="267" t="s">
        <v>431</v>
      </c>
      <c r="F287" s="268" t="s">
        <v>432</v>
      </c>
      <c r="G287" s="269" t="s">
        <v>215</v>
      </c>
      <c r="H287" s="270">
        <v>0.152</v>
      </c>
      <c r="I287" s="271"/>
      <c r="J287" s="272">
        <f>ROUND(I287*H287,2)</f>
        <v>0</v>
      </c>
      <c r="K287" s="273"/>
      <c r="L287" s="274"/>
      <c r="M287" s="275" t="s">
        <v>1</v>
      </c>
      <c r="N287" s="276" t="s">
        <v>41</v>
      </c>
      <c r="O287" s="91"/>
      <c r="P287" s="229">
        <f>O287*H287</f>
        <v>0</v>
      </c>
      <c r="Q287" s="229">
        <v>1</v>
      </c>
      <c r="R287" s="229">
        <f>Q287*H287</f>
        <v>0.152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207</v>
      </c>
      <c r="AT287" s="231" t="s">
        <v>424</v>
      </c>
      <c r="AU287" s="231" t="s">
        <v>86</v>
      </c>
      <c r="AY287" s="17" t="s">
        <v>164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84</v>
      </c>
      <c r="BK287" s="232">
        <f>ROUND(I287*H287,2)</f>
        <v>0</v>
      </c>
      <c r="BL287" s="17" t="s">
        <v>170</v>
      </c>
      <c r="BM287" s="231" t="s">
        <v>433</v>
      </c>
    </row>
    <row r="288" spans="1:51" s="13" customFormat="1" ht="12">
      <c r="A288" s="13"/>
      <c r="B288" s="233"/>
      <c r="C288" s="234"/>
      <c r="D288" s="235" t="s">
        <v>172</v>
      </c>
      <c r="E288" s="236" t="s">
        <v>1</v>
      </c>
      <c r="F288" s="237" t="s">
        <v>434</v>
      </c>
      <c r="G288" s="234"/>
      <c r="H288" s="238">
        <v>0.141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172</v>
      </c>
      <c r="AU288" s="244" t="s">
        <v>86</v>
      </c>
      <c r="AV288" s="13" t="s">
        <v>86</v>
      </c>
      <c r="AW288" s="13" t="s">
        <v>32</v>
      </c>
      <c r="AX288" s="13" t="s">
        <v>84</v>
      </c>
      <c r="AY288" s="244" t="s">
        <v>164</v>
      </c>
    </row>
    <row r="289" spans="1:51" s="13" customFormat="1" ht="12">
      <c r="A289" s="13"/>
      <c r="B289" s="233"/>
      <c r="C289" s="234"/>
      <c r="D289" s="235" t="s">
        <v>172</v>
      </c>
      <c r="E289" s="234"/>
      <c r="F289" s="237" t="s">
        <v>435</v>
      </c>
      <c r="G289" s="234"/>
      <c r="H289" s="238">
        <v>0.152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172</v>
      </c>
      <c r="AU289" s="244" t="s">
        <v>86</v>
      </c>
      <c r="AV289" s="13" t="s">
        <v>86</v>
      </c>
      <c r="AW289" s="13" t="s">
        <v>4</v>
      </c>
      <c r="AX289" s="13" t="s">
        <v>84</v>
      </c>
      <c r="AY289" s="244" t="s">
        <v>164</v>
      </c>
    </row>
    <row r="290" spans="1:65" s="2" customFormat="1" ht="13.8" customHeight="1">
      <c r="A290" s="38"/>
      <c r="B290" s="39"/>
      <c r="C290" s="219" t="s">
        <v>436</v>
      </c>
      <c r="D290" s="219" t="s">
        <v>166</v>
      </c>
      <c r="E290" s="220" t="s">
        <v>437</v>
      </c>
      <c r="F290" s="221" t="s">
        <v>438</v>
      </c>
      <c r="G290" s="222" t="s">
        <v>169</v>
      </c>
      <c r="H290" s="223">
        <v>63.08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41</v>
      </c>
      <c r="O290" s="91"/>
      <c r="P290" s="229">
        <f>O290*H290</f>
        <v>0</v>
      </c>
      <c r="Q290" s="229">
        <v>0.06843</v>
      </c>
      <c r="R290" s="229">
        <f>Q290*H290</f>
        <v>4.3165644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170</v>
      </c>
      <c r="AT290" s="231" t="s">
        <v>166</v>
      </c>
      <c r="AU290" s="231" t="s">
        <v>86</v>
      </c>
      <c r="AY290" s="17" t="s">
        <v>164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84</v>
      </c>
      <c r="BK290" s="232">
        <f>ROUND(I290*H290,2)</f>
        <v>0</v>
      </c>
      <c r="BL290" s="17" t="s">
        <v>170</v>
      </c>
      <c r="BM290" s="231" t="s">
        <v>439</v>
      </c>
    </row>
    <row r="291" spans="1:51" s="13" customFormat="1" ht="12">
      <c r="A291" s="13"/>
      <c r="B291" s="233"/>
      <c r="C291" s="234"/>
      <c r="D291" s="235" t="s">
        <v>172</v>
      </c>
      <c r="E291" s="236" t="s">
        <v>1</v>
      </c>
      <c r="F291" s="237" t="s">
        <v>440</v>
      </c>
      <c r="G291" s="234"/>
      <c r="H291" s="238">
        <v>17.82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172</v>
      </c>
      <c r="AU291" s="244" t="s">
        <v>86</v>
      </c>
      <c r="AV291" s="13" t="s">
        <v>86</v>
      </c>
      <c r="AW291" s="13" t="s">
        <v>32</v>
      </c>
      <c r="AX291" s="13" t="s">
        <v>76</v>
      </c>
      <c r="AY291" s="244" t="s">
        <v>164</v>
      </c>
    </row>
    <row r="292" spans="1:51" s="13" customFormat="1" ht="12">
      <c r="A292" s="13"/>
      <c r="B292" s="233"/>
      <c r="C292" s="234"/>
      <c r="D292" s="235" t="s">
        <v>172</v>
      </c>
      <c r="E292" s="236" t="s">
        <v>1</v>
      </c>
      <c r="F292" s="237" t="s">
        <v>441</v>
      </c>
      <c r="G292" s="234"/>
      <c r="H292" s="238">
        <v>27.51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172</v>
      </c>
      <c r="AU292" s="244" t="s">
        <v>86</v>
      </c>
      <c r="AV292" s="13" t="s">
        <v>86</v>
      </c>
      <c r="AW292" s="13" t="s">
        <v>32</v>
      </c>
      <c r="AX292" s="13" t="s">
        <v>76</v>
      </c>
      <c r="AY292" s="244" t="s">
        <v>164</v>
      </c>
    </row>
    <row r="293" spans="1:51" s="13" customFormat="1" ht="12">
      <c r="A293" s="13"/>
      <c r="B293" s="233"/>
      <c r="C293" s="234"/>
      <c r="D293" s="235" t="s">
        <v>172</v>
      </c>
      <c r="E293" s="236" t="s">
        <v>1</v>
      </c>
      <c r="F293" s="237" t="s">
        <v>442</v>
      </c>
      <c r="G293" s="234"/>
      <c r="H293" s="238">
        <v>17.75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172</v>
      </c>
      <c r="AU293" s="244" t="s">
        <v>86</v>
      </c>
      <c r="AV293" s="13" t="s">
        <v>86</v>
      </c>
      <c r="AW293" s="13" t="s">
        <v>32</v>
      </c>
      <c r="AX293" s="13" t="s">
        <v>76</v>
      </c>
      <c r="AY293" s="244" t="s">
        <v>164</v>
      </c>
    </row>
    <row r="294" spans="1:51" s="14" customFormat="1" ht="12">
      <c r="A294" s="14"/>
      <c r="B294" s="245"/>
      <c r="C294" s="246"/>
      <c r="D294" s="235" t="s">
        <v>172</v>
      </c>
      <c r="E294" s="247" t="s">
        <v>1</v>
      </c>
      <c r="F294" s="248" t="s">
        <v>175</v>
      </c>
      <c r="G294" s="246"/>
      <c r="H294" s="249">
        <v>63.08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172</v>
      </c>
      <c r="AU294" s="255" t="s">
        <v>86</v>
      </c>
      <c r="AV294" s="14" t="s">
        <v>170</v>
      </c>
      <c r="AW294" s="14" t="s">
        <v>32</v>
      </c>
      <c r="AX294" s="14" t="s">
        <v>84</v>
      </c>
      <c r="AY294" s="255" t="s">
        <v>164</v>
      </c>
    </row>
    <row r="295" spans="1:65" s="2" customFormat="1" ht="13.8" customHeight="1">
      <c r="A295" s="38"/>
      <c r="B295" s="39"/>
      <c r="C295" s="219" t="s">
        <v>443</v>
      </c>
      <c r="D295" s="219" t="s">
        <v>166</v>
      </c>
      <c r="E295" s="220" t="s">
        <v>444</v>
      </c>
      <c r="F295" s="221" t="s">
        <v>445</v>
      </c>
      <c r="G295" s="222" t="s">
        <v>169</v>
      </c>
      <c r="H295" s="223">
        <v>146.433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41</v>
      </c>
      <c r="O295" s="91"/>
      <c r="P295" s="229">
        <f>O295*H295</f>
        <v>0</v>
      </c>
      <c r="Q295" s="229">
        <v>0.08731</v>
      </c>
      <c r="R295" s="229">
        <f>Q295*H295</f>
        <v>12.785065229999999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170</v>
      </c>
      <c r="AT295" s="231" t="s">
        <v>166</v>
      </c>
      <c r="AU295" s="231" t="s">
        <v>86</v>
      </c>
      <c r="AY295" s="17" t="s">
        <v>164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84</v>
      </c>
      <c r="BK295" s="232">
        <f>ROUND(I295*H295,2)</f>
        <v>0</v>
      </c>
      <c r="BL295" s="17" t="s">
        <v>170</v>
      </c>
      <c r="BM295" s="231" t="s">
        <v>446</v>
      </c>
    </row>
    <row r="296" spans="1:51" s="13" customFormat="1" ht="12">
      <c r="A296" s="13"/>
      <c r="B296" s="233"/>
      <c r="C296" s="234"/>
      <c r="D296" s="235" t="s">
        <v>172</v>
      </c>
      <c r="E296" s="236" t="s">
        <v>1</v>
      </c>
      <c r="F296" s="237" t="s">
        <v>447</v>
      </c>
      <c r="G296" s="234"/>
      <c r="H296" s="238">
        <v>11.69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172</v>
      </c>
      <c r="AU296" s="244" t="s">
        <v>86</v>
      </c>
      <c r="AV296" s="13" t="s">
        <v>86</v>
      </c>
      <c r="AW296" s="13" t="s">
        <v>32</v>
      </c>
      <c r="AX296" s="13" t="s">
        <v>76</v>
      </c>
      <c r="AY296" s="244" t="s">
        <v>164</v>
      </c>
    </row>
    <row r="297" spans="1:51" s="13" customFormat="1" ht="12">
      <c r="A297" s="13"/>
      <c r="B297" s="233"/>
      <c r="C297" s="234"/>
      <c r="D297" s="235" t="s">
        <v>172</v>
      </c>
      <c r="E297" s="236" t="s">
        <v>1</v>
      </c>
      <c r="F297" s="237" t="s">
        <v>448</v>
      </c>
      <c r="G297" s="234"/>
      <c r="H297" s="238">
        <v>13.39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172</v>
      </c>
      <c r="AU297" s="244" t="s">
        <v>86</v>
      </c>
      <c r="AV297" s="13" t="s">
        <v>86</v>
      </c>
      <c r="AW297" s="13" t="s">
        <v>32</v>
      </c>
      <c r="AX297" s="13" t="s">
        <v>76</v>
      </c>
      <c r="AY297" s="244" t="s">
        <v>164</v>
      </c>
    </row>
    <row r="298" spans="1:51" s="13" customFormat="1" ht="12">
      <c r="A298" s="13"/>
      <c r="B298" s="233"/>
      <c r="C298" s="234"/>
      <c r="D298" s="235" t="s">
        <v>172</v>
      </c>
      <c r="E298" s="236" t="s">
        <v>1</v>
      </c>
      <c r="F298" s="237" t="s">
        <v>449</v>
      </c>
      <c r="G298" s="234"/>
      <c r="H298" s="238">
        <v>10.37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172</v>
      </c>
      <c r="AU298" s="244" t="s">
        <v>86</v>
      </c>
      <c r="AV298" s="13" t="s">
        <v>86</v>
      </c>
      <c r="AW298" s="13" t="s">
        <v>32</v>
      </c>
      <c r="AX298" s="13" t="s">
        <v>76</v>
      </c>
      <c r="AY298" s="244" t="s">
        <v>164</v>
      </c>
    </row>
    <row r="299" spans="1:51" s="13" customFormat="1" ht="12">
      <c r="A299" s="13"/>
      <c r="B299" s="233"/>
      <c r="C299" s="234"/>
      <c r="D299" s="235" t="s">
        <v>172</v>
      </c>
      <c r="E299" s="236" t="s">
        <v>1</v>
      </c>
      <c r="F299" s="237" t="s">
        <v>450</v>
      </c>
      <c r="G299" s="234"/>
      <c r="H299" s="238">
        <v>41.193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172</v>
      </c>
      <c r="AU299" s="244" t="s">
        <v>86</v>
      </c>
      <c r="AV299" s="13" t="s">
        <v>86</v>
      </c>
      <c r="AW299" s="13" t="s">
        <v>32</v>
      </c>
      <c r="AX299" s="13" t="s">
        <v>76</v>
      </c>
      <c r="AY299" s="244" t="s">
        <v>164</v>
      </c>
    </row>
    <row r="300" spans="1:51" s="13" customFormat="1" ht="12">
      <c r="A300" s="13"/>
      <c r="B300" s="233"/>
      <c r="C300" s="234"/>
      <c r="D300" s="235" t="s">
        <v>172</v>
      </c>
      <c r="E300" s="236" t="s">
        <v>1</v>
      </c>
      <c r="F300" s="237" t="s">
        <v>451</v>
      </c>
      <c r="G300" s="234"/>
      <c r="H300" s="238">
        <v>69.79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172</v>
      </c>
      <c r="AU300" s="244" t="s">
        <v>86</v>
      </c>
      <c r="AV300" s="13" t="s">
        <v>86</v>
      </c>
      <c r="AW300" s="13" t="s">
        <v>32</v>
      </c>
      <c r="AX300" s="13" t="s">
        <v>76</v>
      </c>
      <c r="AY300" s="244" t="s">
        <v>164</v>
      </c>
    </row>
    <row r="301" spans="1:51" s="14" customFormat="1" ht="12">
      <c r="A301" s="14"/>
      <c r="B301" s="245"/>
      <c r="C301" s="246"/>
      <c r="D301" s="235" t="s">
        <v>172</v>
      </c>
      <c r="E301" s="247" t="s">
        <v>1</v>
      </c>
      <c r="F301" s="248" t="s">
        <v>175</v>
      </c>
      <c r="G301" s="246"/>
      <c r="H301" s="249">
        <v>146.433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172</v>
      </c>
      <c r="AU301" s="255" t="s">
        <v>86</v>
      </c>
      <c r="AV301" s="14" t="s">
        <v>170</v>
      </c>
      <c r="AW301" s="14" t="s">
        <v>32</v>
      </c>
      <c r="AX301" s="14" t="s">
        <v>84</v>
      </c>
      <c r="AY301" s="255" t="s">
        <v>164</v>
      </c>
    </row>
    <row r="302" spans="1:65" s="2" customFormat="1" ht="13.8" customHeight="1">
      <c r="A302" s="38"/>
      <c r="B302" s="39"/>
      <c r="C302" s="219" t="s">
        <v>452</v>
      </c>
      <c r="D302" s="219" t="s">
        <v>166</v>
      </c>
      <c r="E302" s="220" t="s">
        <v>453</v>
      </c>
      <c r="F302" s="221" t="s">
        <v>454</v>
      </c>
      <c r="G302" s="222" t="s">
        <v>169</v>
      </c>
      <c r="H302" s="223">
        <v>893.435</v>
      </c>
      <c r="I302" s="224"/>
      <c r="J302" s="225">
        <f>ROUND(I302*H302,2)</f>
        <v>0</v>
      </c>
      <c r="K302" s="226"/>
      <c r="L302" s="44"/>
      <c r="M302" s="227" t="s">
        <v>1</v>
      </c>
      <c r="N302" s="228" t="s">
        <v>41</v>
      </c>
      <c r="O302" s="91"/>
      <c r="P302" s="229">
        <f>O302*H302</f>
        <v>0</v>
      </c>
      <c r="Q302" s="229">
        <v>0.10445</v>
      </c>
      <c r="R302" s="229">
        <f>Q302*H302</f>
        <v>93.31928574999999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170</v>
      </c>
      <c r="AT302" s="231" t="s">
        <v>166</v>
      </c>
      <c r="AU302" s="231" t="s">
        <v>86</v>
      </c>
      <c r="AY302" s="17" t="s">
        <v>164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84</v>
      </c>
      <c r="BK302" s="232">
        <f>ROUND(I302*H302,2)</f>
        <v>0</v>
      </c>
      <c r="BL302" s="17" t="s">
        <v>170</v>
      </c>
      <c r="BM302" s="231" t="s">
        <v>455</v>
      </c>
    </row>
    <row r="303" spans="1:51" s="13" customFormat="1" ht="12">
      <c r="A303" s="13"/>
      <c r="B303" s="233"/>
      <c r="C303" s="234"/>
      <c r="D303" s="235" t="s">
        <v>172</v>
      </c>
      <c r="E303" s="236" t="s">
        <v>1</v>
      </c>
      <c r="F303" s="237" t="s">
        <v>456</v>
      </c>
      <c r="G303" s="234"/>
      <c r="H303" s="238">
        <v>81.747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172</v>
      </c>
      <c r="AU303" s="244" t="s">
        <v>86</v>
      </c>
      <c r="AV303" s="13" t="s">
        <v>86</v>
      </c>
      <c r="AW303" s="13" t="s">
        <v>32</v>
      </c>
      <c r="AX303" s="13" t="s">
        <v>76</v>
      </c>
      <c r="AY303" s="244" t="s">
        <v>164</v>
      </c>
    </row>
    <row r="304" spans="1:51" s="13" customFormat="1" ht="12">
      <c r="A304" s="13"/>
      <c r="B304" s="233"/>
      <c r="C304" s="234"/>
      <c r="D304" s="235" t="s">
        <v>172</v>
      </c>
      <c r="E304" s="236" t="s">
        <v>1</v>
      </c>
      <c r="F304" s="237" t="s">
        <v>457</v>
      </c>
      <c r="G304" s="234"/>
      <c r="H304" s="238">
        <v>109.605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172</v>
      </c>
      <c r="AU304" s="244" t="s">
        <v>86</v>
      </c>
      <c r="AV304" s="13" t="s">
        <v>86</v>
      </c>
      <c r="AW304" s="13" t="s">
        <v>32</v>
      </c>
      <c r="AX304" s="13" t="s">
        <v>76</v>
      </c>
      <c r="AY304" s="244" t="s">
        <v>164</v>
      </c>
    </row>
    <row r="305" spans="1:51" s="13" customFormat="1" ht="12">
      <c r="A305" s="13"/>
      <c r="B305" s="233"/>
      <c r="C305" s="234"/>
      <c r="D305" s="235" t="s">
        <v>172</v>
      </c>
      <c r="E305" s="236" t="s">
        <v>1</v>
      </c>
      <c r="F305" s="237" t="s">
        <v>458</v>
      </c>
      <c r="G305" s="234"/>
      <c r="H305" s="238">
        <v>165.815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172</v>
      </c>
      <c r="AU305" s="244" t="s">
        <v>86</v>
      </c>
      <c r="AV305" s="13" t="s">
        <v>86</v>
      </c>
      <c r="AW305" s="13" t="s">
        <v>32</v>
      </c>
      <c r="AX305" s="13" t="s">
        <v>76</v>
      </c>
      <c r="AY305" s="244" t="s">
        <v>164</v>
      </c>
    </row>
    <row r="306" spans="1:51" s="13" customFormat="1" ht="12">
      <c r="A306" s="13"/>
      <c r="B306" s="233"/>
      <c r="C306" s="234"/>
      <c r="D306" s="235" t="s">
        <v>172</v>
      </c>
      <c r="E306" s="236" t="s">
        <v>1</v>
      </c>
      <c r="F306" s="237" t="s">
        <v>459</v>
      </c>
      <c r="G306" s="234"/>
      <c r="H306" s="238">
        <v>267.443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172</v>
      </c>
      <c r="AU306" s="244" t="s">
        <v>86</v>
      </c>
      <c r="AV306" s="13" t="s">
        <v>86</v>
      </c>
      <c r="AW306" s="13" t="s">
        <v>32</v>
      </c>
      <c r="AX306" s="13" t="s">
        <v>76</v>
      </c>
      <c r="AY306" s="244" t="s">
        <v>164</v>
      </c>
    </row>
    <row r="307" spans="1:51" s="13" customFormat="1" ht="12">
      <c r="A307" s="13"/>
      <c r="B307" s="233"/>
      <c r="C307" s="234"/>
      <c r="D307" s="235" t="s">
        <v>172</v>
      </c>
      <c r="E307" s="236" t="s">
        <v>1</v>
      </c>
      <c r="F307" s="237" t="s">
        <v>460</v>
      </c>
      <c r="G307" s="234"/>
      <c r="H307" s="238">
        <v>268.825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172</v>
      </c>
      <c r="AU307" s="244" t="s">
        <v>86</v>
      </c>
      <c r="AV307" s="13" t="s">
        <v>86</v>
      </c>
      <c r="AW307" s="13" t="s">
        <v>32</v>
      </c>
      <c r="AX307" s="13" t="s">
        <v>76</v>
      </c>
      <c r="AY307" s="244" t="s">
        <v>164</v>
      </c>
    </row>
    <row r="308" spans="1:51" s="14" customFormat="1" ht="12">
      <c r="A308" s="14"/>
      <c r="B308" s="245"/>
      <c r="C308" s="246"/>
      <c r="D308" s="235" t="s">
        <v>172</v>
      </c>
      <c r="E308" s="247" t="s">
        <v>1</v>
      </c>
      <c r="F308" s="248" t="s">
        <v>175</v>
      </c>
      <c r="G308" s="246"/>
      <c r="H308" s="249">
        <v>893.435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172</v>
      </c>
      <c r="AU308" s="255" t="s">
        <v>86</v>
      </c>
      <c r="AV308" s="14" t="s">
        <v>170</v>
      </c>
      <c r="AW308" s="14" t="s">
        <v>32</v>
      </c>
      <c r="AX308" s="14" t="s">
        <v>84</v>
      </c>
      <c r="AY308" s="255" t="s">
        <v>164</v>
      </c>
    </row>
    <row r="309" spans="1:65" s="2" customFormat="1" ht="13.8" customHeight="1">
      <c r="A309" s="38"/>
      <c r="B309" s="39"/>
      <c r="C309" s="219" t="s">
        <v>461</v>
      </c>
      <c r="D309" s="219" t="s">
        <v>166</v>
      </c>
      <c r="E309" s="220" t="s">
        <v>462</v>
      </c>
      <c r="F309" s="221" t="s">
        <v>463</v>
      </c>
      <c r="G309" s="222" t="s">
        <v>169</v>
      </c>
      <c r="H309" s="223">
        <v>34.5</v>
      </c>
      <c r="I309" s="224"/>
      <c r="J309" s="225">
        <f>ROUND(I309*H309,2)</f>
        <v>0</v>
      </c>
      <c r="K309" s="226"/>
      <c r="L309" s="44"/>
      <c r="M309" s="227" t="s">
        <v>1</v>
      </c>
      <c r="N309" s="228" t="s">
        <v>41</v>
      </c>
      <c r="O309" s="91"/>
      <c r="P309" s="229">
        <f>O309*H309</f>
        <v>0</v>
      </c>
      <c r="Q309" s="229">
        <v>0.05015</v>
      </c>
      <c r="R309" s="229">
        <f>Q309*H309</f>
        <v>1.730175</v>
      </c>
      <c r="S309" s="229">
        <v>0</v>
      </c>
      <c r="T309" s="23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170</v>
      </c>
      <c r="AT309" s="231" t="s">
        <v>166</v>
      </c>
      <c r="AU309" s="231" t="s">
        <v>86</v>
      </c>
      <c r="AY309" s="17" t="s">
        <v>164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84</v>
      </c>
      <c r="BK309" s="232">
        <f>ROUND(I309*H309,2)</f>
        <v>0</v>
      </c>
      <c r="BL309" s="17" t="s">
        <v>170</v>
      </c>
      <c r="BM309" s="231" t="s">
        <v>464</v>
      </c>
    </row>
    <row r="310" spans="1:51" s="13" customFormat="1" ht="12">
      <c r="A310" s="13"/>
      <c r="B310" s="233"/>
      <c r="C310" s="234"/>
      <c r="D310" s="235" t="s">
        <v>172</v>
      </c>
      <c r="E310" s="236" t="s">
        <v>1</v>
      </c>
      <c r="F310" s="237" t="s">
        <v>465</v>
      </c>
      <c r="G310" s="234"/>
      <c r="H310" s="238">
        <v>34.5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172</v>
      </c>
      <c r="AU310" s="244" t="s">
        <v>86</v>
      </c>
      <c r="AV310" s="13" t="s">
        <v>86</v>
      </c>
      <c r="AW310" s="13" t="s">
        <v>32</v>
      </c>
      <c r="AX310" s="13" t="s">
        <v>84</v>
      </c>
      <c r="AY310" s="244" t="s">
        <v>164</v>
      </c>
    </row>
    <row r="311" spans="1:65" s="2" customFormat="1" ht="13.8" customHeight="1">
      <c r="A311" s="38"/>
      <c r="B311" s="39"/>
      <c r="C311" s="219" t="s">
        <v>466</v>
      </c>
      <c r="D311" s="219" t="s">
        <v>166</v>
      </c>
      <c r="E311" s="220" t="s">
        <v>467</v>
      </c>
      <c r="F311" s="221" t="s">
        <v>468</v>
      </c>
      <c r="G311" s="222" t="s">
        <v>182</v>
      </c>
      <c r="H311" s="223">
        <v>387.6</v>
      </c>
      <c r="I311" s="224"/>
      <c r="J311" s="225">
        <f>ROUND(I311*H311,2)</f>
        <v>0</v>
      </c>
      <c r="K311" s="226"/>
      <c r="L311" s="44"/>
      <c r="M311" s="227" t="s">
        <v>1</v>
      </c>
      <c r="N311" s="228" t="s">
        <v>41</v>
      </c>
      <c r="O311" s="91"/>
      <c r="P311" s="229">
        <f>O311*H311</f>
        <v>0</v>
      </c>
      <c r="Q311" s="229">
        <v>0.00013</v>
      </c>
      <c r="R311" s="229">
        <f>Q311*H311</f>
        <v>0.050387999999999995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170</v>
      </c>
      <c r="AT311" s="231" t="s">
        <v>166</v>
      </c>
      <c r="AU311" s="231" t="s">
        <v>86</v>
      </c>
      <c r="AY311" s="17" t="s">
        <v>164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84</v>
      </c>
      <c r="BK311" s="232">
        <f>ROUND(I311*H311,2)</f>
        <v>0</v>
      </c>
      <c r="BL311" s="17" t="s">
        <v>170</v>
      </c>
      <c r="BM311" s="231" t="s">
        <v>469</v>
      </c>
    </row>
    <row r="312" spans="1:51" s="15" customFormat="1" ht="12">
      <c r="A312" s="15"/>
      <c r="B312" s="256"/>
      <c r="C312" s="257"/>
      <c r="D312" s="235" t="s">
        <v>172</v>
      </c>
      <c r="E312" s="258" t="s">
        <v>1</v>
      </c>
      <c r="F312" s="259" t="s">
        <v>470</v>
      </c>
      <c r="G312" s="257"/>
      <c r="H312" s="258" t="s">
        <v>1</v>
      </c>
      <c r="I312" s="260"/>
      <c r="J312" s="257"/>
      <c r="K312" s="257"/>
      <c r="L312" s="261"/>
      <c r="M312" s="262"/>
      <c r="N312" s="263"/>
      <c r="O312" s="263"/>
      <c r="P312" s="263"/>
      <c r="Q312" s="263"/>
      <c r="R312" s="263"/>
      <c r="S312" s="263"/>
      <c r="T312" s="264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5" t="s">
        <v>172</v>
      </c>
      <c r="AU312" s="265" t="s">
        <v>86</v>
      </c>
      <c r="AV312" s="15" t="s">
        <v>84</v>
      </c>
      <c r="AW312" s="15" t="s">
        <v>32</v>
      </c>
      <c r="AX312" s="15" t="s">
        <v>76</v>
      </c>
      <c r="AY312" s="265" t="s">
        <v>164</v>
      </c>
    </row>
    <row r="313" spans="1:51" s="13" customFormat="1" ht="12">
      <c r="A313" s="13"/>
      <c r="B313" s="233"/>
      <c r="C313" s="234"/>
      <c r="D313" s="235" t="s">
        <v>172</v>
      </c>
      <c r="E313" s="236" t="s">
        <v>1</v>
      </c>
      <c r="F313" s="237" t="s">
        <v>471</v>
      </c>
      <c r="G313" s="234"/>
      <c r="H313" s="238">
        <v>387.6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172</v>
      </c>
      <c r="AU313" s="244" t="s">
        <v>86</v>
      </c>
      <c r="AV313" s="13" t="s">
        <v>86</v>
      </c>
      <c r="AW313" s="13" t="s">
        <v>32</v>
      </c>
      <c r="AX313" s="13" t="s">
        <v>84</v>
      </c>
      <c r="AY313" s="244" t="s">
        <v>164</v>
      </c>
    </row>
    <row r="314" spans="1:65" s="2" customFormat="1" ht="13.8" customHeight="1">
      <c r="A314" s="38"/>
      <c r="B314" s="39"/>
      <c r="C314" s="219" t="s">
        <v>472</v>
      </c>
      <c r="D314" s="219" t="s">
        <v>166</v>
      </c>
      <c r="E314" s="220" t="s">
        <v>473</v>
      </c>
      <c r="F314" s="221" t="s">
        <v>474</v>
      </c>
      <c r="G314" s="222" t="s">
        <v>182</v>
      </c>
      <c r="H314" s="223">
        <v>361.95</v>
      </c>
      <c r="I314" s="224"/>
      <c r="J314" s="225">
        <f>ROUND(I314*H314,2)</f>
        <v>0</v>
      </c>
      <c r="K314" s="226"/>
      <c r="L314" s="44"/>
      <c r="M314" s="227" t="s">
        <v>1</v>
      </c>
      <c r="N314" s="228" t="s">
        <v>41</v>
      </c>
      <c r="O314" s="91"/>
      <c r="P314" s="229">
        <f>O314*H314</f>
        <v>0</v>
      </c>
      <c r="Q314" s="229">
        <v>0.0002</v>
      </c>
      <c r="R314" s="229">
        <f>Q314*H314</f>
        <v>0.07239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170</v>
      </c>
      <c r="AT314" s="231" t="s">
        <v>166</v>
      </c>
      <c r="AU314" s="231" t="s">
        <v>86</v>
      </c>
      <c r="AY314" s="17" t="s">
        <v>164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84</v>
      </c>
      <c r="BK314" s="232">
        <f>ROUND(I314*H314,2)</f>
        <v>0</v>
      </c>
      <c r="BL314" s="17" t="s">
        <v>170</v>
      </c>
      <c r="BM314" s="231" t="s">
        <v>475</v>
      </c>
    </row>
    <row r="315" spans="1:51" s="15" customFormat="1" ht="12">
      <c r="A315" s="15"/>
      <c r="B315" s="256"/>
      <c r="C315" s="257"/>
      <c r="D315" s="235" t="s">
        <v>172</v>
      </c>
      <c r="E315" s="258" t="s">
        <v>1</v>
      </c>
      <c r="F315" s="259" t="s">
        <v>470</v>
      </c>
      <c r="G315" s="257"/>
      <c r="H315" s="258" t="s">
        <v>1</v>
      </c>
      <c r="I315" s="260"/>
      <c r="J315" s="257"/>
      <c r="K315" s="257"/>
      <c r="L315" s="261"/>
      <c r="M315" s="262"/>
      <c r="N315" s="263"/>
      <c r="O315" s="263"/>
      <c r="P315" s="263"/>
      <c r="Q315" s="263"/>
      <c r="R315" s="263"/>
      <c r="S315" s="263"/>
      <c r="T315" s="264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5" t="s">
        <v>172</v>
      </c>
      <c r="AU315" s="265" t="s">
        <v>86</v>
      </c>
      <c r="AV315" s="15" t="s">
        <v>84</v>
      </c>
      <c r="AW315" s="15" t="s">
        <v>32</v>
      </c>
      <c r="AX315" s="15" t="s">
        <v>76</v>
      </c>
      <c r="AY315" s="265" t="s">
        <v>164</v>
      </c>
    </row>
    <row r="316" spans="1:51" s="13" customFormat="1" ht="12">
      <c r="A316" s="13"/>
      <c r="B316" s="233"/>
      <c r="C316" s="234"/>
      <c r="D316" s="235" t="s">
        <v>172</v>
      </c>
      <c r="E316" s="236" t="s">
        <v>1</v>
      </c>
      <c r="F316" s="237" t="s">
        <v>476</v>
      </c>
      <c r="G316" s="234"/>
      <c r="H316" s="238">
        <v>361.95</v>
      </c>
      <c r="I316" s="239"/>
      <c r="J316" s="234"/>
      <c r="K316" s="234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172</v>
      </c>
      <c r="AU316" s="244" t="s">
        <v>86</v>
      </c>
      <c r="AV316" s="13" t="s">
        <v>86</v>
      </c>
      <c r="AW316" s="13" t="s">
        <v>32</v>
      </c>
      <c r="AX316" s="13" t="s">
        <v>84</v>
      </c>
      <c r="AY316" s="244" t="s">
        <v>164</v>
      </c>
    </row>
    <row r="317" spans="1:65" s="2" customFormat="1" ht="13.8" customHeight="1">
      <c r="A317" s="38"/>
      <c r="B317" s="39"/>
      <c r="C317" s="219" t="s">
        <v>477</v>
      </c>
      <c r="D317" s="219" t="s">
        <v>166</v>
      </c>
      <c r="E317" s="220" t="s">
        <v>478</v>
      </c>
      <c r="F317" s="221" t="s">
        <v>479</v>
      </c>
      <c r="G317" s="222" t="s">
        <v>169</v>
      </c>
      <c r="H317" s="223">
        <v>2.793</v>
      </c>
      <c r="I317" s="224"/>
      <c r="J317" s="225">
        <f>ROUND(I317*H317,2)</f>
        <v>0</v>
      </c>
      <c r="K317" s="226"/>
      <c r="L317" s="44"/>
      <c r="M317" s="227" t="s">
        <v>1</v>
      </c>
      <c r="N317" s="228" t="s">
        <v>41</v>
      </c>
      <c r="O317" s="91"/>
      <c r="P317" s="229">
        <f>O317*H317</f>
        <v>0</v>
      </c>
      <c r="Q317" s="229">
        <v>0.17818</v>
      </c>
      <c r="R317" s="229">
        <f>Q317*H317</f>
        <v>0.49765674000000004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170</v>
      </c>
      <c r="AT317" s="231" t="s">
        <v>166</v>
      </c>
      <c r="AU317" s="231" t="s">
        <v>86</v>
      </c>
      <c r="AY317" s="17" t="s">
        <v>164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84</v>
      </c>
      <c r="BK317" s="232">
        <f>ROUND(I317*H317,2)</f>
        <v>0</v>
      </c>
      <c r="BL317" s="17" t="s">
        <v>170</v>
      </c>
      <c r="BM317" s="231" t="s">
        <v>480</v>
      </c>
    </row>
    <row r="318" spans="1:51" s="15" customFormat="1" ht="12">
      <c r="A318" s="15"/>
      <c r="B318" s="256"/>
      <c r="C318" s="257"/>
      <c r="D318" s="235" t="s">
        <v>172</v>
      </c>
      <c r="E318" s="258" t="s">
        <v>1</v>
      </c>
      <c r="F318" s="259" t="s">
        <v>481</v>
      </c>
      <c r="G318" s="257"/>
      <c r="H318" s="258" t="s">
        <v>1</v>
      </c>
      <c r="I318" s="260"/>
      <c r="J318" s="257"/>
      <c r="K318" s="257"/>
      <c r="L318" s="261"/>
      <c r="M318" s="262"/>
      <c r="N318" s="263"/>
      <c r="O318" s="263"/>
      <c r="P318" s="263"/>
      <c r="Q318" s="263"/>
      <c r="R318" s="263"/>
      <c r="S318" s="263"/>
      <c r="T318" s="264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5" t="s">
        <v>172</v>
      </c>
      <c r="AU318" s="265" t="s">
        <v>86</v>
      </c>
      <c r="AV318" s="15" t="s">
        <v>84</v>
      </c>
      <c r="AW318" s="15" t="s">
        <v>32</v>
      </c>
      <c r="AX318" s="15" t="s">
        <v>76</v>
      </c>
      <c r="AY318" s="265" t="s">
        <v>164</v>
      </c>
    </row>
    <row r="319" spans="1:51" s="13" customFormat="1" ht="12">
      <c r="A319" s="13"/>
      <c r="B319" s="233"/>
      <c r="C319" s="234"/>
      <c r="D319" s="235" t="s">
        <v>172</v>
      </c>
      <c r="E319" s="236" t="s">
        <v>1</v>
      </c>
      <c r="F319" s="237" t="s">
        <v>482</v>
      </c>
      <c r="G319" s="234"/>
      <c r="H319" s="238">
        <v>0.75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172</v>
      </c>
      <c r="AU319" s="244" t="s">
        <v>86</v>
      </c>
      <c r="AV319" s="13" t="s">
        <v>86</v>
      </c>
      <c r="AW319" s="13" t="s">
        <v>32</v>
      </c>
      <c r="AX319" s="13" t="s">
        <v>76</v>
      </c>
      <c r="AY319" s="244" t="s">
        <v>164</v>
      </c>
    </row>
    <row r="320" spans="1:51" s="13" customFormat="1" ht="12">
      <c r="A320" s="13"/>
      <c r="B320" s="233"/>
      <c r="C320" s="234"/>
      <c r="D320" s="235" t="s">
        <v>172</v>
      </c>
      <c r="E320" s="236" t="s">
        <v>1</v>
      </c>
      <c r="F320" s="237" t="s">
        <v>483</v>
      </c>
      <c r="G320" s="234"/>
      <c r="H320" s="238">
        <v>1.125</v>
      </c>
      <c r="I320" s="239"/>
      <c r="J320" s="234"/>
      <c r="K320" s="234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172</v>
      </c>
      <c r="AU320" s="244" t="s">
        <v>86</v>
      </c>
      <c r="AV320" s="13" t="s">
        <v>86</v>
      </c>
      <c r="AW320" s="13" t="s">
        <v>32</v>
      </c>
      <c r="AX320" s="13" t="s">
        <v>76</v>
      </c>
      <c r="AY320" s="244" t="s">
        <v>164</v>
      </c>
    </row>
    <row r="321" spans="1:51" s="13" customFormat="1" ht="12">
      <c r="A321" s="13"/>
      <c r="B321" s="233"/>
      <c r="C321" s="234"/>
      <c r="D321" s="235" t="s">
        <v>172</v>
      </c>
      <c r="E321" s="236" t="s">
        <v>1</v>
      </c>
      <c r="F321" s="237" t="s">
        <v>484</v>
      </c>
      <c r="G321" s="234"/>
      <c r="H321" s="238">
        <v>0.918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172</v>
      </c>
      <c r="AU321" s="244" t="s">
        <v>86</v>
      </c>
      <c r="AV321" s="13" t="s">
        <v>86</v>
      </c>
      <c r="AW321" s="13" t="s">
        <v>32</v>
      </c>
      <c r="AX321" s="13" t="s">
        <v>76</v>
      </c>
      <c r="AY321" s="244" t="s">
        <v>164</v>
      </c>
    </row>
    <row r="322" spans="1:51" s="14" customFormat="1" ht="12">
      <c r="A322" s="14"/>
      <c r="B322" s="245"/>
      <c r="C322" s="246"/>
      <c r="D322" s="235" t="s">
        <v>172</v>
      </c>
      <c r="E322" s="247" t="s">
        <v>1</v>
      </c>
      <c r="F322" s="248" t="s">
        <v>175</v>
      </c>
      <c r="G322" s="246"/>
      <c r="H322" s="249">
        <v>2.793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172</v>
      </c>
      <c r="AU322" s="255" t="s">
        <v>86</v>
      </c>
      <c r="AV322" s="14" t="s">
        <v>170</v>
      </c>
      <c r="AW322" s="14" t="s">
        <v>32</v>
      </c>
      <c r="AX322" s="14" t="s">
        <v>84</v>
      </c>
      <c r="AY322" s="255" t="s">
        <v>164</v>
      </c>
    </row>
    <row r="323" spans="1:65" s="2" customFormat="1" ht="13.8" customHeight="1">
      <c r="A323" s="38"/>
      <c r="B323" s="39"/>
      <c r="C323" s="219" t="s">
        <v>485</v>
      </c>
      <c r="D323" s="219" t="s">
        <v>166</v>
      </c>
      <c r="E323" s="220" t="s">
        <v>486</v>
      </c>
      <c r="F323" s="221" t="s">
        <v>487</v>
      </c>
      <c r="G323" s="222" t="s">
        <v>169</v>
      </c>
      <c r="H323" s="223">
        <v>3</v>
      </c>
      <c r="I323" s="224"/>
      <c r="J323" s="225">
        <f>ROUND(I323*H323,2)</f>
        <v>0</v>
      </c>
      <c r="K323" s="226"/>
      <c r="L323" s="44"/>
      <c r="M323" s="227" t="s">
        <v>1</v>
      </c>
      <c r="N323" s="228" t="s">
        <v>41</v>
      </c>
      <c r="O323" s="91"/>
      <c r="P323" s="229">
        <f>O323*H323</f>
        <v>0</v>
      </c>
      <c r="Q323" s="229">
        <v>0.04367</v>
      </c>
      <c r="R323" s="229">
        <f>Q323*H323</f>
        <v>0.13101000000000002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170</v>
      </c>
      <c r="AT323" s="231" t="s">
        <v>166</v>
      </c>
      <c r="AU323" s="231" t="s">
        <v>86</v>
      </c>
      <c r="AY323" s="17" t="s">
        <v>164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84</v>
      </c>
      <c r="BK323" s="232">
        <f>ROUND(I323*H323,2)</f>
        <v>0</v>
      </c>
      <c r="BL323" s="17" t="s">
        <v>170</v>
      </c>
      <c r="BM323" s="231" t="s">
        <v>488</v>
      </c>
    </row>
    <row r="324" spans="1:51" s="13" customFormat="1" ht="12">
      <c r="A324" s="13"/>
      <c r="B324" s="233"/>
      <c r="C324" s="234"/>
      <c r="D324" s="235" t="s">
        <v>172</v>
      </c>
      <c r="E324" s="236" t="s">
        <v>1</v>
      </c>
      <c r="F324" s="237" t="s">
        <v>489</v>
      </c>
      <c r="G324" s="234"/>
      <c r="H324" s="238">
        <v>3</v>
      </c>
      <c r="I324" s="239"/>
      <c r="J324" s="234"/>
      <c r="K324" s="234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172</v>
      </c>
      <c r="AU324" s="244" t="s">
        <v>86</v>
      </c>
      <c r="AV324" s="13" t="s">
        <v>86</v>
      </c>
      <c r="AW324" s="13" t="s">
        <v>32</v>
      </c>
      <c r="AX324" s="13" t="s">
        <v>84</v>
      </c>
      <c r="AY324" s="244" t="s">
        <v>164</v>
      </c>
    </row>
    <row r="325" spans="1:65" s="2" customFormat="1" ht="13.8" customHeight="1">
      <c r="A325" s="38"/>
      <c r="B325" s="39"/>
      <c r="C325" s="219" t="s">
        <v>490</v>
      </c>
      <c r="D325" s="219" t="s">
        <v>166</v>
      </c>
      <c r="E325" s="220" t="s">
        <v>491</v>
      </c>
      <c r="F325" s="221" t="s">
        <v>492</v>
      </c>
      <c r="G325" s="222" t="s">
        <v>169</v>
      </c>
      <c r="H325" s="223">
        <v>12.69</v>
      </c>
      <c r="I325" s="224"/>
      <c r="J325" s="225">
        <f>ROUND(I325*H325,2)</f>
        <v>0</v>
      </c>
      <c r="K325" s="226"/>
      <c r="L325" s="44"/>
      <c r="M325" s="227" t="s">
        <v>1</v>
      </c>
      <c r="N325" s="228" t="s">
        <v>41</v>
      </c>
      <c r="O325" s="91"/>
      <c r="P325" s="229">
        <f>O325*H325</f>
        <v>0</v>
      </c>
      <c r="Q325" s="229">
        <v>0.06177</v>
      </c>
      <c r="R325" s="229">
        <f>Q325*H325</f>
        <v>0.7838613</v>
      </c>
      <c r="S325" s="229">
        <v>0</v>
      </c>
      <c r="T325" s="23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1" t="s">
        <v>170</v>
      </c>
      <c r="AT325" s="231" t="s">
        <v>166</v>
      </c>
      <c r="AU325" s="231" t="s">
        <v>86</v>
      </c>
      <c r="AY325" s="17" t="s">
        <v>164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84</v>
      </c>
      <c r="BK325" s="232">
        <f>ROUND(I325*H325,2)</f>
        <v>0</v>
      </c>
      <c r="BL325" s="17" t="s">
        <v>170</v>
      </c>
      <c r="BM325" s="231" t="s">
        <v>493</v>
      </c>
    </row>
    <row r="326" spans="1:51" s="13" customFormat="1" ht="12">
      <c r="A326" s="13"/>
      <c r="B326" s="233"/>
      <c r="C326" s="234"/>
      <c r="D326" s="235" t="s">
        <v>172</v>
      </c>
      <c r="E326" s="236" t="s">
        <v>1</v>
      </c>
      <c r="F326" s="237" t="s">
        <v>494</v>
      </c>
      <c r="G326" s="234"/>
      <c r="H326" s="238">
        <v>12.69</v>
      </c>
      <c r="I326" s="239"/>
      <c r="J326" s="234"/>
      <c r="K326" s="234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172</v>
      </c>
      <c r="AU326" s="244" t="s">
        <v>86</v>
      </c>
      <c r="AV326" s="13" t="s">
        <v>86</v>
      </c>
      <c r="AW326" s="13" t="s">
        <v>32</v>
      </c>
      <c r="AX326" s="13" t="s">
        <v>84</v>
      </c>
      <c r="AY326" s="244" t="s">
        <v>164</v>
      </c>
    </row>
    <row r="327" spans="1:65" s="2" customFormat="1" ht="13.8" customHeight="1">
      <c r="A327" s="38"/>
      <c r="B327" s="39"/>
      <c r="C327" s="219" t="s">
        <v>495</v>
      </c>
      <c r="D327" s="219" t="s">
        <v>166</v>
      </c>
      <c r="E327" s="220" t="s">
        <v>496</v>
      </c>
      <c r="F327" s="221" t="s">
        <v>497</v>
      </c>
      <c r="G327" s="222" t="s">
        <v>169</v>
      </c>
      <c r="H327" s="223">
        <v>129.63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41</v>
      </c>
      <c r="O327" s="91"/>
      <c r="P327" s="229">
        <f>O327*H327</f>
        <v>0</v>
      </c>
      <c r="Q327" s="229">
        <v>0.07991</v>
      </c>
      <c r="R327" s="229">
        <f>Q327*H327</f>
        <v>10.358733299999999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170</v>
      </c>
      <c r="AT327" s="231" t="s">
        <v>166</v>
      </c>
      <c r="AU327" s="231" t="s">
        <v>86</v>
      </c>
      <c r="AY327" s="17" t="s">
        <v>164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84</v>
      </c>
      <c r="BK327" s="232">
        <f>ROUND(I327*H327,2)</f>
        <v>0</v>
      </c>
      <c r="BL327" s="17" t="s">
        <v>170</v>
      </c>
      <c r="BM327" s="231" t="s">
        <v>498</v>
      </c>
    </row>
    <row r="328" spans="1:51" s="13" customFormat="1" ht="12">
      <c r="A328" s="13"/>
      <c r="B328" s="233"/>
      <c r="C328" s="234"/>
      <c r="D328" s="235" t="s">
        <v>172</v>
      </c>
      <c r="E328" s="236" t="s">
        <v>1</v>
      </c>
      <c r="F328" s="237" t="s">
        <v>499</v>
      </c>
      <c r="G328" s="234"/>
      <c r="H328" s="238">
        <v>18.6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172</v>
      </c>
      <c r="AU328" s="244" t="s">
        <v>86</v>
      </c>
      <c r="AV328" s="13" t="s">
        <v>86</v>
      </c>
      <c r="AW328" s="13" t="s">
        <v>32</v>
      </c>
      <c r="AX328" s="13" t="s">
        <v>76</v>
      </c>
      <c r="AY328" s="244" t="s">
        <v>164</v>
      </c>
    </row>
    <row r="329" spans="1:51" s="13" customFormat="1" ht="12">
      <c r="A329" s="13"/>
      <c r="B329" s="233"/>
      <c r="C329" s="234"/>
      <c r="D329" s="235" t="s">
        <v>172</v>
      </c>
      <c r="E329" s="236" t="s">
        <v>1</v>
      </c>
      <c r="F329" s="237" t="s">
        <v>500</v>
      </c>
      <c r="G329" s="234"/>
      <c r="H329" s="238">
        <v>8.4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172</v>
      </c>
      <c r="AU329" s="244" t="s">
        <v>86</v>
      </c>
      <c r="AV329" s="13" t="s">
        <v>86</v>
      </c>
      <c r="AW329" s="13" t="s">
        <v>32</v>
      </c>
      <c r="AX329" s="13" t="s">
        <v>76</v>
      </c>
      <c r="AY329" s="244" t="s">
        <v>164</v>
      </c>
    </row>
    <row r="330" spans="1:51" s="13" customFormat="1" ht="12">
      <c r="A330" s="13"/>
      <c r="B330" s="233"/>
      <c r="C330" s="234"/>
      <c r="D330" s="235" t="s">
        <v>172</v>
      </c>
      <c r="E330" s="236" t="s">
        <v>1</v>
      </c>
      <c r="F330" s="237" t="s">
        <v>501</v>
      </c>
      <c r="G330" s="234"/>
      <c r="H330" s="238">
        <v>14.55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172</v>
      </c>
      <c r="AU330" s="244" t="s">
        <v>86</v>
      </c>
      <c r="AV330" s="13" t="s">
        <v>86</v>
      </c>
      <c r="AW330" s="13" t="s">
        <v>32</v>
      </c>
      <c r="AX330" s="13" t="s">
        <v>76</v>
      </c>
      <c r="AY330" s="244" t="s">
        <v>164</v>
      </c>
    </row>
    <row r="331" spans="1:51" s="13" customFormat="1" ht="12">
      <c r="A331" s="13"/>
      <c r="B331" s="233"/>
      <c r="C331" s="234"/>
      <c r="D331" s="235" t="s">
        <v>172</v>
      </c>
      <c r="E331" s="236" t="s">
        <v>1</v>
      </c>
      <c r="F331" s="237" t="s">
        <v>502</v>
      </c>
      <c r="G331" s="234"/>
      <c r="H331" s="238">
        <v>44.04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172</v>
      </c>
      <c r="AU331" s="244" t="s">
        <v>86</v>
      </c>
      <c r="AV331" s="13" t="s">
        <v>86</v>
      </c>
      <c r="AW331" s="13" t="s">
        <v>32</v>
      </c>
      <c r="AX331" s="13" t="s">
        <v>76</v>
      </c>
      <c r="AY331" s="244" t="s">
        <v>164</v>
      </c>
    </row>
    <row r="332" spans="1:51" s="13" customFormat="1" ht="12">
      <c r="A332" s="13"/>
      <c r="B332" s="233"/>
      <c r="C332" s="234"/>
      <c r="D332" s="235" t="s">
        <v>172</v>
      </c>
      <c r="E332" s="236" t="s">
        <v>1</v>
      </c>
      <c r="F332" s="237" t="s">
        <v>503</v>
      </c>
      <c r="G332" s="234"/>
      <c r="H332" s="238">
        <v>44.04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172</v>
      </c>
      <c r="AU332" s="244" t="s">
        <v>86</v>
      </c>
      <c r="AV332" s="13" t="s">
        <v>86</v>
      </c>
      <c r="AW332" s="13" t="s">
        <v>32</v>
      </c>
      <c r="AX332" s="13" t="s">
        <v>76</v>
      </c>
      <c r="AY332" s="244" t="s">
        <v>164</v>
      </c>
    </row>
    <row r="333" spans="1:51" s="14" customFormat="1" ht="12">
      <c r="A333" s="14"/>
      <c r="B333" s="245"/>
      <c r="C333" s="246"/>
      <c r="D333" s="235" t="s">
        <v>172</v>
      </c>
      <c r="E333" s="247" t="s">
        <v>1</v>
      </c>
      <c r="F333" s="248" t="s">
        <v>175</v>
      </c>
      <c r="G333" s="246"/>
      <c r="H333" s="249">
        <v>129.63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172</v>
      </c>
      <c r="AU333" s="255" t="s">
        <v>86</v>
      </c>
      <c r="AV333" s="14" t="s">
        <v>170</v>
      </c>
      <c r="AW333" s="14" t="s">
        <v>32</v>
      </c>
      <c r="AX333" s="14" t="s">
        <v>84</v>
      </c>
      <c r="AY333" s="255" t="s">
        <v>164</v>
      </c>
    </row>
    <row r="334" spans="1:63" s="12" customFormat="1" ht="22.8" customHeight="1">
      <c r="A334" s="12"/>
      <c r="B334" s="203"/>
      <c r="C334" s="204"/>
      <c r="D334" s="205" t="s">
        <v>75</v>
      </c>
      <c r="E334" s="217" t="s">
        <v>170</v>
      </c>
      <c r="F334" s="217" t="s">
        <v>504</v>
      </c>
      <c r="G334" s="204"/>
      <c r="H334" s="204"/>
      <c r="I334" s="207"/>
      <c r="J334" s="218">
        <f>BK334</f>
        <v>0</v>
      </c>
      <c r="K334" s="204"/>
      <c r="L334" s="209"/>
      <c r="M334" s="210"/>
      <c r="N334" s="211"/>
      <c r="O334" s="211"/>
      <c r="P334" s="212">
        <f>SUM(P335:P435)</f>
        <v>0</v>
      </c>
      <c r="Q334" s="211"/>
      <c r="R334" s="212">
        <f>SUM(R335:R435)</f>
        <v>209.84614825</v>
      </c>
      <c r="S334" s="211"/>
      <c r="T334" s="213">
        <f>SUM(T335:T435)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4" t="s">
        <v>84</v>
      </c>
      <c r="AT334" s="215" t="s">
        <v>75</v>
      </c>
      <c r="AU334" s="215" t="s">
        <v>84</v>
      </c>
      <c r="AY334" s="214" t="s">
        <v>164</v>
      </c>
      <c r="BK334" s="216">
        <f>SUM(BK335:BK435)</f>
        <v>0</v>
      </c>
    </row>
    <row r="335" spans="1:65" s="2" customFormat="1" ht="13.8" customHeight="1">
      <c r="A335" s="38"/>
      <c r="B335" s="39"/>
      <c r="C335" s="219" t="s">
        <v>505</v>
      </c>
      <c r="D335" s="219" t="s">
        <v>166</v>
      </c>
      <c r="E335" s="220" t="s">
        <v>506</v>
      </c>
      <c r="F335" s="221" t="s">
        <v>507</v>
      </c>
      <c r="G335" s="222" t="s">
        <v>187</v>
      </c>
      <c r="H335" s="223">
        <v>32.036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41</v>
      </c>
      <c r="O335" s="91"/>
      <c r="P335" s="229">
        <f>O335*H335</f>
        <v>0</v>
      </c>
      <c r="Q335" s="229">
        <v>2.45343</v>
      </c>
      <c r="R335" s="229">
        <f>Q335*H335</f>
        <v>78.59808348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170</v>
      </c>
      <c r="AT335" s="231" t="s">
        <v>166</v>
      </c>
      <c r="AU335" s="231" t="s">
        <v>86</v>
      </c>
      <c r="AY335" s="17" t="s">
        <v>164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7" t="s">
        <v>84</v>
      </c>
      <c r="BK335" s="232">
        <f>ROUND(I335*H335,2)</f>
        <v>0</v>
      </c>
      <c r="BL335" s="17" t="s">
        <v>170</v>
      </c>
      <c r="BM335" s="231" t="s">
        <v>508</v>
      </c>
    </row>
    <row r="336" spans="1:51" s="13" customFormat="1" ht="12">
      <c r="A336" s="13"/>
      <c r="B336" s="233"/>
      <c r="C336" s="234"/>
      <c r="D336" s="235" t="s">
        <v>172</v>
      </c>
      <c r="E336" s="236" t="s">
        <v>1</v>
      </c>
      <c r="F336" s="237" t="s">
        <v>509</v>
      </c>
      <c r="G336" s="234"/>
      <c r="H336" s="238">
        <v>3.572</v>
      </c>
      <c r="I336" s="239"/>
      <c r="J336" s="234"/>
      <c r="K336" s="234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172</v>
      </c>
      <c r="AU336" s="244" t="s">
        <v>86</v>
      </c>
      <c r="AV336" s="13" t="s">
        <v>86</v>
      </c>
      <c r="AW336" s="13" t="s">
        <v>32</v>
      </c>
      <c r="AX336" s="13" t="s">
        <v>76</v>
      </c>
      <c r="AY336" s="244" t="s">
        <v>164</v>
      </c>
    </row>
    <row r="337" spans="1:51" s="13" customFormat="1" ht="12">
      <c r="A337" s="13"/>
      <c r="B337" s="233"/>
      <c r="C337" s="234"/>
      <c r="D337" s="235" t="s">
        <v>172</v>
      </c>
      <c r="E337" s="236" t="s">
        <v>1</v>
      </c>
      <c r="F337" s="237" t="s">
        <v>510</v>
      </c>
      <c r="G337" s="234"/>
      <c r="H337" s="238">
        <v>4.5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172</v>
      </c>
      <c r="AU337" s="244" t="s">
        <v>86</v>
      </c>
      <c r="AV337" s="13" t="s">
        <v>86</v>
      </c>
      <c r="AW337" s="13" t="s">
        <v>32</v>
      </c>
      <c r="AX337" s="13" t="s">
        <v>76</v>
      </c>
      <c r="AY337" s="244" t="s">
        <v>164</v>
      </c>
    </row>
    <row r="338" spans="1:51" s="13" customFormat="1" ht="12">
      <c r="A338" s="13"/>
      <c r="B338" s="233"/>
      <c r="C338" s="234"/>
      <c r="D338" s="235" t="s">
        <v>172</v>
      </c>
      <c r="E338" s="236" t="s">
        <v>1</v>
      </c>
      <c r="F338" s="237" t="s">
        <v>511</v>
      </c>
      <c r="G338" s="234"/>
      <c r="H338" s="238">
        <v>1.503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172</v>
      </c>
      <c r="AU338" s="244" t="s">
        <v>86</v>
      </c>
      <c r="AV338" s="13" t="s">
        <v>86</v>
      </c>
      <c r="AW338" s="13" t="s">
        <v>32</v>
      </c>
      <c r="AX338" s="13" t="s">
        <v>76</v>
      </c>
      <c r="AY338" s="244" t="s">
        <v>164</v>
      </c>
    </row>
    <row r="339" spans="1:51" s="13" customFormat="1" ht="12">
      <c r="A339" s="13"/>
      <c r="B339" s="233"/>
      <c r="C339" s="234"/>
      <c r="D339" s="235" t="s">
        <v>172</v>
      </c>
      <c r="E339" s="236" t="s">
        <v>1</v>
      </c>
      <c r="F339" s="237" t="s">
        <v>512</v>
      </c>
      <c r="G339" s="234"/>
      <c r="H339" s="238">
        <v>6.003</v>
      </c>
      <c r="I339" s="239"/>
      <c r="J339" s="234"/>
      <c r="K339" s="234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172</v>
      </c>
      <c r="AU339" s="244" t="s">
        <v>86</v>
      </c>
      <c r="AV339" s="13" t="s">
        <v>86</v>
      </c>
      <c r="AW339" s="13" t="s">
        <v>32</v>
      </c>
      <c r="AX339" s="13" t="s">
        <v>76</v>
      </c>
      <c r="AY339" s="244" t="s">
        <v>164</v>
      </c>
    </row>
    <row r="340" spans="1:51" s="13" customFormat="1" ht="12">
      <c r="A340" s="13"/>
      <c r="B340" s="233"/>
      <c r="C340" s="234"/>
      <c r="D340" s="235" t="s">
        <v>172</v>
      </c>
      <c r="E340" s="236" t="s">
        <v>1</v>
      </c>
      <c r="F340" s="237" t="s">
        <v>513</v>
      </c>
      <c r="G340" s="234"/>
      <c r="H340" s="238">
        <v>8.417</v>
      </c>
      <c r="I340" s="239"/>
      <c r="J340" s="234"/>
      <c r="K340" s="234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172</v>
      </c>
      <c r="AU340" s="244" t="s">
        <v>86</v>
      </c>
      <c r="AV340" s="13" t="s">
        <v>86</v>
      </c>
      <c r="AW340" s="13" t="s">
        <v>32</v>
      </c>
      <c r="AX340" s="13" t="s">
        <v>76</v>
      </c>
      <c r="AY340" s="244" t="s">
        <v>164</v>
      </c>
    </row>
    <row r="341" spans="1:51" s="13" customFormat="1" ht="12">
      <c r="A341" s="13"/>
      <c r="B341" s="233"/>
      <c r="C341" s="234"/>
      <c r="D341" s="235" t="s">
        <v>172</v>
      </c>
      <c r="E341" s="236" t="s">
        <v>1</v>
      </c>
      <c r="F341" s="237" t="s">
        <v>514</v>
      </c>
      <c r="G341" s="234"/>
      <c r="H341" s="238">
        <v>6.869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172</v>
      </c>
      <c r="AU341" s="244" t="s">
        <v>86</v>
      </c>
      <c r="AV341" s="13" t="s">
        <v>86</v>
      </c>
      <c r="AW341" s="13" t="s">
        <v>32</v>
      </c>
      <c r="AX341" s="13" t="s">
        <v>76</v>
      </c>
      <c r="AY341" s="244" t="s">
        <v>164</v>
      </c>
    </row>
    <row r="342" spans="1:51" s="13" customFormat="1" ht="12">
      <c r="A342" s="13"/>
      <c r="B342" s="233"/>
      <c r="C342" s="234"/>
      <c r="D342" s="235" t="s">
        <v>172</v>
      </c>
      <c r="E342" s="236" t="s">
        <v>1</v>
      </c>
      <c r="F342" s="237" t="s">
        <v>515</v>
      </c>
      <c r="G342" s="234"/>
      <c r="H342" s="238">
        <v>1.172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172</v>
      </c>
      <c r="AU342" s="244" t="s">
        <v>86</v>
      </c>
      <c r="AV342" s="13" t="s">
        <v>86</v>
      </c>
      <c r="AW342" s="13" t="s">
        <v>32</v>
      </c>
      <c r="AX342" s="13" t="s">
        <v>76</v>
      </c>
      <c r="AY342" s="244" t="s">
        <v>164</v>
      </c>
    </row>
    <row r="343" spans="1:51" s="14" customFormat="1" ht="12">
      <c r="A343" s="14"/>
      <c r="B343" s="245"/>
      <c r="C343" s="246"/>
      <c r="D343" s="235" t="s">
        <v>172</v>
      </c>
      <c r="E343" s="247" t="s">
        <v>1</v>
      </c>
      <c r="F343" s="248" t="s">
        <v>175</v>
      </c>
      <c r="G343" s="246"/>
      <c r="H343" s="249">
        <v>32.035999999999994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5" t="s">
        <v>172</v>
      </c>
      <c r="AU343" s="255" t="s">
        <v>86</v>
      </c>
      <c r="AV343" s="14" t="s">
        <v>170</v>
      </c>
      <c r="AW343" s="14" t="s">
        <v>32</v>
      </c>
      <c r="AX343" s="14" t="s">
        <v>84</v>
      </c>
      <c r="AY343" s="255" t="s">
        <v>164</v>
      </c>
    </row>
    <row r="344" spans="1:65" s="2" customFormat="1" ht="13.8" customHeight="1">
      <c r="A344" s="38"/>
      <c r="B344" s="39"/>
      <c r="C344" s="219" t="s">
        <v>516</v>
      </c>
      <c r="D344" s="219" t="s">
        <v>166</v>
      </c>
      <c r="E344" s="220" t="s">
        <v>517</v>
      </c>
      <c r="F344" s="221" t="s">
        <v>518</v>
      </c>
      <c r="G344" s="222" t="s">
        <v>169</v>
      </c>
      <c r="H344" s="223">
        <v>40.09</v>
      </c>
      <c r="I344" s="224"/>
      <c r="J344" s="225">
        <f>ROUND(I344*H344,2)</f>
        <v>0</v>
      </c>
      <c r="K344" s="226"/>
      <c r="L344" s="44"/>
      <c r="M344" s="227" t="s">
        <v>1</v>
      </c>
      <c r="N344" s="228" t="s">
        <v>41</v>
      </c>
      <c r="O344" s="91"/>
      <c r="P344" s="229">
        <f>O344*H344</f>
        <v>0</v>
      </c>
      <c r="Q344" s="229">
        <v>0.00708</v>
      </c>
      <c r="R344" s="229">
        <f>Q344*H344</f>
        <v>0.2838372</v>
      </c>
      <c r="S344" s="229">
        <v>0</v>
      </c>
      <c r="T344" s="23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1" t="s">
        <v>170</v>
      </c>
      <c r="AT344" s="231" t="s">
        <v>166</v>
      </c>
      <c r="AU344" s="231" t="s">
        <v>86</v>
      </c>
      <c r="AY344" s="17" t="s">
        <v>164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84</v>
      </c>
      <c r="BK344" s="232">
        <f>ROUND(I344*H344,2)</f>
        <v>0</v>
      </c>
      <c r="BL344" s="17" t="s">
        <v>170</v>
      </c>
      <c r="BM344" s="231" t="s">
        <v>519</v>
      </c>
    </row>
    <row r="345" spans="1:51" s="13" customFormat="1" ht="12">
      <c r="A345" s="13"/>
      <c r="B345" s="233"/>
      <c r="C345" s="234"/>
      <c r="D345" s="235" t="s">
        <v>172</v>
      </c>
      <c r="E345" s="236" t="s">
        <v>1</v>
      </c>
      <c r="F345" s="237" t="s">
        <v>520</v>
      </c>
      <c r="G345" s="234"/>
      <c r="H345" s="238">
        <v>8.35</v>
      </c>
      <c r="I345" s="239"/>
      <c r="J345" s="234"/>
      <c r="K345" s="234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172</v>
      </c>
      <c r="AU345" s="244" t="s">
        <v>86</v>
      </c>
      <c r="AV345" s="13" t="s">
        <v>86</v>
      </c>
      <c r="AW345" s="13" t="s">
        <v>32</v>
      </c>
      <c r="AX345" s="13" t="s">
        <v>76</v>
      </c>
      <c r="AY345" s="244" t="s">
        <v>164</v>
      </c>
    </row>
    <row r="346" spans="1:51" s="13" customFormat="1" ht="12">
      <c r="A346" s="13"/>
      <c r="B346" s="233"/>
      <c r="C346" s="234"/>
      <c r="D346" s="235" t="s">
        <v>172</v>
      </c>
      <c r="E346" s="236" t="s">
        <v>1</v>
      </c>
      <c r="F346" s="237" t="s">
        <v>521</v>
      </c>
      <c r="G346" s="234"/>
      <c r="H346" s="238">
        <v>8.35</v>
      </c>
      <c r="I346" s="239"/>
      <c r="J346" s="234"/>
      <c r="K346" s="234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172</v>
      </c>
      <c r="AU346" s="244" t="s">
        <v>86</v>
      </c>
      <c r="AV346" s="13" t="s">
        <v>86</v>
      </c>
      <c r="AW346" s="13" t="s">
        <v>32</v>
      </c>
      <c r="AX346" s="13" t="s">
        <v>76</v>
      </c>
      <c r="AY346" s="244" t="s">
        <v>164</v>
      </c>
    </row>
    <row r="347" spans="1:51" s="13" customFormat="1" ht="12">
      <c r="A347" s="13"/>
      <c r="B347" s="233"/>
      <c r="C347" s="234"/>
      <c r="D347" s="235" t="s">
        <v>172</v>
      </c>
      <c r="E347" s="236" t="s">
        <v>1</v>
      </c>
      <c r="F347" s="237" t="s">
        <v>522</v>
      </c>
      <c r="G347" s="234"/>
      <c r="H347" s="238">
        <v>8.35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172</v>
      </c>
      <c r="AU347" s="244" t="s">
        <v>86</v>
      </c>
      <c r="AV347" s="13" t="s">
        <v>86</v>
      </c>
      <c r="AW347" s="13" t="s">
        <v>32</v>
      </c>
      <c r="AX347" s="13" t="s">
        <v>76</v>
      </c>
      <c r="AY347" s="244" t="s">
        <v>164</v>
      </c>
    </row>
    <row r="348" spans="1:51" s="13" customFormat="1" ht="12">
      <c r="A348" s="13"/>
      <c r="B348" s="233"/>
      <c r="C348" s="234"/>
      <c r="D348" s="235" t="s">
        <v>172</v>
      </c>
      <c r="E348" s="236" t="s">
        <v>1</v>
      </c>
      <c r="F348" s="237" t="s">
        <v>523</v>
      </c>
      <c r="G348" s="234"/>
      <c r="H348" s="238">
        <v>8.87</v>
      </c>
      <c r="I348" s="239"/>
      <c r="J348" s="234"/>
      <c r="K348" s="234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172</v>
      </c>
      <c r="AU348" s="244" t="s">
        <v>86</v>
      </c>
      <c r="AV348" s="13" t="s">
        <v>86</v>
      </c>
      <c r="AW348" s="13" t="s">
        <v>32</v>
      </c>
      <c r="AX348" s="13" t="s">
        <v>76</v>
      </c>
      <c r="AY348" s="244" t="s">
        <v>164</v>
      </c>
    </row>
    <row r="349" spans="1:51" s="13" customFormat="1" ht="12">
      <c r="A349" s="13"/>
      <c r="B349" s="233"/>
      <c r="C349" s="234"/>
      <c r="D349" s="235" t="s">
        <v>172</v>
      </c>
      <c r="E349" s="236" t="s">
        <v>1</v>
      </c>
      <c r="F349" s="237" t="s">
        <v>524</v>
      </c>
      <c r="G349" s="234"/>
      <c r="H349" s="238">
        <v>6.17</v>
      </c>
      <c r="I349" s="239"/>
      <c r="J349" s="234"/>
      <c r="K349" s="234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172</v>
      </c>
      <c r="AU349" s="244" t="s">
        <v>86</v>
      </c>
      <c r="AV349" s="13" t="s">
        <v>86</v>
      </c>
      <c r="AW349" s="13" t="s">
        <v>32</v>
      </c>
      <c r="AX349" s="13" t="s">
        <v>76</v>
      </c>
      <c r="AY349" s="244" t="s">
        <v>164</v>
      </c>
    </row>
    <row r="350" spans="1:51" s="14" customFormat="1" ht="12">
      <c r="A350" s="14"/>
      <c r="B350" s="245"/>
      <c r="C350" s="246"/>
      <c r="D350" s="235" t="s">
        <v>172</v>
      </c>
      <c r="E350" s="247" t="s">
        <v>1</v>
      </c>
      <c r="F350" s="248" t="s">
        <v>175</v>
      </c>
      <c r="G350" s="246"/>
      <c r="H350" s="249">
        <v>40.089999999999996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5" t="s">
        <v>172</v>
      </c>
      <c r="AU350" s="255" t="s">
        <v>86</v>
      </c>
      <c r="AV350" s="14" t="s">
        <v>170</v>
      </c>
      <c r="AW350" s="14" t="s">
        <v>32</v>
      </c>
      <c r="AX350" s="14" t="s">
        <v>84</v>
      </c>
      <c r="AY350" s="255" t="s">
        <v>164</v>
      </c>
    </row>
    <row r="351" spans="1:65" s="2" customFormat="1" ht="13.8" customHeight="1">
      <c r="A351" s="38"/>
      <c r="B351" s="39"/>
      <c r="C351" s="219" t="s">
        <v>525</v>
      </c>
      <c r="D351" s="219" t="s">
        <v>166</v>
      </c>
      <c r="E351" s="220" t="s">
        <v>526</v>
      </c>
      <c r="F351" s="221" t="s">
        <v>527</v>
      </c>
      <c r="G351" s="222" t="s">
        <v>169</v>
      </c>
      <c r="H351" s="223">
        <v>309.47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41</v>
      </c>
      <c r="O351" s="91"/>
      <c r="P351" s="229">
        <f>O351*H351</f>
        <v>0</v>
      </c>
      <c r="Q351" s="229">
        <v>0.00708</v>
      </c>
      <c r="R351" s="229">
        <f>Q351*H351</f>
        <v>2.1910476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170</v>
      </c>
      <c r="AT351" s="231" t="s">
        <v>166</v>
      </c>
      <c r="AU351" s="231" t="s">
        <v>86</v>
      </c>
      <c r="AY351" s="17" t="s">
        <v>164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84</v>
      </c>
      <c r="BK351" s="232">
        <f>ROUND(I351*H351,2)</f>
        <v>0</v>
      </c>
      <c r="BL351" s="17" t="s">
        <v>170</v>
      </c>
      <c r="BM351" s="231" t="s">
        <v>528</v>
      </c>
    </row>
    <row r="352" spans="1:51" s="13" customFormat="1" ht="12">
      <c r="A352" s="13"/>
      <c r="B352" s="233"/>
      <c r="C352" s="234"/>
      <c r="D352" s="235" t="s">
        <v>172</v>
      </c>
      <c r="E352" s="236" t="s">
        <v>1</v>
      </c>
      <c r="F352" s="237" t="s">
        <v>529</v>
      </c>
      <c r="G352" s="234"/>
      <c r="H352" s="238">
        <v>44.65</v>
      </c>
      <c r="I352" s="239"/>
      <c r="J352" s="234"/>
      <c r="K352" s="234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172</v>
      </c>
      <c r="AU352" s="244" t="s">
        <v>86</v>
      </c>
      <c r="AV352" s="13" t="s">
        <v>86</v>
      </c>
      <c r="AW352" s="13" t="s">
        <v>32</v>
      </c>
      <c r="AX352" s="13" t="s">
        <v>76</v>
      </c>
      <c r="AY352" s="244" t="s">
        <v>164</v>
      </c>
    </row>
    <row r="353" spans="1:51" s="13" customFormat="1" ht="12">
      <c r="A353" s="13"/>
      <c r="B353" s="233"/>
      <c r="C353" s="234"/>
      <c r="D353" s="235" t="s">
        <v>172</v>
      </c>
      <c r="E353" s="236" t="s">
        <v>1</v>
      </c>
      <c r="F353" s="237" t="s">
        <v>530</v>
      </c>
      <c r="G353" s="234"/>
      <c r="H353" s="238">
        <v>56.25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172</v>
      </c>
      <c r="AU353" s="244" t="s">
        <v>86</v>
      </c>
      <c r="AV353" s="13" t="s">
        <v>86</v>
      </c>
      <c r="AW353" s="13" t="s">
        <v>32</v>
      </c>
      <c r="AX353" s="13" t="s">
        <v>76</v>
      </c>
      <c r="AY353" s="244" t="s">
        <v>164</v>
      </c>
    </row>
    <row r="354" spans="1:51" s="13" customFormat="1" ht="12">
      <c r="A354" s="13"/>
      <c r="B354" s="233"/>
      <c r="C354" s="234"/>
      <c r="D354" s="235" t="s">
        <v>172</v>
      </c>
      <c r="E354" s="236" t="s">
        <v>1</v>
      </c>
      <c r="F354" s="237" t="s">
        <v>531</v>
      </c>
      <c r="G354" s="234"/>
      <c r="H354" s="238">
        <v>56.25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172</v>
      </c>
      <c r="AU354" s="244" t="s">
        <v>86</v>
      </c>
      <c r="AV354" s="13" t="s">
        <v>86</v>
      </c>
      <c r="AW354" s="13" t="s">
        <v>32</v>
      </c>
      <c r="AX354" s="13" t="s">
        <v>76</v>
      </c>
      <c r="AY354" s="244" t="s">
        <v>164</v>
      </c>
    </row>
    <row r="355" spans="1:51" s="13" customFormat="1" ht="12">
      <c r="A355" s="13"/>
      <c r="B355" s="233"/>
      <c r="C355" s="234"/>
      <c r="D355" s="235" t="s">
        <v>172</v>
      </c>
      <c r="E355" s="236" t="s">
        <v>1</v>
      </c>
      <c r="F355" s="237" t="s">
        <v>532</v>
      </c>
      <c r="G355" s="234"/>
      <c r="H355" s="238">
        <v>86.42</v>
      </c>
      <c r="I355" s="239"/>
      <c r="J355" s="234"/>
      <c r="K355" s="234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172</v>
      </c>
      <c r="AU355" s="244" t="s">
        <v>86</v>
      </c>
      <c r="AV355" s="13" t="s">
        <v>86</v>
      </c>
      <c r="AW355" s="13" t="s">
        <v>32</v>
      </c>
      <c r="AX355" s="13" t="s">
        <v>76</v>
      </c>
      <c r="AY355" s="244" t="s">
        <v>164</v>
      </c>
    </row>
    <row r="356" spans="1:51" s="13" customFormat="1" ht="12">
      <c r="A356" s="13"/>
      <c r="B356" s="233"/>
      <c r="C356" s="234"/>
      <c r="D356" s="235" t="s">
        <v>172</v>
      </c>
      <c r="E356" s="236" t="s">
        <v>1</v>
      </c>
      <c r="F356" s="237" t="s">
        <v>533</v>
      </c>
      <c r="G356" s="234"/>
      <c r="H356" s="238">
        <v>65.9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172</v>
      </c>
      <c r="AU356" s="244" t="s">
        <v>86</v>
      </c>
      <c r="AV356" s="13" t="s">
        <v>86</v>
      </c>
      <c r="AW356" s="13" t="s">
        <v>32</v>
      </c>
      <c r="AX356" s="13" t="s">
        <v>76</v>
      </c>
      <c r="AY356" s="244" t="s">
        <v>164</v>
      </c>
    </row>
    <row r="357" spans="1:51" s="14" customFormat="1" ht="12">
      <c r="A357" s="14"/>
      <c r="B357" s="245"/>
      <c r="C357" s="246"/>
      <c r="D357" s="235" t="s">
        <v>172</v>
      </c>
      <c r="E357" s="247" t="s">
        <v>1</v>
      </c>
      <c r="F357" s="248" t="s">
        <v>175</v>
      </c>
      <c r="G357" s="246"/>
      <c r="H357" s="249">
        <v>309.47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172</v>
      </c>
      <c r="AU357" s="255" t="s">
        <v>86</v>
      </c>
      <c r="AV357" s="14" t="s">
        <v>170</v>
      </c>
      <c r="AW357" s="14" t="s">
        <v>32</v>
      </c>
      <c r="AX357" s="14" t="s">
        <v>84</v>
      </c>
      <c r="AY357" s="255" t="s">
        <v>164</v>
      </c>
    </row>
    <row r="358" spans="1:65" s="2" customFormat="1" ht="13.8" customHeight="1">
      <c r="A358" s="38"/>
      <c r="B358" s="39"/>
      <c r="C358" s="219" t="s">
        <v>534</v>
      </c>
      <c r="D358" s="219" t="s">
        <v>166</v>
      </c>
      <c r="E358" s="220" t="s">
        <v>535</v>
      </c>
      <c r="F358" s="221" t="s">
        <v>536</v>
      </c>
      <c r="G358" s="222" t="s">
        <v>215</v>
      </c>
      <c r="H358" s="223">
        <v>0.573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41</v>
      </c>
      <c r="O358" s="91"/>
      <c r="P358" s="229">
        <f>O358*H358</f>
        <v>0</v>
      </c>
      <c r="Q358" s="229">
        <v>1.05516</v>
      </c>
      <c r="R358" s="229">
        <f>Q358*H358</f>
        <v>0.60460668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170</v>
      </c>
      <c r="AT358" s="231" t="s">
        <v>166</v>
      </c>
      <c r="AU358" s="231" t="s">
        <v>86</v>
      </c>
      <c r="AY358" s="17" t="s">
        <v>164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84</v>
      </c>
      <c r="BK358" s="232">
        <f>ROUND(I358*H358,2)</f>
        <v>0</v>
      </c>
      <c r="BL358" s="17" t="s">
        <v>170</v>
      </c>
      <c r="BM358" s="231" t="s">
        <v>537</v>
      </c>
    </row>
    <row r="359" spans="1:51" s="13" customFormat="1" ht="12">
      <c r="A359" s="13"/>
      <c r="B359" s="233"/>
      <c r="C359" s="234"/>
      <c r="D359" s="235" t="s">
        <v>172</v>
      </c>
      <c r="E359" s="236" t="s">
        <v>1</v>
      </c>
      <c r="F359" s="237" t="s">
        <v>538</v>
      </c>
      <c r="G359" s="234"/>
      <c r="H359" s="238">
        <v>0.067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172</v>
      </c>
      <c r="AU359" s="244" t="s">
        <v>86</v>
      </c>
      <c r="AV359" s="13" t="s">
        <v>86</v>
      </c>
      <c r="AW359" s="13" t="s">
        <v>32</v>
      </c>
      <c r="AX359" s="13" t="s">
        <v>76</v>
      </c>
      <c r="AY359" s="244" t="s">
        <v>164</v>
      </c>
    </row>
    <row r="360" spans="1:51" s="13" customFormat="1" ht="12">
      <c r="A360" s="13"/>
      <c r="B360" s="233"/>
      <c r="C360" s="234"/>
      <c r="D360" s="235" t="s">
        <v>172</v>
      </c>
      <c r="E360" s="236" t="s">
        <v>1</v>
      </c>
      <c r="F360" s="237" t="s">
        <v>539</v>
      </c>
      <c r="G360" s="234"/>
      <c r="H360" s="238">
        <v>0.105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172</v>
      </c>
      <c r="AU360" s="244" t="s">
        <v>86</v>
      </c>
      <c r="AV360" s="13" t="s">
        <v>86</v>
      </c>
      <c r="AW360" s="13" t="s">
        <v>32</v>
      </c>
      <c r="AX360" s="13" t="s">
        <v>76</v>
      </c>
      <c r="AY360" s="244" t="s">
        <v>164</v>
      </c>
    </row>
    <row r="361" spans="1:51" s="13" customFormat="1" ht="12">
      <c r="A361" s="13"/>
      <c r="B361" s="233"/>
      <c r="C361" s="234"/>
      <c r="D361" s="235" t="s">
        <v>172</v>
      </c>
      <c r="E361" s="236" t="s">
        <v>1</v>
      </c>
      <c r="F361" s="237" t="s">
        <v>540</v>
      </c>
      <c r="G361" s="234"/>
      <c r="H361" s="238">
        <v>0.105</v>
      </c>
      <c r="I361" s="239"/>
      <c r="J361" s="234"/>
      <c r="K361" s="234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172</v>
      </c>
      <c r="AU361" s="244" t="s">
        <v>86</v>
      </c>
      <c r="AV361" s="13" t="s">
        <v>86</v>
      </c>
      <c r="AW361" s="13" t="s">
        <v>32</v>
      </c>
      <c r="AX361" s="13" t="s">
        <v>76</v>
      </c>
      <c r="AY361" s="244" t="s">
        <v>164</v>
      </c>
    </row>
    <row r="362" spans="1:51" s="13" customFormat="1" ht="12">
      <c r="A362" s="13"/>
      <c r="B362" s="233"/>
      <c r="C362" s="234"/>
      <c r="D362" s="235" t="s">
        <v>172</v>
      </c>
      <c r="E362" s="236" t="s">
        <v>1</v>
      </c>
      <c r="F362" s="237" t="s">
        <v>541</v>
      </c>
      <c r="G362" s="234"/>
      <c r="H362" s="238">
        <v>0.151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172</v>
      </c>
      <c r="AU362" s="244" t="s">
        <v>86</v>
      </c>
      <c r="AV362" s="13" t="s">
        <v>86</v>
      </c>
      <c r="AW362" s="13" t="s">
        <v>32</v>
      </c>
      <c r="AX362" s="13" t="s">
        <v>76</v>
      </c>
      <c r="AY362" s="244" t="s">
        <v>164</v>
      </c>
    </row>
    <row r="363" spans="1:51" s="13" customFormat="1" ht="12">
      <c r="A363" s="13"/>
      <c r="B363" s="233"/>
      <c r="C363" s="234"/>
      <c r="D363" s="235" t="s">
        <v>172</v>
      </c>
      <c r="E363" s="236" t="s">
        <v>1</v>
      </c>
      <c r="F363" s="237" t="s">
        <v>542</v>
      </c>
      <c r="G363" s="234"/>
      <c r="H363" s="238">
        <v>0.121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172</v>
      </c>
      <c r="AU363" s="244" t="s">
        <v>86</v>
      </c>
      <c r="AV363" s="13" t="s">
        <v>86</v>
      </c>
      <c r="AW363" s="13" t="s">
        <v>32</v>
      </c>
      <c r="AX363" s="13" t="s">
        <v>76</v>
      </c>
      <c r="AY363" s="244" t="s">
        <v>164</v>
      </c>
    </row>
    <row r="364" spans="1:51" s="13" customFormat="1" ht="12">
      <c r="A364" s="13"/>
      <c r="B364" s="233"/>
      <c r="C364" s="234"/>
      <c r="D364" s="235" t="s">
        <v>172</v>
      </c>
      <c r="E364" s="236" t="s">
        <v>1</v>
      </c>
      <c r="F364" s="237" t="s">
        <v>543</v>
      </c>
      <c r="G364" s="234"/>
      <c r="H364" s="238">
        <v>0.024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172</v>
      </c>
      <c r="AU364" s="244" t="s">
        <v>86</v>
      </c>
      <c r="AV364" s="13" t="s">
        <v>86</v>
      </c>
      <c r="AW364" s="13" t="s">
        <v>32</v>
      </c>
      <c r="AX364" s="13" t="s">
        <v>76</v>
      </c>
      <c r="AY364" s="244" t="s">
        <v>164</v>
      </c>
    </row>
    <row r="365" spans="1:51" s="14" customFormat="1" ht="12">
      <c r="A365" s="14"/>
      <c r="B365" s="245"/>
      <c r="C365" s="246"/>
      <c r="D365" s="235" t="s">
        <v>172</v>
      </c>
      <c r="E365" s="247" t="s">
        <v>1</v>
      </c>
      <c r="F365" s="248" t="s">
        <v>175</v>
      </c>
      <c r="G365" s="246"/>
      <c r="H365" s="249">
        <v>0.573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172</v>
      </c>
      <c r="AU365" s="255" t="s">
        <v>86</v>
      </c>
      <c r="AV365" s="14" t="s">
        <v>170</v>
      </c>
      <c r="AW365" s="14" t="s">
        <v>32</v>
      </c>
      <c r="AX365" s="14" t="s">
        <v>84</v>
      </c>
      <c r="AY365" s="255" t="s">
        <v>164</v>
      </c>
    </row>
    <row r="366" spans="1:65" s="2" customFormat="1" ht="13.8" customHeight="1">
      <c r="A366" s="38"/>
      <c r="B366" s="39"/>
      <c r="C366" s="219" t="s">
        <v>544</v>
      </c>
      <c r="D366" s="219" t="s">
        <v>166</v>
      </c>
      <c r="E366" s="220" t="s">
        <v>545</v>
      </c>
      <c r="F366" s="221" t="s">
        <v>546</v>
      </c>
      <c r="G366" s="222" t="s">
        <v>215</v>
      </c>
      <c r="H366" s="223">
        <v>1.056</v>
      </c>
      <c r="I366" s="224"/>
      <c r="J366" s="225">
        <f>ROUND(I366*H366,2)</f>
        <v>0</v>
      </c>
      <c r="K366" s="226"/>
      <c r="L366" s="44"/>
      <c r="M366" s="227" t="s">
        <v>1</v>
      </c>
      <c r="N366" s="228" t="s">
        <v>41</v>
      </c>
      <c r="O366" s="91"/>
      <c r="P366" s="229">
        <f>O366*H366</f>
        <v>0</v>
      </c>
      <c r="Q366" s="229">
        <v>1.06277</v>
      </c>
      <c r="R366" s="229">
        <f>Q366*H366</f>
        <v>1.1222851200000001</v>
      </c>
      <c r="S366" s="229">
        <v>0</v>
      </c>
      <c r="T366" s="23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1" t="s">
        <v>170</v>
      </c>
      <c r="AT366" s="231" t="s">
        <v>166</v>
      </c>
      <c r="AU366" s="231" t="s">
        <v>86</v>
      </c>
      <c r="AY366" s="17" t="s">
        <v>164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84</v>
      </c>
      <c r="BK366" s="232">
        <f>ROUND(I366*H366,2)</f>
        <v>0</v>
      </c>
      <c r="BL366" s="17" t="s">
        <v>170</v>
      </c>
      <c r="BM366" s="231" t="s">
        <v>547</v>
      </c>
    </row>
    <row r="367" spans="1:51" s="13" customFormat="1" ht="12">
      <c r="A367" s="13"/>
      <c r="B367" s="233"/>
      <c r="C367" s="234"/>
      <c r="D367" s="235" t="s">
        <v>172</v>
      </c>
      <c r="E367" s="236" t="s">
        <v>1</v>
      </c>
      <c r="F367" s="237" t="s">
        <v>548</v>
      </c>
      <c r="G367" s="234"/>
      <c r="H367" s="238">
        <v>0.134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172</v>
      </c>
      <c r="AU367" s="244" t="s">
        <v>86</v>
      </c>
      <c r="AV367" s="13" t="s">
        <v>86</v>
      </c>
      <c r="AW367" s="13" t="s">
        <v>32</v>
      </c>
      <c r="AX367" s="13" t="s">
        <v>76</v>
      </c>
      <c r="AY367" s="244" t="s">
        <v>164</v>
      </c>
    </row>
    <row r="368" spans="1:51" s="13" customFormat="1" ht="12">
      <c r="A368" s="13"/>
      <c r="B368" s="233"/>
      <c r="C368" s="234"/>
      <c r="D368" s="235" t="s">
        <v>172</v>
      </c>
      <c r="E368" s="236" t="s">
        <v>1</v>
      </c>
      <c r="F368" s="237" t="s">
        <v>549</v>
      </c>
      <c r="G368" s="234"/>
      <c r="H368" s="238">
        <v>0.195</v>
      </c>
      <c r="I368" s="239"/>
      <c r="J368" s="234"/>
      <c r="K368" s="234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172</v>
      </c>
      <c r="AU368" s="244" t="s">
        <v>86</v>
      </c>
      <c r="AV368" s="13" t="s">
        <v>86</v>
      </c>
      <c r="AW368" s="13" t="s">
        <v>32</v>
      </c>
      <c r="AX368" s="13" t="s">
        <v>76</v>
      </c>
      <c r="AY368" s="244" t="s">
        <v>164</v>
      </c>
    </row>
    <row r="369" spans="1:51" s="13" customFormat="1" ht="12">
      <c r="A369" s="13"/>
      <c r="B369" s="233"/>
      <c r="C369" s="234"/>
      <c r="D369" s="235" t="s">
        <v>172</v>
      </c>
      <c r="E369" s="236" t="s">
        <v>1</v>
      </c>
      <c r="F369" s="237" t="s">
        <v>550</v>
      </c>
      <c r="G369" s="234"/>
      <c r="H369" s="238">
        <v>0.195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172</v>
      </c>
      <c r="AU369" s="244" t="s">
        <v>86</v>
      </c>
      <c r="AV369" s="13" t="s">
        <v>86</v>
      </c>
      <c r="AW369" s="13" t="s">
        <v>32</v>
      </c>
      <c r="AX369" s="13" t="s">
        <v>76</v>
      </c>
      <c r="AY369" s="244" t="s">
        <v>164</v>
      </c>
    </row>
    <row r="370" spans="1:51" s="13" customFormat="1" ht="12">
      <c r="A370" s="13"/>
      <c r="B370" s="233"/>
      <c r="C370" s="234"/>
      <c r="D370" s="235" t="s">
        <v>172</v>
      </c>
      <c r="E370" s="236" t="s">
        <v>1</v>
      </c>
      <c r="F370" s="237" t="s">
        <v>551</v>
      </c>
      <c r="G370" s="234"/>
      <c r="H370" s="238">
        <v>0.285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172</v>
      </c>
      <c r="AU370" s="244" t="s">
        <v>86</v>
      </c>
      <c r="AV370" s="13" t="s">
        <v>86</v>
      </c>
      <c r="AW370" s="13" t="s">
        <v>32</v>
      </c>
      <c r="AX370" s="13" t="s">
        <v>76</v>
      </c>
      <c r="AY370" s="244" t="s">
        <v>164</v>
      </c>
    </row>
    <row r="371" spans="1:51" s="13" customFormat="1" ht="12">
      <c r="A371" s="13"/>
      <c r="B371" s="233"/>
      <c r="C371" s="234"/>
      <c r="D371" s="235" t="s">
        <v>172</v>
      </c>
      <c r="E371" s="236" t="s">
        <v>1</v>
      </c>
      <c r="F371" s="237" t="s">
        <v>552</v>
      </c>
      <c r="G371" s="234"/>
      <c r="H371" s="238">
        <v>0.228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172</v>
      </c>
      <c r="AU371" s="244" t="s">
        <v>86</v>
      </c>
      <c r="AV371" s="13" t="s">
        <v>86</v>
      </c>
      <c r="AW371" s="13" t="s">
        <v>32</v>
      </c>
      <c r="AX371" s="13" t="s">
        <v>76</v>
      </c>
      <c r="AY371" s="244" t="s">
        <v>164</v>
      </c>
    </row>
    <row r="372" spans="1:51" s="13" customFormat="1" ht="12">
      <c r="A372" s="13"/>
      <c r="B372" s="233"/>
      <c r="C372" s="234"/>
      <c r="D372" s="235" t="s">
        <v>172</v>
      </c>
      <c r="E372" s="236" t="s">
        <v>1</v>
      </c>
      <c r="F372" s="237" t="s">
        <v>553</v>
      </c>
      <c r="G372" s="234"/>
      <c r="H372" s="238">
        <v>0.019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172</v>
      </c>
      <c r="AU372" s="244" t="s">
        <v>86</v>
      </c>
      <c r="AV372" s="13" t="s">
        <v>86</v>
      </c>
      <c r="AW372" s="13" t="s">
        <v>32</v>
      </c>
      <c r="AX372" s="13" t="s">
        <v>76</v>
      </c>
      <c r="AY372" s="244" t="s">
        <v>164</v>
      </c>
    </row>
    <row r="373" spans="1:51" s="14" customFormat="1" ht="12">
      <c r="A373" s="14"/>
      <c r="B373" s="245"/>
      <c r="C373" s="246"/>
      <c r="D373" s="235" t="s">
        <v>172</v>
      </c>
      <c r="E373" s="247" t="s">
        <v>1</v>
      </c>
      <c r="F373" s="248" t="s">
        <v>175</v>
      </c>
      <c r="G373" s="246"/>
      <c r="H373" s="249">
        <v>1.0559999999999998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172</v>
      </c>
      <c r="AU373" s="255" t="s">
        <v>86</v>
      </c>
      <c r="AV373" s="14" t="s">
        <v>170</v>
      </c>
      <c r="AW373" s="14" t="s">
        <v>32</v>
      </c>
      <c r="AX373" s="14" t="s">
        <v>84</v>
      </c>
      <c r="AY373" s="255" t="s">
        <v>164</v>
      </c>
    </row>
    <row r="374" spans="1:65" s="2" customFormat="1" ht="13.8" customHeight="1">
      <c r="A374" s="38"/>
      <c r="B374" s="39"/>
      <c r="C374" s="219" t="s">
        <v>554</v>
      </c>
      <c r="D374" s="219" t="s">
        <v>166</v>
      </c>
      <c r="E374" s="220" t="s">
        <v>555</v>
      </c>
      <c r="F374" s="221" t="s">
        <v>556</v>
      </c>
      <c r="G374" s="222" t="s">
        <v>557</v>
      </c>
      <c r="H374" s="223">
        <v>4479.43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41</v>
      </c>
      <c r="O374" s="91"/>
      <c r="P374" s="229">
        <f>O374*H374</f>
        <v>0</v>
      </c>
      <c r="Q374" s="229">
        <v>0.001</v>
      </c>
      <c r="R374" s="229">
        <f>Q374*H374</f>
        <v>4.479430000000001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170</v>
      </c>
      <c r="AT374" s="231" t="s">
        <v>166</v>
      </c>
      <c r="AU374" s="231" t="s">
        <v>86</v>
      </c>
      <c r="AY374" s="17" t="s">
        <v>164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84</v>
      </c>
      <c r="BK374" s="232">
        <f>ROUND(I374*H374,2)</f>
        <v>0</v>
      </c>
      <c r="BL374" s="17" t="s">
        <v>170</v>
      </c>
      <c r="BM374" s="231" t="s">
        <v>558</v>
      </c>
    </row>
    <row r="375" spans="1:51" s="13" customFormat="1" ht="12">
      <c r="A375" s="13"/>
      <c r="B375" s="233"/>
      <c r="C375" s="234"/>
      <c r="D375" s="235" t="s">
        <v>172</v>
      </c>
      <c r="E375" s="236" t="s">
        <v>1</v>
      </c>
      <c r="F375" s="237" t="s">
        <v>559</v>
      </c>
      <c r="G375" s="234"/>
      <c r="H375" s="238">
        <v>4147.62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172</v>
      </c>
      <c r="AU375" s="244" t="s">
        <v>86</v>
      </c>
      <c r="AV375" s="13" t="s">
        <v>86</v>
      </c>
      <c r="AW375" s="13" t="s">
        <v>32</v>
      </c>
      <c r="AX375" s="13" t="s">
        <v>84</v>
      </c>
      <c r="AY375" s="244" t="s">
        <v>164</v>
      </c>
    </row>
    <row r="376" spans="1:51" s="13" customFormat="1" ht="12">
      <c r="A376" s="13"/>
      <c r="B376" s="233"/>
      <c r="C376" s="234"/>
      <c r="D376" s="235" t="s">
        <v>172</v>
      </c>
      <c r="E376" s="234"/>
      <c r="F376" s="237" t="s">
        <v>560</v>
      </c>
      <c r="G376" s="234"/>
      <c r="H376" s="238">
        <v>4479.43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172</v>
      </c>
      <c r="AU376" s="244" t="s">
        <v>86</v>
      </c>
      <c r="AV376" s="13" t="s">
        <v>86</v>
      </c>
      <c r="AW376" s="13" t="s">
        <v>4</v>
      </c>
      <c r="AX376" s="13" t="s">
        <v>84</v>
      </c>
      <c r="AY376" s="244" t="s">
        <v>164</v>
      </c>
    </row>
    <row r="377" spans="1:65" s="2" customFormat="1" ht="13.8" customHeight="1">
      <c r="A377" s="38"/>
      <c r="B377" s="39"/>
      <c r="C377" s="219" t="s">
        <v>561</v>
      </c>
      <c r="D377" s="219" t="s">
        <v>166</v>
      </c>
      <c r="E377" s="220" t="s">
        <v>562</v>
      </c>
      <c r="F377" s="221" t="s">
        <v>563</v>
      </c>
      <c r="G377" s="222" t="s">
        <v>557</v>
      </c>
      <c r="H377" s="223">
        <v>7512.013</v>
      </c>
      <c r="I377" s="224"/>
      <c r="J377" s="225">
        <f>ROUND(I377*H377,2)</f>
        <v>0</v>
      </c>
      <c r="K377" s="226"/>
      <c r="L377" s="44"/>
      <c r="M377" s="227" t="s">
        <v>1</v>
      </c>
      <c r="N377" s="228" t="s">
        <v>41</v>
      </c>
      <c r="O377" s="91"/>
      <c r="P377" s="229">
        <f>O377*H377</f>
        <v>0</v>
      </c>
      <c r="Q377" s="229">
        <v>0.001</v>
      </c>
      <c r="R377" s="229">
        <f>Q377*H377</f>
        <v>7.5120130000000005</v>
      </c>
      <c r="S377" s="229">
        <v>0</v>
      </c>
      <c r="T377" s="23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1" t="s">
        <v>170</v>
      </c>
      <c r="AT377" s="231" t="s">
        <v>166</v>
      </c>
      <c r="AU377" s="231" t="s">
        <v>86</v>
      </c>
      <c r="AY377" s="17" t="s">
        <v>164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7" t="s">
        <v>84</v>
      </c>
      <c r="BK377" s="232">
        <f>ROUND(I377*H377,2)</f>
        <v>0</v>
      </c>
      <c r="BL377" s="17" t="s">
        <v>170</v>
      </c>
      <c r="BM377" s="231" t="s">
        <v>564</v>
      </c>
    </row>
    <row r="378" spans="1:51" s="13" customFormat="1" ht="12">
      <c r="A378" s="13"/>
      <c r="B378" s="233"/>
      <c r="C378" s="234"/>
      <c r="D378" s="235" t="s">
        <v>172</v>
      </c>
      <c r="E378" s="236" t="s">
        <v>1</v>
      </c>
      <c r="F378" s="237" t="s">
        <v>565</v>
      </c>
      <c r="G378" s="234"/>
      <c r="H378" s="238">
        <v>6955.568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172</v>
      </c>
      <c r="AU378" s="244" t="s">
        <v>86</v>
      </c>
      <c r="AV378" s="13" t="s">
        <v>86</v>
      </c>
      <c r="AW378" s="13" t="s">
        <v>32</v>
      </c>
      <c r="AX378" s="13" t="s">
        <v>84</v>
      </c>
      <c r="AY378" s="244" t="s">
        <v>164</v>
      </c>
    </row>
    <row r="379" spans="1:51" s="13" customFormat="1" ht="12">
      <c r="A379" s="13"/>
      <c r="B379" s="233"/>
      <c r="C379" s="234"/>
      <c r="D379" s="235" t="s">
        <v>172</v>
      </c>
      <c r="E379" s="234"/>
      <c r="F379" s="237" t="s">
        <v>566</v>
      </c>
      <c r="G379" s="234"/>
      <c r="H379" s="238">
        <v>7512.013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172</v>
      </c>
      <c r="AU379" s="244" t="s">
        <v>86</v>
      </c>
      <c r="AV379" s="13" t="s">
        <v>86</v>
      </c>
      <c r="AW379" s="13" t="s">
        <v>4</v>
      </c>
      <c r="AX379" s="13" t="s">
        <v>84</v>
      </c>
      <c r="AY379" s="244" t="s">
        <v>164</v>
      </c>
    </row>
    <row r="380" spans="1:65" s="2" customFormat="1" ht="13.8" customHeight="1">
      <c r="A380" s="38"/>
      <c r="B380" s="39"/>
      <c r="C380" s="219" t="s">
        <v>567</v>
      </c>
      <c r="D380" s="219" t="s">
        <v>166</v>
      </c>
      <c r="E380" s="220" t="s">
        <v>568</v>
      </c>
      <c r="F380" s="221" t="s">
        <v>569</v>
      </c>
      <c r="G380" s="222" t="s">
        <v>557</v>
      </c>
      <c r="H380" s="223">
        <v>11150.319</v>
      </c>
      <c r="I380" s="224"/>
      <c r="J380" s="225">
        <f>ROUND(I380*H380,2)</f>
        <v>0</v>
      </c>
      <c r="K380" s="226"/>
      <c r="L380" s="44"/>
      <c r="M380" s="227" t="s">
        <v>1</v>
      </c>
      <c r="N380" s="228" t="s">
        <v>41</v>
      </c>
      <c r="O380" s="91"/>
      <c r="P380" s="229">
        <f>O380*H380</f>
        <v>0</v>
      </c>
      <c r="Q380" s="229">
        <v>0.001</v>
      </c>
      <c r="R380" s="229">
        <f>Q380*H380</f>
        <v>11.150319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170</v>
      </c>
      <c r="AT380" s="231" t="s">
        <v>166</v>
      </c>
      <c r="AU380" s="231" t="s">
        <v>86</v>
      </c>
      <c r="AY380" s="17" t="s">
        <v>164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84</v>
      </c>
      <c r="BK380" s="232">
        <f>ROUND(I380*H380,2)</f>
        <v>0</v>
      </c>
      <c r="BL380" s="17" t="s">
        <v>170</v>
      </c>
      <c r="BM380" s="231" t="s">
        <v>570</v>
      </c>
    </row>
    <row r="381" spans="1:51" s="13" customFormat="1" ht="12">
      <c r="A381" s="13"/>
      <c r="B381" s="233"/>
      <c r="C381" s="234"/>
      <c r="D381" s="235" t="s">
        <v>172</v>
      </c>
      <c r="E381" s="236" t="s">
        <v>1</v>
      </c>
      <c r="F381" s="237" t="s">
        <v>571</v>
      </c>
      <c r="G381" s="234"/>
      <c r="H381" s="238">
        <v>10324.369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172</v>
      </c>
      <c r="AU381" s="244" t="s">
        <v>86</v>
      </c>
      <c r="AV381" s="13" t="s">
        <v>86</v>
      </c>
      <c r="AW381" s="13" t="s">
        <v>32</v>
      </c>
      <c r="AX381" s="13" t="s">
        <v>84</v>
      </c>
      <c r="AY381" s="244" t="s">
        <v>164</v>
      </c>
    </row>
    <row r="382" spans="1:51" s="13" customFormat="1" ht="12">
      <c r="A382" s="13"/>
      <c r="B382" s="233"/>
      <c r="C382" s="234"/>
      <c r="D382" s="235" t="s">
        <v>172</v>
      </c>
      <c r="E382" s="234"/>
      <c r="F382" s="237" t="s">
        <v>572</v>
      </c>
      <c r="G382" s="234"/>
      <c r="H382" s="238">
        <v>11150.319</v>
      </c>
      <c r="I382" s="239"/>
      <c r="J382" s="234"/>
      <c r="K382" s="234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172</v>
      </c>
      <c r="AU382" s="244" t="s">
        <v>86</v>
      </c>
      <c r="AV382" s="13" t="s">
        <v>86</v>
      </c>
      <c r="AW382" s="13" t="s">
        <v>4</v>
      </c>
      <c r="AX382" s="13" t="s">
        <v>84</v>
      </c>
      <c r="AY382" s="244" t="s">
        <v>164</v>
      </c>
    </row>
    <row r="383" spans="1:65" s="2" customFormat="1" ht="13.8" customHeight="1">
      <c r="A383" s="38"/>
      <c r="B383" s="39"/>
      <c r="C383" s="219" t="s">
        <v>573</v>
      </c>
      <c r="D383" s="219" t="s">
        <v>166</v>
      </c>
      <c r="E383" s="220" t="s">
        <v>574</v>
      </c>
      <c r="F383" s="221" t="s">
        <v>575</v>
      </c>
      <c r="G383" s="222" t="s">
        <v>557</v>
      </c>
      <c r="H383" s="223">
        <v>14401.058</v>
      </c>
      <c r="I383" s="224"/>
      <c r="J383" s="225">
        <f>ROUND(I383*H383,2)</f>
        <v>0</v>
      </c>
      <c r="K383" s="226"/>
      <c r="L383" s="44"/>
      <c r="M383" s="227" t="s">
        <v>1</v>
      </c>
      <c r="N383" s="228" t="s">
        <v>41</v>
      </c>
      <c r="O383" s="91"/>
      <c r="P383" s="229">
        <f>O383*H383</f>
        <v>0</v>
      </c>
      <c r="Q383" s="229">
        <v>0.001</v>
      </c>
      <c r="R383" s="229">
        <f>Q383*H383</f>
        <v>14.401058</v>
      </c>
      <c r="S383" s="229">
        <v>0</v>
      </c>
      <c r="T383" s="23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1" t="s">
        <v>170</v>
      </c>
      <c r="AT383" s="231" t="s">
        <v>166</v>
      </c>
      <c r="AU383" s="231" t="s">
        <v>86</v>
      </c>
      <c r="AY383" s="17" t="s">
        <v>164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7" t="s">
        <v>84</v>
      </c>
      <c r="BK383" s="232">
        <f>ROUND(I383*H383,2)</f>
        <v>0</v>
      </c>
      <c r="BL383" s="17" t="s">
        <v>170</v>
      </c>
      <c r="BM383" s="231" t="s">
        <v>576</v>
      </c>
    </row>
    <row r="384" spans="1:51" s="13" customFormat="1" ht="12">
      <c r="A384" s="13"/>
      <c r="B384" s="233"/>
      <c r="C384" s="234"/>
      <c r="D384" s="235" t="s">
        <v>172</v>
      </c>
      <c r="E384" s="236" t="s">
        <v>1</v>
      </c>
      <c r="F384" s="237" t="s">
        <v>577</v>
      </c>
      <c r="G384" s="234"/>
      <c r="H384" s="238">
        <v>13334.313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172</v>
      </c>
      <c r="AU384" s="244" t="s">
        <v>86</v>
      </c>
      <c r="AV384" s="13" t="s">
        <v>86</v>
      </c>
      <c r="AW384" s="13" t="s">
        <v>32</v>
      </c>
      <c r="AX384" s="13" t="s">
        <v>84</v>
      </c>
      <c r="AY384" s="244" t="s">
        <v>164</v>
      </c>
    </row>
    <row r="385" spans="1:51" s="13" customFormat="1" ht="12">
      <c r="A385" s="13"/>
      <c r="B385" s="233"/>
      <c r="C385" s="234"/>
      <c r="D385" s="235" t="s">
        <v>172</v>
      </c>
      <c r="E385" s="234"/>
      <c r="F385" s="237" t="s">
        <v>578</v>
      </c>
      <c r="G385" s="234"/>
      <c r="H385" s="238">
        <v>14401.058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172</v>
      </c>
      <c r="AU385" s="244" t="s">
        <v>86</v>
      </c>
      <c r="AV385" s="13" t="s">
        <v>86</v>
      </c>
      <c r="AW385" s="13" t="s">
        <v>4</v>
      </c>
      <c r="AX385" s="13" t="s">
        <v>84</v>
      </c>
      <c r="AY385" s="244" t="s">
        <v>164</v>
      </c>
    </row>
    <row r="386" spans="1:65" s="2" customFormat="1" ht="13.8" customHeight="1">
      <c r="A386" s="38"/>
      <c r="B386" s="39"/>
      <c r="C386" s="219" t="s">
        <v>579</v>
      </c>
      <c r="D386" s="219" t="s">
        <v>166</v>
      </c>
      <c r="E386" s="220" t="s">
        <v>580</v>
      </c>
      <c r="F386" s="221" t="s">
        <v>581</v>
      </c>
      <c r="G386" s="222" t="s">
        <v>557</v>
      </c>
      <c r="H386" s="223">
        <v>4405.352</v>
      </c>
      <c r="I386" s="224"/>
      <c r="J386" s="225">
        <f>ROUND(I386*H386,2)</f>
        <v>0</v>
      </c>
      <c r="K386" s="226"/>
      <c r="L386" s="44"/>
      <c r="M386" s="227" t="s">
        <v>1</v>
      </c>
      <c r="N386" s="228" t="s">
        <v>41</v>
      </c>
      <c r="O386" s="91"/>
      <c r="P386" s="229">
        <f>O386*H386</f>
        <v>0</v>
      </c>
      <c r="Q386" s="229">
        <v>0.001</v>
      </c>
      <c r="R386" s="229">
        <f>Q386*H386</f>
        <v>4.405352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170</v>
      </c>
      <c r="AT386" s="231" t="s">
        <v>166</v>
      </c>
      <c r="AU386" s="231" t="s">
        <v>86</v>
      </c>
      <c r="AY386" s="17" t="s">
        <v>164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84</v>
      </c>
      <c r="BK386" s="232">
        <f>ROUND(I386*H386,2)</f>
        <v>0</v>
      </c>
      <c r="BL386" s="17" t="s">
        <v>170</v>
      </c>
      <c r="BM386" s="231" t="s">
        <v>582</v>
      </c>
    </row>
    <row r="387" spans="1:51" s="13" customFormat="1" ht="12">
      <c r="A387" s="13"/>
      <c r="B387" s="233"/>
      <c r="C387" s="234"/>
      <c r="D387" s="235" t="s">
        <v>172</v>
      </c>
      <c r="E387" s="236" t="s">
        <v>1</v>
      </c>
      <c r="F387" s="237" t="s">
        <v>583</v>
      </c>
      <c r="G387" s="234"/>
      <c r="H387" s="238">
        <v>4079.03</v>
      </c>
      <c r="I387" s="239"/>
      <c r="J387" s="234"/>
      <c r="K387" s="234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172</v>
      </c>
      <c r="AU387" s="244" t="s">
        <v>86</v>
      </c>
      <c r="AV387" s="13" t="s">
        <v>86</v>
      </c>
      <c r="AW387" s="13" t="s">
        <v>32</v>
      </c>
      <c r="AX387" s="13" t="s">
        <v>84</v>
      </c>
      <c r="AY387" s="244" t="s">
        <v>164</v>
      </c>
    </row>
    <row r="388" spans="1:51" s="13" customFormat="1" ht="12">
      <c r="A388" s="13"/>
      <c r="B388" s="233"/>
      <c r="C388" s="234"/>
      <c r="D388" s="235" t="s">
        <v>172</v>
      </c>
      <c r="E388" s="234"/>
      <c r="F388" s="237" t="s">
        <v>584</v>
      </c>
      <c r="G388" s="234"/>
      <c r="H388" s="238">
        <v>4405.352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172</v>
      </c>
      <c r="AU388" s="244" t="s">
        <v>86</v>
      </c>
      <c r="AV388" s="13" t="s">
        <v>86</v>
      </c>
      <c r="AW388" s="13" t="s">
        <v>4</v>
      </c>
      <c r="AX388" s="13" t="s">
        <v>84</v>
      </c>
      <c r="AY388" s="244" t="s">
        <v>164</v>
      </c>
    </row>
    <row r="389" spans="1:65" s="2" customFormat="1" ht="13.8" customHeight="1">
      <c r="A389" s="38"/>
      <c r="B389" s="39"/>
      <c r="C389" s="219" t="s">
        <v>585</v>
      </c>
      <c r="D389" s="219" t="s">
        <v>166</v>
      </c>
      <c r="E389" s="220" t="s">
        <v>586</v>
      </c>
      <c r="F389" s="221" t="s">
        <v>587</v>
      </c>
      <c r="G389" s="222" t="s">
        <v>557</v>
      </c>
      <c r="H389" s="223">
        <v>4901.545</v>
      </c>
      <c r="I389" s="224"/>
      <c r="J389" s="225">
        <f>ROUND(I389*H389,2)</f>
        <v>0</v>
      </c>
      <c r="K389" s="226"/>
      <c r="L389" s="44"/>
      <c r="M389" s="227" t="s">
        <v>1</v>
      </c>
      <c r="N389" s="228" t="s">
        <v>41</v>
      </c>
      <c r="O389" s="91"/>
      <c r="P389" s="229">
        <f>O389*H389</f>
        <v>0</v>
      </c>
      <c r="Q389" s="229">
        <v>0.001</v>
      </c>
      <c r="R389" s="229">
        <f>Q389*H389</f>
        <v>4.9015450000000005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170</v>
      </c>
      <c r="AT389" s="231" t="s">
        <v>166</v>
      </c>
      <c r="AU389" s="231" t="s">
        <v>86</v>
      </c>
      <c r="AY389" s="17" t="s">
        <v>164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84</v>
      </c>
      <c r="BK389" s="232">
        <f>ROUND(I389*H389,2)</f>
        <v>0</v>
      </c>
      <c r="BL389" s="17" t="s">
        <v>170</v>
      </c>
      <c r="BM389" s="231" t="s">
        <v>588</v>
      </c>
    </row>
    <row r="390" spans="1:51" s="13" customFormat="1" ht="12">
      <c r="A390" s="13"/>
      <c r="B390" s="233"/>
      <c r="C390" s="234"/>
      <c r="D390" s="235" t="s">
        <v>172</v>
      </c>
      <c r="E390" s="236" t="s">
        <v>1</v>
      </c>
      <c r="F390" s="237" t="s">
        <v>589</v>
      </c>
      <c r="G390" s="234"/>
      <c r="H390" s="238">
        <v>4538.468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172</v>
      </c>
      <c r="AU390" s="244" t="s">
        <v>86</v>
      </c>
      <c r="AV390" s="13" t="s">
        <v>86</v>
      </c>
      <c r="AW390" s="13" t="s">
        <v>32</v>
      </c>
      <c r="AX390" s="13" t="s">
        <v>84</v>
      </c>
      <c r="AY390" s="244" t="s">
        <v>164</v>
      </c>
    </row>
    <row r="391" spans="1:51" s="13" customFormat="1" ht="12">
      <c r="A391" s="13"/>
      <c r="B391" s="233"/>
      <c r="C391" s="234"/>
      <c r="D391" s="235" t="s">
        <v>172</v>
      </c>
      <c r="E391" s="234"/>
      <c r="F391" s="237" t="s">
        <v>590</v>
      </c>
      <c r="G391" s="234"/>
      <c r="H391" s="238">
        <v>4901.545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172</v>
      </c>
      <c r="AU391" s="244" t="s">
        <v>86</v>
      </c>
      <c r="AV391" s="13" t="s">
        <v>86</v>
      </c>
      <c r="AW391" s="13" t="s">
        <v>4</v>
      </c>
      <c r="AX391" s="13" t="s">
        <v>84</v>
      </c>
      <c r="AY391" s="244" t="s">
        <v>164</v>
      </c>
    </row>
    <row r="392" spans="1:65" s="2" customFormat="1" ht="13.8" customHeight="1">
      <c r="A392" s="38"/>
      <c r="B392" s="39"/>
      <c r="C392" s="219" t="s">
        <v>591</v>
      </c>
      <c r="D392" s="219" t="s">
        <v>166</v>
      </c>
      <c r="E392" s="220" t="s">
        <v>592</v>
      </c>
      <c r="F392" s="221" t="s">
        <v>593</v>
      </c>
      <c r="G392" s="222" t="s">
        <v>557</v>
      </c>
      <c r="H392" s="223">
        <v>2304.232</v>
      </c>
      <c r="I392" s="224"/>
      <c r="J392" s="225">
        <f>ROUND(I392*H392,2)</f>
        <v>0</v>
      </c>
      <c r="K392" s="226"/>
      <c r="L392" s="44"/>
      <c r="M392" s="227" t="s">
        <v>1</v>
      </c>
      <c r="N392" s="228" t="s">
        <v>41</v>
      </c>
      <c r="O392" s="91"/>
      <c r="P392" s="229">
        <f>O392*H392</f>
        <v>0</v>
      </c>
      <c r="Q392" s="229">
        <v>0.001</v>
      </c>
      <c r="R392" s="229">
        <f>Q392*H392</f>
        <v>2.304232</v>
      </c>
      <c r="S392" s="229">
        <v>0</v>
      </c>
      <c r="T392" s="230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1" t="s">
        <v>170</v>
      </c>
      <c r="AT392" s="231" t="s">
        <v>166</v>
      </c>
      <c r="AU392" s="231" t="s">
        <v>86</v>
      </c>
      <c r="AY392" s="17" t="s">
        <v>164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7" t="s">
        <v>84</v>
      </c>
      <c r="BK392" s="232">
        <f>ROUND(I392*H392,2)</f>
        <v>0</v>
      </c>
      <c r="BL392" s="17" t="s">
        <v>170</v>
      </c>
      <c r="BM392" s="231" t="s">
        <v>594</v>
      </c>
    </row>
    <row r="393" spans="1:51" s="13" customFormat="1" ht="12">
      <c r="A393" s="13"/>
      <c r="B393" s="233"/>
      <c r="C393" s="234"/>
      <c r="D393" s="235" t="s">
        <v>172</v>
      </c>
      <c r="E393" s="236" t="s">
        <v>1</v>
      </c>
      <c r="F393" s="237" t="s">
        <v>595</v>
      </c>
      <c r="G393" s="234"/>
      <c r="H393" s="238">
        <v>2133.548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172</v>
      </c>
      <c r="AU393" s="244" t="s">
        <v>86</v>
      </c>
      <c r="AV393" s="13" t="s">
        <v>86</v>
      </c>
      <c r="AW393" s="13" t="s">
        <v>32</v>
      </c>
      <c r="AX393" s="13" t="s">
        <v>84</v>
      </c>
      <c r="AY393" s="244" t="s">
        <v>164</v>
      </c>
    </row>
    <row r="394" spans="1:51" s="13" customFormat="1" ht="12">
      <c r="A394" s="13"/>
      <c r="B394" s="233"/>
      <c r="C394" s="234"/>
      <c r="D394" s="235" t="s">
        <v>172</v>
      </c>
      <c r="E394" s="234"/>
      <c r="F394" s="237" t="s">
        <v>596</v>
      </c>
      <c r="G394" s="234"/>
      <c r="H394" s="238">
        <v>2304.232</v>
      </c>
      <c r="I394" s="239"/>
      <c r="J394" s="234"/>
      <c r="K394" s="234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172</v>
      </c>
      <c r="AU394" s="244" t="s">
        <v>86</v>
      </c>
      <c r="AV394" s="13" t="s">
        <v>86</v>
      </c>
      <c r="AW394" s="13" t="s">
        <v>4</v>
      </c>
      <c r="AX394" s="13" t="s">
        <v>84</v>
      </c>
      <c r="AY394" s="244" t="s">
        <v>164</v>
      </c>
    </row>
    <row r="395" spans="1:65" s="2" customFormat="1" ht="13.8" customHeight="1">
      <c r="A395" s="38"/>
      <c r="B395" s="39"/>
      <c r="C395" s="219" t="s">
        <v>597</v>
      </c>
      <c r="D395" s="219" t="s">
        <v>166</v>
      </c>
      <c r="E395" s="220" t="s">
        <v>598</v>
      </c>
      <c r="F395" s="221" t="s">
        <v>599</v>
      </c>
      <c r="G395" s="222" t="s">
        <v>187</v>
      </c>
      <c r="H395" s="223">
        <v>27.658</v>
      </c>
      <c r="I395" s="224"/>
      <c r="J395" s="225">
        <f>ROUND(I395*H395,2)</f>
        <v>0</v>
      </c>
      <c r="K395" s="226"/>
      <c r="L395" s="44"/>
      <c r="M395" s="227" t="s">
        <v>1</v>
      </c>
      <c r="N395" s="228" t="s">
        <v>41</v>
      </c>
      <c r="O395" s="91"/>
      <c r="P395" s="229">
        <f>O395*H395</f>
        <v>0</v>
      </c>
      <c r="Q395" s="229">
        <v>2.4534</v>
      </c>
      <c r="R395" s="229">
        <f>Q395*H395</f>
        <v>67.85613719999999</v>
      </c>
      <c r="S395" s="229">
        <v>0</v>
      </c>
      <c r="T395" s="23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1" t="s">
        <v>170</v>
      </c>
      <c r="AT395" s="231" t="s">
        <v>166</v>
      </c>
      <c r="AU395" s="231" t="s">
        <v>86</v>
      </c>
      <c r="AY395" s="17" t="s">
        <v>164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7" t="s">
        <v>84</v>
      </c>
      <c r="BK395" s="232">
        <f>ROUND(I395*H395,2)</f>
        <v>0</v>
      </c>
      <c r="BL395" s="17" t="s">
        <v>170</v>
      </c>
      <c r="BM395" s="231" t="s">
        <v>600</v>
      </c>
    </row>
    <row r="396" spans="1:51" s="13" customFormat="1" ht="12">
      <c r="A396" s="13"/>
      <c r="B396" s="233"/>
      <c r="C396" s="234"/>
      <c r="D396" s="235" t="s">
        <v>172</v>
      </c>
      <c r="E396" s="236" t="s">
        <v>1</v>
      </c>
      <c r="F396" s="237" t="s">
        <v>601</v>
      </c>
      <c r="G396" s="234"/>
      <c r="H396" s="238">
        <v>0.841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172</v>
      </c>
      <c r="AU396" s="244" t="s">
        <v>86</v>
      </c>
      <c r="AV396" s="13" t="s">
        <v>86</v>
      </c>
      <c r="AW396" s="13" t="s">
        <v>32</v>
      </c>
      <c r="AX396" s="13" t="s">
        <v>76</v>
      </c>
      <c r="AY396" s="244" t="s">
        <v>164</v>
      </c>
    </row>
    <row r="397" spans="1:51" s="13" customFormat="1" ht="12">
      <c r="A397" s="13"/>
      <c r="B397" s="233"/>
      <c r="C397" s="234"/>
      <c r="D397" s="235" t="s">
        <v>172</v>
      </c>
      <c r="E397" s="236" t="s">
        <v>1</v>
      </c>
      <c r="F397" s="237" t="s">
        <v>602</v>
      </c>
      <c r="G397" s="234"/>
      <c r="H397" s="238">
        <v>0.427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172</v>
      </c>
      <c r="AU397" s="244" t="s">
        <v>86</v>
      </c>
      <c r="AV397" s="13" t="s">
        <v>86</v>
      </c>
      <c r="AW397" s="13" t="s">
        <v>32</v>
      </c>
      <c r="AX397" s="13" t="s">
        <v>76</v>
      </c>
      <c r="AY397" s="244" t="s">
        <v>164</v>
      </c>
    </row>
    <row r="398" spans="1:51" s="13" customFormat="1" ht="12">
      <c r="A398" s="13"/>
      <c r="B398" s="233"/>
      <c r="C398" s="234"/>
      <c r="D398" s="235" t="s">
        <v>172</v>
      </c>
      <c r="E398" s="236" t="s">
        <v>1</v>
      </c>
      <c r="F398" s="237" t="s">
        <v>603</v>
      </c>
      <c r="G398" s="234"/>
      <c r="H398" s="238">
        <v>0.279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172</v>
      </c>
      <c r="AU398" s="244" t="s">
        <v>86</v>
      </c>
      <c r="AV398" s="13" t="s">
        <v>86</v>
      </c>
      <c r="AW398" s="13" t="s">
        <v>32</v>
      </c>
      <c r="AX398" s="13" t="s">
        <v>76</v>
      </c>
      <c r="AY398" s="244" t="s">
        <v>164</v>
      </c>
    </row>
    <row r="399" spans="1:51" s="13" customFormat="1" ht="12">
      <c r="A399" s="13"/>
      <c r="B399" s="233"/>
      <c r="C399" s="234"/>
      <c r="D399" s="235" t="s">
        <v>172</v>
      </c>
      <c r="E399" s="236" t="s">
        <v>1</v>
      </c>
      <c r="F399" s="237" t="s">
        <v>604</v>
      </c>
      <c r="G399" s="234"/>
      <c r="H399" s="238">
        <v>2.23</v>
      </c>
      <c r="I399" s="239"/>
      <c r="J399" s="234"/>
      <c r="K399" s="234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172</v>
      </c>
      <c r="AU399" s="244" t="s">
        <v>86</v>
      </c>
      <c r="AV399" s="13" t="s">
        <v>86</v>
      </c>
      <c r="AW399" s="13" t="s">
        <v>32</v>
      </c>
      <c r="AX399" s="13" t="s">
        <v>76</v>
      </c>
      <c r="AY399" s="244" t="s">
        <v>164</v>
      </c>
    </row>
    <row r="400" spans="1:51" s="13" customFormat="1" ht="12">
      <c r="A400" s="13"/>
      <c r="B400" s="233"/>
      <c r="C400" s="234"/>
      <c r="D400" s="235" t="s">
        <v>172</v>
      </c>
      <c r="E400" s="236" t="s">
        <v>1</v>
      </c>
      <c r="F400" s="237" t="s">
        <v>605</v>
      </c>
      <c r="G400" s="234"/>
      <c r="H400" s="238">
        <v>3.393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172</v>
      </c>
      <c r="AU400" s="244" t="s">
        <v>86</v>
      </c>
      <c r="AV400" s="13" t="s">
        <v>86</v>
      </c>
      <c r="AW400" s="13" t="s">
        <v>32</v>
      </c>
      <c r="AX400" s="13" t="s">
        <v>76</v>
      </c>
      <c r="AY400" s="244" t="s">
        <v>164</v>
      </c>
    </row>
    <row r="401" spans="1:51" s="13" customFormat="1" ht="12">
      <c r="A401" s="13"/>
      <c r="B401" s="233"/>
      <c r="C401" s="234"/>
      <c r="D401" s="235" t="s">
        <v>172</v>
      </c>
      <c r="E401" s="236" t="s">
        <v>1</v>
      </c>
      <c r="F401" s="237" t="s">
        <v>606</v>
      </c>
      <c r="G401" s="234"/>
      <c r="H401" s="238">
        <v>0.859</v>
      </c>
      <c r="I401" s="239"/>
      <c r="J401" s="234"/>
      <c r="K401" s="234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172</v>
      </c>
      <c r="AU401" s="244" t="s">
        <v>86</v>
      </c>
      <c r="AV401" s="13" t="s">
        <v>86</v>
      </c>
      <c r="AW401" s="13" t="s">
        <v>32</v>
      </c>
      <c r="AX401" s="13" t="s">
        <v>76</v>
      </c>
      <c r="AY401" s="244" t="s">
        <v>164</v>
      </c>
    </row>
    <row r="402" spans="1:51" s="13" customFormat="1" ht="12">
      <c r="A402" s="13"/>
      <c r="B402" s="233"/>
      <c r="C402" s="234"/>
      <c r="D402" s="235" t="s">
        <v>172</v>
      </c>
      <c r="E402" s="236" t="s">
        <v>1</v>
      </c>
      <c r="F402" s="237" t="s">
        <v>607</v>
      </c>
      <c r="G402" s="234"/>
      <c r="H402" s="238">
        <v>0.152</v>
      </c>
      <c r="I402" s="239"/>
      <c r="J402" s="234"/>
      <c r="K402" s="234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172</v>
      </c>
      <c r="AU402" s="244" t="s">
        <v>86</v>
      </c>
      <c r="AV402" s="13" t="s">
        <v>86</v>
      </c>
      <c r="AW402" s="13" t="s">
        <v>32</v>
      </c>
      <c r="AX402" s="13" t="s">
        <v>76</v>
      </c>
      <c r="AY402" s="244" t="s">
        <v>164</v>
      </c>
    </row>
    <row r="403" spans="1:51" s="13" customFormat="1" ht="12">
      <c r="A403" s="13"/>
      <c r="B403" s="233"/>
      <c r="C403" s="234"/>
      <c r="D403" s="235" t="s">
        <v>172</v>
      </c>
      <c r="E403" s="236" t="s">
        <v>1</v>
      </c>
      <c r="F403" s="237" t="s">
        <v>608</v>
      </c>
      <c r="G403" s="234"/>
      <c r="H403" s="238">
        <v>6.086</v>
      </c>
      <c r="I403" s="239"/>
      <c r="J403" s="234"/>
      <c r="K403" s="234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172</v>
      </c>
      <c r="AU403" s="244" t="s">
        <v>86</v>
      </c>
      <c r="AV403" s="13" t="s">
        <v>86</v>
      </c>
      <c r="AW403" s="13" t="s">
        <v>32</v>
      </c>
      <c r="AX403" s="13" t="s">
        <v>76</v>
      </c>
      <c r="AY403" s="244" t="s">
        <v>164</v>
      </c>
    </row>
    <row r="404" spans="1:51" s="13" customFormat="1" ht="12">
      <c r="A404" s="13"/>
      <c r="B404" s="233"/>
      <c r="C404" s="234"/>
      <c r="D404" s="235" t="s">
        <v>172</v>
      </c>
      <c r="E404" s="236" t="s">
        <v>1</v>
      </c>
      <c r="F404" s="237" t="s">
        <v>609</v>
      </c>
      <c r="G404" s="234"/>
      <c r="H404" s="238">
        <v>0.859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172</v>
      </c>
      <c r="AU404" s="244" t="s">
        <v>86</v>
      </c>
      <c r="AV404" s="13" t="s">
        <v>86</v>
      </c>
      <c r="AW404" s="13" t="s">
        <v>32</v>
      </c>
      <c r="AX404" s="13" t="s">
        <v>76</v>
      </c>
      <c r="AY404" s="244" t="s">
        <v>164</v>
      </c>
    </row>
    <row r="405" spans="1:51" s="13" customFormat="1" ht="12">
      <c r="A405" s="13"/>
      <c r="B405" s="233"/>
      <c r="C405" s="234"/>
      <c r="D405" s="235" t="s">
        <v>172</v>
      </c>
      <c r="E405" s="236" t="s">
        <v>1</v>
      </c>
      <c r="F405" s="237" t="s">
        <v>610</v>
      </c>
      <c r="G405" s="234"/>
      <c r="H405" s="238">
        <v>0.212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172</v>
      </c>
      <c r="AU405" s="244" t="s">
        <v>86</v>
      </c>
      <c r="AV405" s="13" t="s">
        <v>86</v>
      </c>
      <c r="AW405" s="13" t="s">
        <v>32</v>
      </c>
      <c r="AX405" s="13" t="s">
        <v>76</v>
      </c>
      <c r="AY405" s="244" t="s">
        <v>164</v>
      </c>
    </row>
    <row r="406" spans="1:51" s="13" customFormat="1" ht="12">
      <c r="A406" s="13"/>
      <c r="B406" s="233"/>
      <c r="C406" s="234"/>
      <c r="D406" s="235" t="s">
        <v>172</v>
      </c>
      <c r="E406" s="236" t="s">
        <v>1</v>
      </c>
      <c r="F406" s="237" t="s">
        <v>611</v>
      </c>
      <c r="G406" s="234"/>
      <c r="H406" s="238">
        <v>0.338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172</v>
      </c>
      <c r="AU406" s="244" t="s">
        <v>86</v>
      </c>
      <c r="AV406" s="13" t="s">
        <v>86</v>
      </c>
      <c r="AW406" s="13" t="s">
        <v>32</v>
      </c>
      <c r="AX406" s="13" t="s">
        <v>76</v>
      </c>
      <c r="AY406" s="244" t="s">
        <v>164</v>
      </c>
    </row>
    <row r="407" spans="1:51" s="13" customFormat="1" ht="12">
      <c r="A407" s="13"/>
      <c r="B407" s="233"/>
      <c r="C407" s="234"/>
      <c r="D407" s="235" t="s">
        <v>172</v>
      </c>
      <c r="E407" s="236" t="s">
        <v>1</v>
      </c>
      <c r="F407" s="237" t="s">
        <v>612</v>
      </c>
      <c r="G407" s="234"/>
      <c r="H407" s="238">
        <v>6.086</v>
      </c>
      <c r="I407" s="239"/>
      <c r="J407" s="234"/>
      <c r="K407" s="234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172</v>
      </c>
      <c r="AU407" s="244" t="s">
        <v>86</v>
      </c>
      <c r="AV407" s="13" t="s">
        <v>86</v>
      </c>
      <c r="AW407" s="13" t="s">
        <v>32</v>
      </c>
      <c r="AX407" s="13" t="s">
        <v>76</v>
      </c>
      <c r="AY407" s="244" t="s">
        <v>164</v>
      </c>
    </row>
    <row r="408" spans="1:51" s="13" customFormat="1" ht="12">
      <c r="A408" s="13"/>
      <c r="B408" s="233"/>
      <c r="C408" s="234"/>
      <c r="D408" s="235" t="s">
        <v>172</v>
      </c>
      <c r="E408" s="236" t="s">
        <v>1</v>
      </c>
      <c r="F408" s="237" t="s">
        <v>613</v>
      </c>
      <c r="G408" s="234"/>
      <c r="H408" s="238">
        <v>0.859</v>
      </c>
      <c r="I408" s="239"/>
      <c r="J408" s="234"/>
      <c r="K408" s="234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172</v>
      </c>
      <c r="AU408" s="244" t="s">
        <v>86</v>
      </c>
      <c r="AV408" s="13" t="s">
        <v>86</v>
      </c>
      <c r="AW408" s="13" t="s">
        <v>32</v>
      </c>
      <c r="AX408" s="13" t="s">
        <v>76</v>
      </c>
      <c r="AY408" s="244" t="s">
        <v>164</v>
      </c>
    </row>
    <row r="409" spans="1:51" s="13" customFormat="1" ht="12">
      <c r="A409" s="13"/>
      <c r="B409" s="233"/>
      <c r="C409" s="234"/>
      <c r="D409" s="235" t="s">
        <v>172</v>
      </c>
      <c r="E409" s="236" t="s">
        <v>1</v>
      </c>
      <c r="F409" s="237" t="s">
        <v>614</v>
      </c>
      <c r="G409" s="234"/>
      <c r="H409" s="238">
        <v>0.212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172</v>
      </c>
      <c r="AU409" s="244" t="s">
        <v>86</v>
      </c>
      <c r="AV409" s="13" t="s">
        <v>86</v>
      </c>
      <c r="AW409" s="13" t="s">
        <v>32</v>
      </c>
      <c r="AX409" s="13" t="s">
        <v>76</v>
      </c>
      <c r="AY409" s="244" t="s">
        <v>164</v>
      </c>
    </row>
    <row r="410" spans="1:51" s="13" customFormat="1" ht="12">
      <c r="A410" s="13"/>
      <c r="B410" s="233"/>
      <c r="C410" s="234"/>
      <c r="D410" s="235" t="s">
        <v>172</v>
      </c>
      <c r="E410" s="236" t="s">
        <v>1</v>
      </c>
      <c r="F410" s="237" t="s">
        <v>615</v>
      </c>
      <c r="G410" s="234"/>
      <c r="H410" s="238">
        <v>0.338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172</v>
      </c>
      <c r="AU410" s="244" t="s">
        <v>86</v>
      </c>
      <c r="AV410" s="13" t="s">
        <v>86</v>
      </c>
      <c r="AW410" s="13" t="s">
        <v>32</v>
      </c>
      <c r="AX410" s="13" t="s">
        <v>76</v>
      </c>
      <c r="AY410" s="244" t="s">
        <v>164</v>
      </c>
    </row>
    <row r="411" spans="1:51" s="13" customFormat="1" ht="12">
      <c r="A411" s="13"/>
      <c r="B411" s="233"/>
      <c r="C411" s="234"/>
      <c r="D411" s="235" t="s">
        <v>172</v>
      </c>
      <c r="E411" s="236" t="s">
        <v>1</v>
      </c>
      <c r="F411" s="237" t="s">
        <v>616</v>
      </c>
      <c r="G411" s="234"/>
      <c r="H411" s="238">
        <v>0.338</v>
      </c>
      <c r="I411" s="239"/>
      <c r="J411" s="234"/>
      <c r="K411" s="234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172</v>
      </c>
      <c r="AU411" s="244" t="s">
        <v>86</v>
      </c>
      <c r="AV411" s="13" t="s">
        <v>86</v>
      </c>
      <c r="AW411" s="13" t="s">
        <v>32</v>
      </c>
      <c r="AX411" s="13" t="s">
        <v>76</v>
      </c>
      <c r="AY411" s="244" t="s">
        <v>164</v>
      </c>
    </row>
    <row r="412" spans="1:51" s="13" customFormat="1" ht="12">
      <c r="A412" s="13"/>
      <c r="B412" s="233"/>
      <c r="C412" s="234"/>
      <c r="D412" s="235" t="s">
        <v>172</v>
      </c>
      <c r="E412" s="236" t="s">
        <v>1</v>
      </c>
      <c r="F412" s="237" t="s">
        <v>617</v>
      </c>
      <c r="G412" s="234"/>
      <c r="H412" s="238">
        <v>4.149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172</v>
      </c>
      <c r="AU412" s="244" t="s">
        <v>86</v>
      </c>
      <c r="AV412" s="13" t="s">
        <v>86</v>
      </c>
      <c r="AW412" s="13" t="s">
        <v>32</v>
      </c>
      <c r="AX412" s="13" t="s">
        <v>76</v>
      </c>
      <c r="AY412" s="244" t="s">
        <v>164</v>
      </c>
    </row>
    <row r="413" spans="1:51" s="14" customFormat="1" ht="12">
      <c r="A413" s="14"/>
      <c r="B413" s="245"/>
      <c r="C413" s="246"/>
      <c r="D413" s="235" t="s">
        <v>172</v>
      </c>
      <c r="E413" s="247" t="s">
        <v>1</v>
      </c>
      <c r="F413" s="248" t="s">
        <v>175</v>
      </c>
      <c r="G413" s="246"/>
      <c r="H413" s="249">
        <v>27.658000000000005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172</v>
      </c>
      <c r="AU413" s="255" t="s">
        <v>86</v>
      </c>
      <c r="AV413" s="14" t="s">
        <v>170</v>
      </c>
      <c r="AW413" s="14" t="s">
        <v>32</v>
      </c>
      <c r="AX413" s="14" t="s">
        <v>84</v>
      </c>
      <c r="AY413" s="255" t="s">
        <v>164</v>
      </c>
    </row>
    <row r="414" spans="1:65" s="2" customFormat="1" ht="13.8" customHeight="1">
      <c r="A414" s="38"/>
      <c r="B414" s="39"/>
      <c r="C414" s="219" t="s">
        <v>618</v>
      </c>
      <c r="D414" s="219" t="s">
        <v>166</v>
      </c>
      <c r="E414" s="220" t="s">
        <v>619</v>
      </c>
      <c r="F414" s="221" t="s">
        <v>620</v>
      </c>
      <c r="G414" s="222" t="s">
        <v>169</v>
      </c>
      <c r="H414" s="223">
        <v>250.669</v>
      </c>
      <c r="I414" s="224"/>
      <c r="J414" s="225">
        <f>ROUND(I414*H414,2)</f>
        <v>0</v>
      </c>
      <c r="K414" s="226"/>
      <c r="L414" s="44"/>
      <c r="M414" s="227" t="s">
        <v>1</v>
      </c>
      <c r="N414" s="228" t="s">
        <v>41</v>
      </c>
      <c r="O414" s="91"/>
      <c r="P414" s="229">
        <f>O414*H414</f>
        <v>0</v>
      </c>
      <c r="Q414" s="229">
        <v>0.00576</v>
      </c>
      <c r="R414" s="229">
        <f>Q414*H414</f>
        <v>1.4438534400000003</v>
      </c>
      <c r="S414" s="229">
        <v>0</v>
      </c>
      <c r="T414" s="230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31" t="s">
        <v>170</v>
      </c>
      <c r="AT414" s="231" t="s">
        <v>166</v>
      </c>
      <c r="AU414" s="231" t="s">
        <v>86</v>
      </c>
      <c r="AY414" s="17" t="s">
        <v>164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7" t="s">
        <v>84</v>
      </c>
      <c r="BK414" s="232">
        <f>ROUND(I414*H414,2)</f>
        <v>0</v>
      </c>
      <c r="BL414" s="17" t="s">
        <v>170</v>
      </c>
      <c r="BM414" s="231" t="s">
        <v>621</v>
      </c>
    </row>
    <row r="415" spans="1:51" s="15" customFormat="1" ht="12">
      <c r="A415" s="15"/>
      <c r="B415" s="256"/>
      <c r="C415" s="257"/>
      <c r="D415" s="235" t="s">
        <v>172</v>
      </c>
      <c r="E415" s="258" t="s">
        <v>1</v>
      </c>
      <c r="F415" s="259" t="s">
        <v>622</v>
      </c>
      <c r="G415" s="257"/>
      <c r="H415" s="258" t="s">
        <v>1</v>
      </c>
      <c r="I415" s="260"/>
      <c r="J415" s="257"/>
      <c r="K415" s="257"/>
      <c r="L415" s="261"/>
      <c r="M415" s="262"/>
      <c r="N415" s="263"/>
      <c r="O415" s="263"/>
      <c r="P415" s="263"/>
      <c r="Q415" s="263"/>
      <c r="R415" s="263"/>
      <c r="S415" s="263"/>
      <c r="T415" s="264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65" t="s">
        <v>172</v>
      </c>
      <c r="AU415" s="265" t="s">
        <v>86</v>
      </c>
      <c r="AV415" s="15" t="s">
        <v>84</v>
      </c>
      <c r="AW415" s="15" t="s">
        <v>32</v>
      </c>
      <c r="AX415" s="15" t="s">
        <v>76</v>
      </c>
      <c r="AY415" s="265" t="s">
        <v>164</v>
      </c>
    </row>
    <row r="416" spans="1:51" s="13" customFormat="1" ht="12">
      <c r="A416" s="13"/>
      <c r="B416" s="233"/>
      <c r="C416" s="234"/>
      <c r="D416" s="235" t="s">
        <v>172</v>
      </c>
      <c r="E416" s="236" t="s">
        <v>1</v>
      </c>
      <c r="F416" s="237" t="s">
        <v>623</v>
      </c>
      <c r="G416" s="234"/>
      <c r="H416" s="238">
        <v>59.45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172</v>
      </c>
      <c r="AU416" s="244" t="s">
        <v>86</v>
      </c>
      <c r="AV416" s="13" t="s">
        <v>86</v>
      </c>
      <c r="AW416" s="13" t="s">
        <v>32</v>
      </c>
      <c r="AX416" s="13" t="s">
        <v>76</v>
      </c>
      <c r="AY416" s="244" t="s">
        <v>164</v>
      </c>
    </row>
    <row r="417" spans="1:51" s="13" customFormat="1" ht="12">
      <c r="A417" s="13"/>
      <c r="B417" s="233"/>
      <c r="C417" s="234"/>
      <c r="D417" s="235" t="s">
        <v>172</v>
      </c>
      <c r="E417" s="236" t="s">
        <v>1</v>
      </c>
      <c r="F417" s="237" t="s">
        <v>624</v>
      </c>
      <c r="G417" s="234"/>
      <c r="H417" s="238">
        <v>68.802</v>
      </c>
      <c r="I417" s="239"/>
      <c r="J417" s="234"/>
      <c r="K417" s="234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172</v>
      </c>
      <c r="AU417" s="244" t="s">
        <v>86</v>
      </c>
      <c r="AV417" s="13" t="s">
        <v>86</v>
      </c>
      <c r="AW417" s="13" t="s">
        <v>32</v>
      </c>
      <c r="AX417" s="13" t="s">
        <v>76</v>
      </c>
      <c r="AY417" s="244" t="s">
        <v>164</v>
      </c>
    </row>
    <row r="418" spans="1:51" s="13" customFormat="1" ht="12">
      <c r="A418" s="13"/>
      <c r="B418" s="233"/>
      <c r="C418" s="234"/>
      <c r="D418" s="235" t="s">
        <v>172</v>
      </c>
      <c r="E418" s="236" t="s">
        <v>1</v>
      </c>
      <c r="F418" s="237" t="s">
        <v>625</v>
      </c>
      <c r="G418" s="234"/>
      <c r="H418" s="238">
        <v>62.597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172</v>
      </c>
      <c r="AU418" s="244" t="s">
        <v>86</v>
      </c>
      <c r="AV418" s="13" t="s">
        <v>86</v>
      </c>
      <c r="AW418" s="13" t="s">
        <v>32</v>
      </c>
      <c r="AX418" s="13" t="s">
        <v>76</v>
      </c>
      <c r="AY418" s="244" t="s">
        <v>164</v>
      </c>
    </row>
    <row r="419" spans="1:51" s="13" customFormat="1" ht="12">
      <c r="A419" s="13"/>
      <c r="B419" s="233"/>
      <c r="C419" s="234"/>
      <c r="D419" s="235" t="s">
        <v>172</v>
      </c>
      <c r="E419" s="236" t="s">
        <v>1</v>
      </c>
      <c r="F419" s="237" t="s">
        <v>626</v>
      </c>
      <c r="G419" s="234"/>
      <c r="H419" s="238">
        <v>4.5</v>
      </c>
      <c r="I419" s="239"/>
      <c r="J419" s="234"/>
      <c r="K419" s="234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172</v>
      </c>
      <c r="AU419" s="244" t="s">
        <v>86</v>
      </c>
      <c r="AV419" s="13" t="s">
        <v>86</v>
      </c>
      <c r="AW419" s="13" t="s">
        <v>32</v>
      </c>
      <c r="AX419" s="13" t="s">
        <v>76</v>
      </c>
      <c r="AY419" s="244" t="s">
        <v>164</v>
      </c>
    </row>
    <row r="420" spans="1:51" s="13" customFormat="1" ht="12">
      <c r="A420" s="13"/>
      <c r="B420" s="233"/>
      <c r="C420" s="234"/>
      <c r="D420" s="235" t="s">
        <v>172</v>
      </c>
      <c r="E420" s="236" t="s">
        <v>1</v>
      </c>
      <c r="F420" s="237" t="s">
        <v>627</v>
      </c>
      <c r="G420" s="234"/>
      <c r="H420" s="238">
        <v>55.32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4" t="s">
        <v>172</v>
      </c>
      <c r="AU420" s="244" t="s">
        <v>86</v>
      </c>
      <c r="AV420" s="13" t="s">
        <v>86</v>
      </c>
      <c r="AW420" s="13" t="s">
        <v>32</v>
      </c>
      <c r="AX420" s="13" t="s">
        <v>76</v>
      </c>
      <c r="AY420" s="244" t="s">
        <v>164</v>
      </c>
    </row>
    <row r="421" spans="1:51" s="14" customFormat="1" ht="12">
      <c r="A421" s="14"/>
      <c r="B421" s="245"/>
      <c r="C421" s="246"/>
      <c r="D421" s="235" t="s">
        <v>172</v>
      </c>
      <c r="E421" s="247" t="s">
        <v>1</v>
      </c>
      <c r="F421" s="248" t="s">
        <v>175</v>
      </c>
      <c r="G421" s="246"/>
      <c r="H421" s="249">
        <v>250.669</v>
      </c>
      <c r="I421" s="250"/>
      <c r="J421" s="246"/>
      <c r="K421" s="246"/>
      <c r="L421" s="251"/>
      <c r="M421" s="252"/>
      <c r="N421" s="253"/>
      <c r="O421" s="253"/>
      <c r="P421" s="253"/>
      <c r="Q421" s="253"/>
      <c r="R421" s="253"/>
      <c r="S421" s="253"/>
      <c r="T421" s="25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5" t="s">
        <v>172</v>
      </c>
      <c r="AU421" s="255" t="s">
        <v>86</v>
      </c>
      <c r="AV421" s="14" t="s">
        <v>170</v>
      </c>
      <c r="AW421" s="14" t="s">
        <v>32</v>
      </c>
      <c r="AX421" s="14" t="s">
        <v>84</v>
      </c>
      <c r="AY421" s="255" t="s">
        <v>164</v>
      </c>
    </row>
    <row r="422" spans="1:65" s="2" customFormat="1" ht="13.8" customHeight="1">
      <c r="A422" s="38"/>
      <c r="B422" s="39"/>
      <c r="C422" s="219" t="s">
        <v>628</v>
      </c>
      <c r="D422" s="219" t="s">
        <v>166</v>
      </c>
      <c r="E422" s="220" t="s">
        <v>629</v>
      </c>
      <c r="F422" s="221" t="s">
        <v>630</v>
      </c>
      <c r="G422" s="222" t="s">
        <v>169</v>
      </c>
      <c r="H422" s="223">
        <v>250.669</v>
      </c>
      <c r="I422" s="224"/>
      <c r="J422" s="225">
        <f>ROUND(I422*H422,2)</f>
        <v>0</v>
      </c>
      <c r="K422" s="226"/>
      <c r="L422" s="44"/>
      <c r="M422" s="227" t="s">
        <v>1</v>
      </c>
      <c r="N422" s="228" t="s">
        <v>41</v>
      </c>
      <c r="O422" s="91"/>
      <c r="P422" s="229">
        <f>O422*H422</f>
        <v>0</v>
      </c>
      <c r="Q422" s="229">
        <v>0</v>
      </c>
      <c r="R422" s="229">
        <f>Q422*H422</f>
        <v>0</v>
      </c>
      <c r="S422" s="229">
        <v>0</v>
      </c>
      <c r="T422" s="230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1" t="s">
        <v>170</v>
      </c>
      <c r="AT422" s="231" t="s">
        <v>166</v>
      </c>
      <c r="AU422" s="231" t="s">
        <v>86</v>
      </c>
      <c r="AY422" s="17" t="s">
        <v>164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7" t="s">
        <v>84</v>
      </c>
      <c r="BK422" s="232">
        <f>ROUND(I422*H422,2)</f>
        <v>0</v>
      </c>
      <c r="BL422" s="17" t="s">
        <v>170</v>
      </c>
      <c r="BM422" s="231" t="s">
        <v>631</v>
      </c>
    </row>
    <row r="423" spans="1:65" s="2" customFormat="1" ht="13.8" customHeight="1">
      <c r="A423" s="38"/>
      <c r="B423" s="39"/>
      <c r="C423" s="219" t="s">
        <v>632</v>
      </c>
      <c r="D423" s="219" t="s">
        <v>166</v>
      </c>
      <c r="E423" s="220" t="s">
        <v>633</v>
      </c>
      <c r="F423" s="221" t="s">
        <v>634</v>
      </c>
      <c r="G423" s="222" t="s">
        <v>215</v>
      </c>
      <c r="H423" s="223">
        <v>3.358</v>
      </c>
      <c r="I423" s="224"/>
      <c r="J423" s="225">
        <f>ROUND(I423*H423,2)</f>
        <v>0</v>
      </c>
      <c r="K423" s="226"/>
      <c r="L423" s="44"/>
      <c r="M423" s="227" t="s">
        <v>1</v>
      </c>
      <c r="N423" s="228" t="s">
        <v>41</v>
      </c>
      <c r="O423" s="91"/>
      <c r="P423" s="229">
        <f>O423*H423</f>
        <v>0</v>
      </c>
      <c r="Q423" s="229">
        <v>1.05256</v>
      </c>
      <c r="R423" s="229">
        <f>Q423*H423</f>
        <v>3.53449648</v>
      </c>
      <c r="S423" s="229">
        <v>0</v>
      </c>
      <c r="T423" s="23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1" t="s">
        <v>170</v>
      </c>
      <c r="AT423" s="231" t="s">
        <v>166</v>
      </c>
      <c r="AU423" s="231" t="s">
        <v>86</v>
      </c>
      <c r="AY423" s="17" t="s">
        <v>164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7" t="s">
        <v>84</v>
      </c>
      <c r="BK423" s="232">
        <f>ROUND(I423*H423,2)</f>
        <v>0</v>
      </c>
      <c r="BL423" s="17" t="s">
        <v>170</v>
      </c>
      <c r="BM423" s="231" t="s">
        <v>635</v>
      </c>
    </row>
    <row r="424" spans="1:51" s="13" customFormat="1" ht="12">
      <c r="A424" s="13"/>
      <c r="B424" s="233"/>
      <c r="C424" s="234"/>
      <c r="D424" s="235" t="s">
        <v>172</v>
      </c>
      <c r="E424" s="236" t="s">
        <v>1</v>
      </c>
      <c r="F424" s="237" t="s">
        <v>636</v>
      </c>
      <c r="G424" s="234"/>
      <c r="H424" s="238">
        <v>2.86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172</v>
      </c>
      <c r="AU424" s="244" t="s">
        <v>86</v>
      </c>
      <c r="AV424" s="13" t="s">
        <v>86</v>
      </c>
      <c r="AW424" s="13" t="s">
        <v>32</v>
      </c>
      <c r="AX424" s="13" t="s">
        <v>76</v>
      </c>
      <c r="AY424" s="244" t="s">
        <v>164</v>
      </c>
    </row>
    <row r="425" spans="1:51" s="13" customFormat="1" ht="12">
      <c r="A425" s="13"/>
      <c r="B425" s="233"/>
      <c r="C425" s="234"/>
      <c r="D425" s="235" t="s">
        <v>172</v>
      </c>
      <c r="E425" s="236" t="s">
        <v>1</v>
      </c>
      <c r="F425" s="237" t="s">
        <v>637</v>
      </c>
      <c r="G425" s="234"/>
      <c r="H425" s="238">
        <v>0.498</v>
      </c>
      <c r="I425" s="239"/>
      <c r="J425" s="234"/>
      <c r="K425" s="234"/>
      <c r="L425" s="240"/>
      <c r="M425" s="241"/>
      <c r="N425" s="242"/>
      <c r="O425" s="242"/>
      <c r="P425" s="242"/>
      <c r="Q425" s="242"/>
      <c r="R425" s="242"/>
      <c r="S425" s="242"/>
      <c r="T425" s="24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4" t="s">
        <v>172</v>
      </c>
      <c r="AU425" s="244" t="s">
        <v>86</v>
      </c>
      <c r="AV425" s="13" t="s">
        <v>86</v>
      </c>
      <c r="AW425" s="13" t="s">
        <v>32</v>
      </c>
      <c r="AX425" s="13" t="s">
        <v>76</v>
      </c>
      <c r="AY425" s="244" t="s">
        <v>164</v>
      </c>
    </row>
    <row r="426" spans="1:51" s="14" customFormat="1" ht="12">
      <c r="A426" s="14"/>
      <c r="B426" s="245"/>
      <c r="C426" s="246"/>
      <c r="D426" s="235" t="s">
        <v>172</v>
      </c>
      <c r="E426" s="247" t="s">
        <v>1</v>
      </c>
      <c r="F426" s="248" t="s">
        <v>175</v>
      </c>
      <c r="G426" s="246"/>
      <c r="H426" s="249">
        <v>3.3579999999999997</v>
      </c>
      <c r="I426" s="250"/>
      <c r="J426" s="246"/>
      <c r="K426" s="246"/>
      <c r="L426" s="251"/>
      <c r="M426" s="252"/>
      <c r="N426" s="253"/>
      <c r="O426" s="253"/>
      <c r="P426" s="253"/>
      <c r="Q426" s="253"/>
      <c r="R426" s="253"/>
      <c r="S426" s="253"/>
      <c r="T426" s="25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5" t="s">
        <v>172</v>
      </c>
      <c r="AU426" s="255" t="s">
        <v>86</v>
      </c>
      <c r="AV426" s="14" t="s">
        <v>170</v>
      </c>
      <c r="AW426" s="14" t="s">
        <v>32</v>
      </c>
      <c r="AX426" s="14" t="s">
        <v>84</v>
      </c>
      <c r="AY426" s="255" t="s">
        <v>164</v>
      </c>
    </row>
    <row r="427" spans="1:65" s="2" customFormat="1" ht="13.8" customHeight="1">
      <c r="A427" s="38"/>
      <c r="B427" s="39"/>
      <c r="C427" s="219" t="s">
        <v>638</v>
      </c>
      <c r="D427" s="219" t="s">
        <v>166</v>
      </c>
      <c r="E427" s="220" t="s">
        <v>639</v>
      </c>
      <c r="F427" s="221" t="s">
        <v>640</v>
      </c>
      <c r="G427" s="222" t="s">
        <v>187</v>
      </c>
      <c r="H427" s="223">
        <v>1.925</v>
      </c>
      <c r="I427" s="224"/>
      <c r="J427" s="225">
        <f>ROUND(I427*H427,2)</f>
        <v>0</v>
      </c>
      <c r="K427" s="226"/>
      <c r="L427" s="44"/>
      <c r="M427" s="227" t="s">
        <v>1</v>
      </c>
      <c r="N427" s="228" t="s">
        <v>41</v>
      </c>
      <c r="O427" s="91"/>
      <c r="P427" s="229">
        <f>O427*H427</f>
        <v>0</v>
      </c>
      <c r="Q427" s="229">
        <v>2.45337</v>
      </c>
      <c r="R427" s="229">
        <f>Q427*H427</f>
        <v>4.72273725</v>
      </c>
      <c r="S427" s="229">
        <v>0</v>
      </c>
      <c r="T427" s="23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1" t="s">
        <v>170</v>
      </c>
      <c r="AT427" s="231" t="s">
        <v>166</v>
      </c>
      <c r="AU427" s="231" t="s">
        <v>86</v>
      </c>
      <c r="AY427" s="17" t="s">
        <v>164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84</v>
      </c>
      <c r="BK427" s="232">
        <f>ROUND(I427*H427,2)</f>
        <v>0</v>
      </c>
      <c r="BL427" s="17" t="s">
        <v>170</v>
      </c>
      <c r="BM427" s="231" t="s">
        <v>641</v>
      </c>
    </row>
    <row r="428" spans="1:51" s="15" customFormat="1" ht="12">
      <c r="A428" s="15"/>
      <c r="B428" s="256"/>
      <c r="C428" s="257"/>
      <c r="D428" s="235" t="s">
        <v>172</v>
      </c>
      <c r="E428" s="258" t="s">
        <v>1</v>
      </c>
      <c r="F428" s="259" t="s">
        <v>642</v>
      </c>
      <c r="G428" s="257"/>
      <c r="H428" s="258" t="s">
        <v>1</v>
      </c>
      <c r="I428" s="260"/>
      <c r="J428" s="257"/>
      <c r="K428" s="257"/>
      <c r="L428" s="261"/>
      <c r="M428" s="262"/>
      <c r="N428" s="263"/>
      <c r="O428" s="263"/>
      <c r="P428" s="263"/>
      <c r="Q428" s="263"/>
      <c r="R428" s="263"/>
      <c r="S428" s="263"/>
      <c r="T428" s="264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5" t="s">
        <v>172</v>
      </c>
      <c r="AU428" s="265" t="s">
        <v>86</v>
      </c>
      <c r="AV428" s="15" t="s">
        <v>84</v>
      </c>
      <c r="AW428" s="15" t="s">
        <v>32</v>
      </c>
      <c r="AX428" s="15" t="s">
        <v>76</v>
      </c>
      <c r="AY428" s="265" t="s">
        <v>164</v>
      </c>
    </row>
    <row r="429" spans="1:51" s="13" customFormat="1" ht="12">
      <c r="A429" s="13"/>
      <c r="B429" s="233"/>
      <c r="C429" s="234"/>
      <c r="D429" s="235" t="s">
        <v>172</v>
      </c>
      <c r="E429" s="236" t="s">
        <v>1</v>
      </c>
      <c r="F429" s="237" t="s">
        <v>643</v>
      </c>
      <c r="G429" s="234"/>
      <c r="H429" s="238">
        <v>1.925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172</v>
      </c>
      <c r="AU429" s="244" t="s">
        <v>86</v>
      </c>
      <c r="AV429" s="13" t="s">
        <v>86</v>
      </c>
      <c r="AW429" s="13" t="s">
        <v>32</v>
      </c>
      <c r="AX429" s="13" t="s">
        <v>84</v>
      </c>
      <c r="AY429" s="244" t="s">
        <v>164</v>
      </c>
    </row>
    <row r="430" spans="1:65" s="2" customFormat="1" ht="13.8" customHeight="1">
      <c r="A430" s="38"/>
      <c r="B430" s="39"/>
      <c r="C430" s="219" t="s">
        <v>644</v>
      </c>
      <c r="D430" s="219" t="s">
        <v>166</v>
      </c>
      <c r="E430" s="220" t="s">
        <v>645</v>
      </c>
      <c r="F430" s="221" t="s">
        <v>646</v>
      </c>
      <c r="G430" s="222" t="s">
        <v>169</v>
      </c>
      <c r="H430" s="223">
        <v>26.14</v>
      </c>
      <c r="I430" s="224"/>
      <c r="J430" s="225">
        <f>ROUND(I430*H430,2)</f>
        <v>0</v>
      </c>
      <c r="K430" s="226"/>
      <c r="L430" s="44"/>
      <c r="M430" s="227" t="s">
        <v>1</v>
      </c>
      <c r="N430" s="228" t="s">
        <v>41</v>
      </c>
      <c r="O430" s="91"/>
      <c r="P430" s="229">
        <f>O430*H430</f>
        <v>0</v>
      </c>
      <c r="Q430" s="229">
        <v>0.01282</v>
      </c>
      <c r="R430" s="229">
        <f>Q430*H430</f>
        <v>0.3351148</v>
      </c>
      <c r="S430" s="229">
        <v>0</v>
      </c>
      <c r="T430" s="230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31" t="s">
        <v>170</v>
      </c>
      <c r="AT430" s="231" t="s">
        <v>166</v>
      </c>
      <c r="AU430" s="231" t="s">
        <v>86</v>
      </c>
      <c r="AY430" s="17" t="s">
        <v>164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17" t="s">
        <v>84</v>
      </c>
      <c r="BK430" s="232">
        <f>ROUND(I430*H430,2)</f>
        <v>0</v>
      </c>
      <c r="BL430" s="17" t="s">
        <v>170</v>
      </c>
      <c r="BM430" s="231" t="s">
        <v>647</v>
      </c>
    </row>
    <row r="431" spans="1:51" s="15" customFormat="1" ht="12">
      <c r="A431" s="15"/>
      <c r="B431" s="256"/>
      <c r="C431" s="257"/>
      <c r="D431" s="235" t="s">
        <v>172</v>
      </c>
      <c r="E431" s="258" t="s">
        <v>1</v>
      </c>
      <c r="F431" s="259" t="s">
        <v>642</v>
      </c>
      <c r="G431" s="257"/>
      <c r="H431" s="258" t="s">
        <v>1</v>
      </c>
      <c r="I431" s="260"/>
      <c r="J431" s="257"/>
      <c r="K431" s="257"/>
      <c r="L431" s="261"/>
      <c r="M431" s="262"/>
      <c r="N431" s="263"/>
      <c r="O431" s="263"/>
      <c r="P431" s="263"/>
      <c r="Q431" s="263"/>
      <c r="R431" s="263"/>
      <c r="S431" s="263"/>
      <c r="T431" s="264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65" t="s">
        <v>172</v>
      </c>
      <c r="AU431" s="265" t="s">
        <v>86</v>
      </c>
      <c r="AV431" s="15" t="s">
        <v>84</v>
      </c>
      <c r="AW431" s="15" t="s">
        <v>32</v>
      </c>
      <c r="AX431" s="15" t="s">
        <v>76</v>
      </c>
      <c r="AY431" s="265" t="s">
        <v>164</v>
      </c>
    </row>
    <row r="432" spans="1:51" s="13" customFormat="1" ht="12">
      <c r="A432" s="13"/>
      <c r="B432" s="233"/>
      <c r="C432" s="234"/>
      <c r="D432" s="235" t="s">
        <v>172</v>
      </c>
      <c r="E432" s="236" t="s">
        <v>1</v>
      </c>
      <c r="F432" s="237" t="s">
        <v>648</v>
      </c>
      <c r="G432" s="234"/>
      <c r="H432" s="238">
        <v>18.72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172</v>
      </c>
      <c r="AU432" s="244" t="s">
        <v>86</v>
      </c>
      <c r="AV432" s="13" t="s">
        <v>86</v>
      </c>
      <c r="AW432" s="13" t="s">
        <v>32</v>
      </c>
      <c r="AX432" s="13" t="s">
        <v>76</v>
      </c>
      <c r="AY432" s="244" t="s">
        <v>164</v>
      </c>
    </row>
    <row r="433" spans="1:51" s="13" customFormat="1" ht="12">
      <c r="A433" s="13"/>
      <c r="B433" s="233"/>
      <c r="C433" s="234"/>
      <c r="D433" s="235" t="s">
        <v>172</v>
      </c>
      <c r="E433" s="236" t="s">
        <v>1</v>
      </c>
      <c r="F433" s="237" t="s">
        <v>649</v>
      </c>
      <c r="G433" s="234"/>
      <c r="H433" s="238">
        <v>7.42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172</v>
      </c>
      <c r="AU433" s="244" t="s">
        <v>86</v>
      </c>
      <c r="AV433" s="13" t="s">
        <v>86</v>
      </c>
      <c r="AW433" s="13" t="s">
        <v>32</v>
      </c>
      <c r="AX433" s="13" t="s">
        <v>76</v>
      </c>
      <c r="AY433" s="244" t="s">
        <v>164</v>
      </c>
    </row>
    <row r="434" spans="1:51" s="14" customFormat="1" ht="12">
      <c r="A434" s="14"/>
      <c r="B434" s="245"/>
      <c r="C434" s="246"/>
      <c r="D434" s="235" t="s">
        <v>172</v>
      </c>
      <c r="E434" s="247" t="s">
        <v>1</v>
      </c>
      <c r="F434" s="248" t="s">
        <v>175</v>
      </c>
      <c r="G434" s="246"/>
      <c r="H434" s="249">
        <v>26.14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172</v>
      </c>
      <c r="AU434" s="255" t="s">
        <v>86</v>
      </c>
      <c r="AV434" s="14" t="s">
        <v>170</v>
      </c>
      <c r="AW434" s="14" t="s">
        <v>32</v>
      </c>
      <c r="AX434" s="14" t="s">
        <v>84</v>
      </c>
      <c r="AY434" s="255" t="s">
        <v>164</v>
      </c>
    </row>
    <row r="435" spans="1:65" s="2" customFormat="1" ht="13.8" customHeight="1">
      <c r="A435" s="38"/>
      <c r="B435" s="39"/>
      <c r="C435" s="219" t="s">
        <v>650</v>
      </c>
      <c r="D435" s="219" t="s">
        <v>166</v>
      </c>
      <c r="E435" s="220" t="s">
        <v>651</v>
      </c>
      <c r="F435" s="221" t="s">
        <v>652</v>
      </c>
      <c r="G435" s="222" t="s">
        <v>169</v>
      </c>
      <c r="H435" s="223">
        <v>26.14</v>
      </c>
      <c r="I435" s="224"/>
      <c r="J435" s="225">
        <f>ROUND(I435*H435,2)</f>
        <v>0</v>
      </c>
      <c r="K435" s="226"/>
      <c r="L435" s="44"/>
      <c r="M435" s="227" t="s">
        <v>1</v>
      </c>
      <c r="N435" s="228" t="s">
        <v>41</v>
      </c>
      <c r="O435" s="91"/>
      <c r="P435" s="229">
        <f>O435*H435</f>
        <v>0</v>
      </c>
      <c r="Q435" s="229">
        <v>0</v>
      </c>
      <c r="R435" s="229">
        <f>Q435*H435</f>
        <v>0</v>
      </c>
      <c r="S435" s="229">
        <v>0</v>
      </c>
      <c r="T435" s="230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31" t="s">
        <v>170</v>
      </c>
      <c r="AT435" s="231" t="s">
        <v>166</v>
      </c>
      <c r="AU435" s="231" t="s">
        <v>86</v>
      </c>
      <c r="AY435" s="17" t="s">
        <v>164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7" t="s">
        <v>84</v>
      </c>
      <c r="BK435" s="232">
        <f>ROUND(I435*H435,2)</f>
        <v>0</v>
      </c>
      <c r="BL435" s="17" t="s">
        <v>170</v>
      </c>
      <c r="BM435" s="231" t="s">
        <v>653</v>
      </c>
    </row>
    <row r="436" spans="1:63" s="12" customFormat="1" ht="22.8" customHeight="1">
      <c r="A436" s="12"/>
      <c r="B436" s="203"/>
      <c r="C436" s="204"/>
      <c r="D436" s="205" t="s">
        <v>75</v>
      </c>
      <c r="E436" s="217" t="s">
        <v>191</v>
      </c>
      <c r="F436" s="217" t="s">
        <v>654</v>
      </c>
      <c r="G436" s="204"/>
      <c r="H436" s="204"/>
      <c r="I436" s="207"/>
      <c r="J436" s="218">
        <f>BK436</f>
        <v>0</v>
      </c>
      <c r="K436" s="204"/>
      <c r="L436" s="209"/>
      <c r="M436" s="210"/>
      <c r="N436" s="211"/>
      <c r="O436" s="211"/>
      <c r="P436" s="212">
        <f>SUM(P437:P447)</f>
        <v>0</v>
      </c>
      <c r="Q436" s="211"/>
      <c r="R436" s="212">
        <f>SUM(R437:R447)</f>
        <v>28.532810000000005</v>
      </c>
      <c r="S436" s="211"/>
      <c r="T436" s="213">
        <f>SUM(T437:T447)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14" t="s">
        <v>84</v>
      </c>
      <c r="AT436" s="215" t="s">
        <v>75</v>
      </c>
      <c r="AU436" s="215" t="s">
        <v>84</v>
      </c>
      <c r="AY436" s="214" t="s">
        <v>164</v>
      </c>
      <c r="BK436" s="216">
        <f>SUM(BK437:BK447)</f>
        <v>0</v>
      </c>
    </row>
    <row r="437" spans="1:65" s="2" customFormat="1" ht="13.8" customHeight="1">
      <c r="A437" s="38"/>
      <c r="B437" s="39"/>
      <c r="C437" s="219" t="s">
        <v>655</v>
      </c>
      <c r="D437" s="219" t="s">
        <v>166</v>
      </c>
      <c r="E437" s="220" t="s">
        <v>656</v>
      </c>
      <c r="F437" s="221" t="s">
        <v>657</v>
      </c>
      <c r="G437" s="222" t="s">
        <v>169</v>
      </c>
      <c r="H437" s="223">
        <v>200.52</v>
      </c>
      <c r="I437" s="224"/>
      <c r="J437" s="225">
        <f>ROUND(I437*H437,2)</f>
        <v>0</v>
      </c>
      <c r="K437" s="226"/>
      <c r="L437" s="44"/>
      <c r="M437" s="227" t="s">
        <v>1</v>
      </c>
      <c r="N437" s="228" t="s">
        <v>41</v>
      </c>
      <c r="O437" s="91"/>
      <c r="P437" s="229">
        <f>O437*H437</f>
        <v>0</v>
      </c>
      <c r="Q437" s="229">
        <v>0</v>
      </c>
      <c r="R437" s="229">
        <f>Q437*H437</f>
        <v>0</v>
      </c>
      <c r="S437" s="229">
        <v>0</v>
      </c>
      <c r="T437" s="230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1" t="s">
        <v>170</v>
      </c>
      <c r="AT437" s="231" t="s">
        <v>166</v>
      </c>
      <c r="AU437" s="231" t="s">
        <v>86</v>
      </c>
      <c r="AY437" s="17" t="s">
        <v>164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7" t="s">
        <v>84</v>
      </c>
      <c r="BK437" s="232">
        <f>ROUND(I437*H437,2)</f>
        <v>0</v>
      </c>
      <c r="BL437" s="17" t="s">
        <v>170</v>
      </c>
      <c r="BM437" s="231" t="s">
        <v>658</v>
      </c>
    </row>
    <row r="438" spans="1:51" s="13" customFormat="1" ht="12">
      <c r="A438" s="13"/>
      <c r="B438" s="233"/>
      <c r="C438" s="234"/>
      <c r="D438" s="235" t="s">
        <v>172</v>
      </c>
      <c r="E438" s="236" t="s">
        <v>1</v>
      </c>
      <c r="F438" s="237" t="s">
        <v>173</v>
      </c>
      <c r="G438" s="234"/>
      <c r="H438" s="238">
        <v>74.52</v>
      </c>
      <c r="I438" s="239"/>
      <c r="J438" s="234"/>
      <c r="K438" s="234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172</v>
      </c>
      <c r="AU438" s="244" t="s">
        <v>86</v>
      </c>
      <c r="AV438" s="13" t="s">
        <v>86</v>
      </c>
      <c r="AW438" s="13" t="s">
        <v>32</v>
      </c>
      <c r="AX438" s="13" t="s">
        <v>76</v>
      </c>
      <c r="AY438" s="244" t="s">
        <v>164</v>
      </c>
    </row>
    <row r="439" spans="1:51" s="13" customFormat="1" ht="12">
      <c r="A439" s="13"/>
      <c r="B439" s="233"/>
      <c r="C439" s="234"/>
      <c r="D439" s="235" t="s">
        <v>172</v>
      </c>
      <c r="E439" s="236" t="s">
        <v>1</v>
      </c>
      <c r="F439" s="237" t="s">
        <v>231</v>
      </c>
      <c r="G439" s="234"/>
      <c r="H439" s="238">
        <v>126</v>
      </c>
      <c r="I439" s="239"/>
      <c r="J439" s="234"/>
      <c r="K439" s="234"/>
      <c r="L439" s="240"/>
      <c r="M439" s="241"/>
      <c r="N439" s="242"/>
      <c r="O439" s="242"/>
      <c r="P439" s="242"/>
      <c r="Q439" s="242"/>
      <c r="R439" s="242"/>
      <c r="S439" s="242"/>
      <c r="T439" s="24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4" t="s">
        <v>172</v>
      </c>
      <c r="AU439" s="244" t="s">
        <v>86</v>
      </c>
      <c r="AV439" s="13" t="s">
        <v>86</v>
      </c>
      <c r="AW439" s="13" t="s">
        <v>32</v>
      </c>
      <c r="AX439" s="13" t="s">
        <v>76</v>
      </c>
      <c r="AY439" s="244" t="s">
        <v>164</v>
      </c>
    </row>
    <row r="440" spans="1:51" s="14" customFormat="1" ht="12">
      <c r="A440" s="14"/>
      <c r="B440" s="245"/>
      <c r="C440" s="246"/>
      <c r="D440" s="235" t="s">
        <v>172</v>
      </c>
      <c r="E440" s="247" t="s">
        <v>1</v>
      </c>
      <c r="F440" s="248" t="s">
        <v>175</v>
      </c>
      <c r="G440" s="246"/>
      <c r="H440" s="249">
        <v>200.51999999999998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5" t="s">
        <v>172</v>
      </c>
      <c r="AU440" s="255" t="s">
        <v>86</v>
      </c>
      <c r="AV440" s="14" t="s">
        <v>170</v>
      </c>
      <c r="AW440" s="14" t="s">
        <v>32</v>
      </c>
      <c r="AX440" s="14" t="s">
        <v>84</v>
      </c>
      <c r="AY440" s="255" t="s">
        <v>164</v>
      </c>
    </row>
    <row r="441" spans="1:65" s="2" customFormat="1" ht="13.8" customHeight="1">
      <c r="A441" s="38"/>
      <c r="B441" s="39"/>
      <c r="C441" s="219" t="s">
        <v>659</v>
      </c>
      <c r="D441" s="219" t="s">
        <v>166</v>
      </c>
      <c r="E441" s="220" t="s">
        <v>660</v>
      </c>
      <c r="F441" s="221" t="s">
        <v>661</v>
      </c>
      <c r="G441" s="222" t="s">
        <v>169</v>
      </c>
      <c r="H441" s="223">
        <v>200.52</v>
      </c>
      <c r="I441" s="224"/>
      <c r="J441" s="225">
        <f>ROUND(I441*H441,2)</f>
        <v>0</v>
      </c>
      <c r="K441" s="226"/>
      <c r="L441" s="44"/>
      <c r="M441" s="227" t="s">
        <v>1</v>
      </c>
      <c r="N441" s="228" t="s">
        <v>41</v>
      </c>
      <c r="O441" s="91"/>
      <c r="P441" s="229">
        <f>O441*H441</f>
        <v>0</v>
      </c>
      <c r="Q441" s="229">
        <v>0.08425</v>
      </c>
      <c r="R441" s="229">
        <f>Q441*H441</f>
        <v>16.893810000000002</v>
      </c>
      <c r="S441" s="229">
        <v>0</v>
      </c>
      <c r="T441" s="230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31" t="s">
        <v>170</v>
      </c>
      <c r="AT441" s="231" t="s">
        <v>166</v>
      </c>
      <c r="AU441" s="231" t="s">
        <v>86</v>
      </c>
      <c r="AY441" s="17" t="s">
        <v>164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17" t="s">
        <v>84</v>
      </c>
      <c r="BK441" s="232">
        <f>ROUND(I441*H441,2)</f>
        <v>0</v>
      </c>
      <c r="BL441" s="17" t="s">
        <v>170</v>
      </c>
      <c r="BM441" s="231" t="s">
        <v>662</v>
      </c>
    </row>
    <row r="442" spans="1:51" s="13" customFormat="1" ht="12">
      <c r="A442" s="13"/>
      <c r="B442" s="233"/>
      <c r="C442" s="234"/>
      <c r="D442" s="235" t="s">
        <v>172</v>
      </c>
      <c r="E442" s="236" t="s">
        <v>1</v>
      </c>
      <c r="F442" s="237" t="s">
        <v>173</v>
      </c>
      <c r="G442" s="234"/>
      <c r="H442" s="238">
        <v>74.52</v>
      </c>
      <c r="I442" s="239"/>
      <c r="J442" s="234"/>
      <c r="K442" s="234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172</v>
      </c>
      <c r="AU442" s="244" t="s">
        <v>86</v>
      </c>
      <c r="AV442" s="13" t="s">
        <v>86</v>
      </c>
      <c r="AW442" s="13" t="s">
        <v>32</v>
      </c>
      <c r="AX442" s="13" t="s">
        <v>76</v>
      </c>
      <c r="AY442" s="244" t="s">
        <v>164</v>
      </c>
    </row>
    <row r="443" spans="1:51" s="13" customFormat="1" ht="12">
      <c r="A443" s="13"/>
      <c r="B443" s="233"/>
      <c r="C443" s="234"/>
      <c r="D443" s="235" t="s">
        <v>172</v>
      </c>
      <c r="E443" s="236" t="s">
        <v>1</v>
      </c>
      <c r="F443" s="237" t="s">
        <v>231</v>
      </c>
      <c r="G443" s="234"/>
      <c r="H443" s="238">
        <v>126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4" t="s">
        <v>172</v>
      </c>
      <c r="AU443" s="244" t="s">
        <v>86</v>
      </c>
      <c r="AV443" s="13" t="s">
        <v>86</v>
      </c>
      <c r="AW443" s="13" t="s">
        <v>32</v>
      </c>
      <c r="AX443" s="13" t="s">
        <v>76</v>
      </c>
      <c r="AY443" s="244" t="s">
        <v>164</v>
      </c>
    </row>
    <row r="444" spans="1:51" s="14" customFormat="1" ht="12">
      <c r="A444" s="14"/>
      <c r="B444" s="245"/>
      <c r="C444" s="246"/>
      <c r="D444" s="235" t="s">
        <v>172</v>
      </c>
      <c r="E444" s="247" t="s">
        <v>1</v>
      </c>
      <c r="F444" s="248" t="s">
        <v>175</v>
      </c>
      <c r="G444" s="246"/>
      <c r="H444" s="249">
        <v>200.51999999999998</v>
      </c>
      <c r="I444" s="250"/>
      <c r="J444" s="246"/>
      <c r="K444" s="246"/>
      <c r="L444" s="251"/>
      <c r="M444" s="252"/>
      <c r="N444" s="253"/>
      <c r="O444" s="253"/>
      <c r="P444" s="253"/>
      <c r="Q444" s="253"/>
      <c r="R444" s="253"/>
      <c r="S444" s="253"/>
      <c r="T444" s="25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5" t="s">
        <v>172</v>
      </c>
      <c r="AU444" s="255" t="s">
        <v>86</v>
      </c>
      <c r="AV444" s="14" t="s">
        <v>170</v>
      </c>
      <c r="AW444" s="14" t="s">
        <v>32</v>
      </c>
      <c r="AX444" s="14" t="s">
        <v>84</v>
      </c>
      <c r="AY444" s="255" t="s">
        <v>164</v>
      </c>
    </row>
    <row r="445" spans="1:65" s="2" customFormat="1" ht="13.8" customHeight="1">
      <c r="A445" s="38"/>
      <c r="B445" s="39"/>
      <c r="C445" s="266" t="s">
        <v>663</v>
      </c>
      <c r="D445" s="266" t="s">
        <v>424</v>
      </c>
      <c r="E445" s="267" t="s">
        <v>664</v>
      </c>
      <c r="F445" s="268" t="s">
        <v>665</v>
      </c>
      <c r="G445" s="269" t="s">
        <v>169</v>
      </c>
      <c r="H445" s="270">
        <v>103</v>
      </c>
      <c r="I445" s="271"/>
      <c r="J445" s="272">
        <f>ROUND(I445*H445,2)</f>
        <v>0</v>
      </c>
      <c r="K445" s="273"/>
      <c r="L445" s="274"/>
      <c r="M445" s="275" t="s">
        <v>1</v>
      </c>
      <c r="N445" s="276" t="s">
        <v>41</v>
      </c>
      <c r="O445" s="91"/>
      <c r="P445" s="229">
        <f>O445*H445</f>
        <v>0</v>
      </c>
      <c r="Q445" s="229">
        <v>0.113</v>
      </c>
      <c r="R445" s="229">
        <f>Q445*H445</f>
        <v>11.639000000000001</v>
      </c>
      <c r="S445" s="229">
        <v>0</v>
      </c>
      <c r="T445" s="23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1" t="s">
        <v>207</v>
      </c>
      <c r="AT445" s="231" t="s">
        <v>424</v>
      </c>
      <c r="AU445" s="231" t="s">
        <v>86</v>
      </c>
      <c r="AY445" s="17" t="s">
        <v>164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7" t="s">
        <v>84</v>
      </c>
      <c r="BK445" s="232">
        <f>ROUND(I445*H445,2)</f>
        <v>0</v>
      </c>
      <c r="BL445" s="17" t="s">
        <v>170</v>
      </c>
      <c r="BM445" s="231" t="s">
        <v>666</v>
      </c>
    </row>
    <row r="446" spans="1:51" s="13" customFormat="1" ht="12">
      <c r="A446" s="13"/>
      <c r="B446" s="233"/>
      <c r="C446" s="234"/>
      <c r="D446" s="235" t="s">
        <v>172</v>
      </c>
      <c r="E446" s="236" t="s">
        <v>1</v>
      </c>
      <c r="F446" s="237" t="s">
        <v>667</v>
      </c>
      <c r="G446" s="234"/>
      <c r="H446" s="238">
        <v>100</v>
      </c>
      <c r="I446" s="239"/>
      <c r="J446" s="234"/>
      <c r="K446" s="234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172</v>
      </c>
      <c r="AU446" s="244" t="s">
        <v>86</v>
      </c>
      <c r="AV446" s="13" t="s">
        <v>86</v>
      </c>
      <c r="AW446" s="13" t="s">
        <v>32</v>
      </c>
      <c r="AX446" s="13" t="s">
        <v>84</v>
      </c>
      <c r="AY446" s="244" t="s">
        <v>164</v>
      </c>
    </row>
    <row r="447" spans="1:51" s="13" customFormat="1" ht="12">
      <c r="A447" s="13"/>
      <c r="B447" s="233"/>
      <c r="C447" s="234"/>
      <c r="D447" s="235" t="s">
        <v>172</v>
      </c>
      <c r="E447" s="234"/>
      <c r="F447" s="237" t="s">
        <v>668</v>
      </c>
      <c r="G447" s="234"/>
      <c r="H447" s="238">
        <v>103</v>
      </c>
      <c r="I447" s="239"/>
      <c r="J447" s="234"/>
      <c r="K447" s="234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172</v>
      </c>
      <c r="AU447" s="244" t="s">
        <v>86</v>
      </c>
      <c r="AV447" s="13" t="s">
        <v>86</v>
      </c>
      <c r="AW447" s="13" t="s">
        <v>4</v>
      </c>
      <c r="AX447" s="13" t="s">
        <v>84</v>
      </c>
      <c r="AY447" s="244" t="s">
        <v>164</v>
      </c>
    </row>
    <row r="448" spans="1:63" s="12" customFormat="1" ht="22.8" customHeight="1">
      <c r="A448" s="12"/>
      <c r="B448" s="203"/>
      <c r="C448" s="204"/>
      <c r="D448" s="205" t="s">
        <v>75</v>
      </c>
      <c r="E448" s="217" t="s">
        <v>197</v>
      </c>
      <c r="F448" s="217" t="s">
        <v>669</v>
      </c>
      <c r="G448" s="204"/>
      <c r="H448" s="204"/>
      <c r="I448" s="207"/>
      <c r="J448" s="218">
        <f>BK448</f>
        <v>0</v>
      </c>
      <c r="K448" s="204"/>
      <c r="L448" s="209"/>
      <c r="M448" s="210"/>
      <c r="N448" s="211"/>
      <c r="O448" s="211"/>
      <c r="P448" s="212">
        <f>SUM(P449:P669)</f>
        <v>0</v>
      </c>
      <c r="Q448" s="211"/>
      <c r="R448" s="212">
        <f>SUM(R449:R669)</f>
        <v>341.4589792</v>
      </c>
      <c r="S448" s="211"/>
      <c r="T448" s="213">
        <f>SUM(T449:T669)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14" t="s">
        <v>84</v>
      </c>
      <c r="AT448" s="215" t="s">
        <v>75</v>
      </c>
      <c r="AU448" s="215" t="s">
        <v>84</v>
      </c>
      <c r="AY448" s="214" t="s">
        <v>164</v>
      </c>
      <c r="BK448" s="216">
        <f>SUM(BK449:BK669)</f>
        <v>0</v>
      </c>
    </row>
    <row r="449" spans="1:65" s="2" customFormat="1" ht="13.8" customHeight="1">
      <c r="A449" s="38"/>
      <c r="B449" s="39"/>
      <c r="C449" s="219" t="s">
        <v>670</v>
      </c>
      <c r="D449" s="219" t="s">
        <v>166</v>
      </c>
      <c r="E449" s="220" t="s">
        <v>671</v>
      </c>
      <c r="F449" s="221" t="s">
        <v>672</v>
      </c>
      <c r="G449" s="222" t="s">
        <v>169</v>
      </c>
      <c r="H449" s="223">
        <v>1971.765</v>
      </c>
      <c r="I449" s="224"/>
      <c r="J449" s="225">
        <f>ROUND(I449*H449,2)</f>
        <v>0</v>
      </c>
      <c r="K449" s="226"/>
      <c r="L449" s="44"/>
      <c r="M449" s="227" t="s">
        <v>1</v>
      </c>
      <c r="N449" s="228" t="s">
        <v>41</v>
      </c>
      <c r="O449" s="91"/>
      <c r="P449" s="229">
        <f>O449*H449</f>
        <v>0</v>
      </c>
      <c r="Q449" s="229">
        <v>0.00026</v>
      </c>
      <c r="R449" s="229">
        <f>Q449*H449</f>
        <v>0.5126589</v>
      </c>
      <c r="S449" s="229">
        <v>0</v>
      </c>
      <c r="T449" s="230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1" t="s">
        <v>170</v>
      </c>
      <c r="AT449" s="231" t="s">
        <v>166</v>
      </c>
      <c r="AU449" s="231" t="s">
        <v>86</v>
      </c>
      <c r="AY449" s="17" t="s">
        <v>164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7" t="s">
        <v>84</v>
      </c>
      <c r="BK449" s="232">
        <f>ROUND(I449*H449,2)</f>
        <v>0</v>
      </c>
      <c r="BL449" s="17" t="s">
        <v>170</v>
      </c>
      <c r="BM449" s="231" t="s">
        <v>673</v>
      </c>
    </row>
    <row r="450" spans="1:51" s="13" customFormat="1" ht="12">
      <c r="A450" s="13"/>
      <c r="B450" s="233"/>
      <c r="C450" s="234"/>
      <c r="D450" s="235" t="s">
        <v>172</v>
      </c>
      <c r="E450" s="236" t="s">
        <v>1</v>
      </c>
      <c r="F450" s="237" t="s">
        <v>674</v>
      </c>
      <c r="G450" s="234"/>
      <c r="H450" s="238">
        <v>1971.765</v>
      </c>
      <c r="I450" s="239"/>
      <c r="J450" s="234"/>
      <c r="K450" s="234"/>
      <c r="L450" s="240"/>
      <c r="M450" s="241"/>
      <c r="N450" s="242"/>
      <c r="O450" s="242"/>
      <c r="P450" s="242"/>
      <c r="Q450" s="242"/>
      <c r="R450" s="242"/>
      <c r="S450" s="242"/>
      <c r="T450" s="24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4" t="s">
        <v>172</v>
      </c>
      <c r="AU450" s="244" t="s">
        <v>86</v>
      </c>
      <c r="AV450" s="13" t="s">
        <v>86</v>
      </c>
      <c r="AW450" s="13" t="s">
        <v>32</v>
      </c>
      <c r="AX450" s="13" t="s">
        <v>84</v>
      </c>
      <c r="AY450" s="244" t="s">
        <v>164</v>
      </c>
    </row>
    <row r="451" spans="1:65" s="2" customFormat="1" ht="13.8" customHeight="1">
      <c r="A451" s="38"/>
      <c r="B451" s="39"/>
      <c r="C451" s="219" t="s">
        <v>675</v>
      </c>
      <c r="D451" s="219" t="s">
        <v>166</v>
      </c>
      <c r="E451" s="220" t="s">
        <v>676</v>
      </c>
      <c r="F451" s="221" t="s">
        <v>677</v>
      </c>
      <c r="G451" s="222" t="s">
        <v>169</v>
      </c>
      <c r="H451" s="223">
        <v>398.06</v>
      </c>
      <c r="I451" s="224"/>
      <c r="J451" s="225">
        <f>ROUND(I451*H451,2)</f>
        <v>0</v>
      </c>
      <c r="K451" s="226"/>
      <c r="L451" s="44"/>
      <c r="M451" s="227" t="s">
        <v>1</v>
      </c>
      <c r="N451" s="228" t="s">
        <v>41</v>
      </c>
      <c r="O451" s="91"/>
      <c r="P451" s="229">
        <f>O451*H451</f>
        <v>0</v>
      </c>
      <c r="Q451" s="229">
        <v>0.00438</v>
      </c>
      <c r="R451" s="229">
        <f>Q451*H451</f>
        <v>1.7435028000000001</v>
      </c>
      <c r="S451" s="229">
        <v>0</v>
      </c>
      <c r="T451" s="230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31" t="s">
        <v>170</v>
      </c>
      <c r="AT451" s="231" t="s">
        <v>166</v>
      </c>
      <c r="AU451" s="231" t="s">
        <v>86</v>
      </c>
      <c r="AY451" s="17" t="s">
        <v>164</v>
      </c>
      <c r="BE451" s="232">
        <f>IF(N451="základní",J451,0)</f>
        <v>0</v>
      </c>
      <c r="BF451" s="232">
        <f>IF(N451="snížená",J451,0)</f>
        <v>0</v>
      </c>
      <c r="BG451" s="232">
        <f>IF(N451="zákl. přenesená",J451,0)</f>
        <v>0</v>
      </c>
      <c r="BH451" s="232">
        <f>IF(N451="sníž. přenesená",J451,0)</f>
        <v>0</v>
      </c>
      <c r="BI451" s="232">
        <f>IF(N451="nulová",J451,0)</f>
        <v>0</v>
      </c>
      <c r="BJ451" s="17" t="s">
        <v>84</v>
      </c>
      <c r="BK451" s="232">
        <f>ROUND(I451*H451,2)</f>
        <v>0</v>
      </c>
      <c r="BL451" s="17" t="s">
        <v>170</v>
      </c>
      <c r="BM451" s="231" t="s">
        <v>678</v>
      </c>
    </row>
    <row r="452" spans="1:51" s="13" customFormat="1" ht="12">
      <c r="A452" s="13"/>
      <c r="B452" s="233"/>
      <c r="C452" s="234"/>
      <c r="D452" s="235" t="s">
        <v>172</v>
      </c>
      <c r="E452" s="236" t="s">
        <v>1</v>
      </c>
      <c r="F452" s="237" t="s">
        <v>679</v>
      </c>
      <c r="G452" s="234"/>
      <c r="H452" s="238">
        <v>398.06</v>
      </c>
      <c r="I452" s="239"/>
      <c r="J452" s="234"/>
      <c r="K452" s="234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172</v>
      </c>
      <c r="AU452" s="244" t="s">
        <v>86</v>
      </c>
      <c r="AV452" s="13" t="s">
        <v>86</v>
      </c>
      <c r="AW452" s="13" t="s">
        <v>32</v>
      </c>
      <c r="AX452" s="13" t="s">
        <v>84</v>
      </c>
      <c r="AY452" s="244" t="s">
        <v>164</v>
      </c>
    </row>
    <row r="453" spans="1:65" s="2" customFormat="1" ht="13.8" customHeight="1">
      <c r="A453" s="38"/>
      <c r="B453" s="39"/>
      <c r="C453" s="219" t="s">
        <v>680</v>
      </c>
      <c r="D453" s="219" t="s">
        <v>166</v>
      </c>
      <c r="E453" s="220" t="s">
        <v>681</v>
      </c>
      <c r="F453" s="221" t="s">
        <v>682</v>
      </c>
      <c r="G453" s="222" t="s">
        <v>169</v>
      </c>
      <c r="H453" s="223">
        <v>398.06</v>
      </c>
      <c r="I453" s="224"/>
      <c r="J453" s="225">
        <f>ROUND(I453*H453,2)</f>
        <v>0</v>
      </c>
      <c r="K453" s="226"/>
      <c r="L453" s="44"/>
      <c r="M453" s="227" t="s">
        <v>1</v>
      </c>
      <c r="N453" s="228" t="s">
        <v>41</v>
      </c>
      <c r="O453" s="91"/>
      <c r="P453" s="229">
        <f>O453*H453</f>
        <v>0</v>
      </c>
      <c r="Q453" s="229">
        <v>0.003</v>
      </c>
      <c r="R453" s="229">
        <f>Q453*H453</f>
        <v>1.19418</v>
      </c>
      <c r="S453" s="229">
        <v>0</v>
      </c>
      <c r="T453" s="230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1" t="s">
        <v>170</v>
      </c>
      <c r="AT453" s="231" t="s">
        <v>166</v>
      </c>
      <c r="AU453" s="231" t="s">
        <v>86</v>
      </c>
      <c r="AY453" s="17" t="s">
        <v>164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7" t="s">
        <v>84</v>
      </c>
      <c r="BK453" s="232">
        <f>ROUND(I453*H453,2)</f>
        <v>0</v>
      </c>
      <c r="BL453" s="17" t="s">
        <v>170</v>
      </c>
      <c r="BM453" s="231" t="s">
        <v>683</v>
      </c>
    </row>
    <row r="454" spans="1:51" s="13" customFormat="1" ht="12">
      <c r="A454" s="13"/>
      <c r="B454" s="233"/>
      <c r="C454" s="234"/>
      <c r="D454" s="235" t="s">
        <v>172</v>
      </c>
      <c r="E454" s="236" t="s">
        <v>1</v>
      </c>
      <c r="F454" s="237" t="s">
        <v>679</v>
      </c>
      <c r="G454" s="234"/>
      <c r="H454" s="238">
        <v>398.06</v>
      </c>
      <c r="I454" s="239"/>
      <c r="J454" s="234"/>
      <c r="K454" s="234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172</v>
      </c>
      <c r="AU454" s="244" t="s">
        <v>86</v>
      </c>
      <c r="AV454" s="13" t="s">
        <v>86</v>
      </c>
      <c r="AW454" s="13" t="s">
        <v>32</v>
      </c>
      <c r="AX454" s="13" t="s">
        <v>84</v>
      </c>
      <c r="AY454" s="244" t="s">
        <v>164</v>
      </c>
    </row>
    <row r="455" spans="1:65" s="2" customFormat="1" ht="13.8" customHeight="1">
      <c r="A455" s="38"/>
      <c r="B455" s="39"/>
      <c r="C455" s="219" t="s">
        <v>684</v>
      </c>
      <c r="D455" s="219" t="s">
        <v>166</v>
      </c>
      <c r="E455" s="220" t="s">
        <v>685</v>
      </c>
      <c r="F455" s="221" t="s">
        <v>686</v>
      </c>
      <c r="G455" s="222" t="s">
        <v>169</v>
      </c>
      <c r="H455" s="223">
        <v>45.19</v>
      </c>
      <c r="I455" s="224"/>
      <c r="J455" s="225">
        <f>ROUND(I455*H455,2)</f>
        <v>0</v>
      </c>
      <c r="K455" s="226"/>
      <c r="L455" s="44"/>
      <c r="M455" s="227" t="s">
        <v>1</v>
      </c>
      <c r="N455" s="228" t="s">
        <v>41</v>
      </c>
      <c r="O455" s="91"/>
      <c r="P455" s="229">
        <f>O455*H455</f>
        <v>0</v>
      </c>
      <c r="Q455" s="229">
        <v>0.0154</v>
      </c>
      <c r="R455" s="229">
        <f>Q455*H455</f>
        <v>0.6959259999999999</v>
      </c>
      <c r="S455" s="229">
        <v>0</v>
      </c>
      <c r="T455" s="230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31" t="s">
        <v>170</v>
      </c>
      <c r="AT455" s="231" t="s">
        <v>166</v>
      </c>
      <c r="AU455" s="231" t="s">
        <v>86</v>
      </c>
      <c r="AY455" s="17" t="s">
        <v>164</v>
      </c>
      <c r="BE455" s="232">
        <f>IF(N455="základní",J455,0)</f>
        <v>0</v>
      </c>
      <c r="BF455" s="232">
        <f>IF(N455="snížená",J455,0)</f>
        <v>0</v>
      </c>
      <c r="BG455" s="232">
        <f>IF(N455="zákl. přenesená",J455,0)</f>
        <v>0</v>
      </c>
      <c r="BH455" s="232">
        <f>IF(N455="sníž. přenesená",J455,0)</f>
        <v>0</v>
      </c>
      <c r="BI455" s="232">
        <f>IF(N455="nulová",J455,0)</f>
        <v>0</v>
      </c>
      <c r="BJ455" s="17" t="s">
        <v>84</v>
      </c>
      <c r="BK455" s="232">
        <f>ROUND(I455*H455,2)</f>
        <v>0</v>
      </c>
      <c r="BL455" s="17" t="s">
        <v>170</v>
      </c>
      <c r="BM455" s="231" t="s">
        <v>687</v>
      </c>
    </row>
    <row r="456" spans="1:51" s="13" customFormat="1" ht="12">
      <c r="A456" s="13"/>
      <c r="B456" s="233"/>
      <c r="C456" s="234"/>
      <c r="D456" s="235" t="s">
        <v>172</v>
      </c>
      <c r="E456" s="236" t="s">
        <v>1</v>
      </c>
      <c r="F456" s="237" t="s">
        <v>688</v>
      </c>
      <c r="G456" s="234"/>
      <c r="H456" s="238">
        <v>45.19</v>
      </c>
      <c r="I456" s="239"/>
      <c r="J456" s="234"/>
      <c r="K456" s="234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172</v>
      </c>
      <c r="AU456" s="244" t="s">
        <v>86</v>
      </c>
      <c r="AV456" s="13" t="s">
        <v>86</v>
      </c>
      <c r="AW456" s="13" t="s">
        <v>32</v>
      </c>
      <c r="AX456" s="13" t="s">
        <v>84</v>
      </c>
      <c r="AY456" s="244" t="s">
        <v>164</v>
      </c>
    </row>
    <row r="457" spans="1:65" s="2" customFormat="1" ht="13.8" customHeight="1">
      <c r="A457" s="38"/>
      <c r="B457" s="39"/>
      <c r="C457" s="219" t="s">
        <v>689</v>
      </c>
      <c r="D457" s="219" t="s">
        <v>166</v>
      </c>
      <c r="E457" s="220" t="s">
        <v>690</v>
      </c>
      <c r="F457" s="221" t="s">
        <v>691</v>
      </c>
      <c r="G457" s="222" t="s">
        <v>169</v>
      </c>
      <c r="H457" s="223">
        <v>1573.705</v>
      </c>
      <c r="I457" s="224"/>
      <c r="J457" s="225">
        <f>ROUND(I457*H457,2)</f>
        <v>0</v>
      </c>
      <c r="K457" s="226"/>
      <c r="L457" s="44"/>
      <c r="M457" s="227" t="s">
        <v>1</v>
      </c>
      <c r="N457" s="228" t="s">
        <v>41</v>
      </c>
      <c r="O457" s="91"/>
      <c r="P457" s="229">
        <f>O457*H457</f>
        <v>0</v>
      </c>
      <c r="Q457" s="229">
        <v>0.017</v>
      </c>
      <c r="R457" s="229">
        <f>Q457*H457</f>
        <v>26.752985000000002</v>
      </c>
      <c r="S457" s="229">
        <v>0</v>
      </c>
      <c r="T457" s="230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31" t="s">
        <v>170</v>
      </c>
      <c r="AT457" s="231" t="s">
        <v>166</v>
      </c>
      <c r="AU457" s="231" t="s">
        <v>86</v>
      </c>
      <c r="AY457" s="17" t="s">
        <v>164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17" t="s">
        <v>84</v>
      </c>
      <c r="BK457" s="232">
        <f>ROUND(I457*H457,2)</f>
        <v>0</v>
      </c>
      <c r="BL457" s="17" t="s">
        <v>170</v>
      </c>
      <c r="BM457" s="231" t="s">
        <v>692</v>
      </c>
    </row>
    <row r="458" spans="1:51" s="13" customFormat="1" ht="12">
      <c r="A458" s="13"/>
      <c r="B458" s="233"/>
      <c r="C458" s="234"/>
      <c r="D458" s="235" t="s">
        <v>172</v>
      </c>
      <c r="E458" s="236" t="s">
        <v>1</v>
      </c>
      <c r="F458" s="237" t="s">
        <v>693</v>
      </c>
      <c r="G458" s="234"/>
      <c r="H458" s="238">
        <v>254.18</v>
      </c>
      <c r="I458" s="239"/>
      <c r="J458" s="234"/>
      <c r="K458" s="234"/>
      <c r="L458" s="240"/>
      <c r="M458" s="241"/>
      <c r="N458" s="242"/>
      <c r="O458" s="242"/>
      <c r="P458" s="242"/>
      <c r="Q458" s="242"/>
      <c r="R458" s="242"/>
      <c r="S458" s="242"/>
      <c r="T458" s="24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4" t="s">
        <v>172</v>
      </c>
      <c r="AU458" s="244" t="s">
        <v>86</v>
      </c>
      <c r="AV458" s="13" t="s">
        <v>86</v>
      </c>
      <c r="AW458" s="13" t="s">
        <v>32</v>
      </c>
      <c r="AX458" s="13" t="s">
        <v>76</v>
      </c>
      <c r="AY458" s="244" t="s">
        <v>164</v>
      </c>
    </row>
    <row r="459" spans="1:51" s="13" customFormat="1" ht="12">
      <c r="A459" s="13"/>
      <c r="B459" s="233"/>
      <c r="C459" s="234"/>
      <c r="D459" s="235" t="s">
        <v>172</v>
      </c>
      <c r="E459" s="236" t="s">
        <v>1</v>
      </c>
      <c r="F459" s="237" t="s">
        <v>694</v>
      </c>
      <c r="G459" s="234"/>
      <c r="H459" s="238">
        <v>297.14</v>
      </c>
      <c r="I459" s="239"/>
      <c r="J459" s="234"/>
      <c r="K459" s="234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172</v>
      </c>
      <c r="AU459" s="244" t="s">
        <v>86</v>
      </c>
      <c r="AV459" s="13" t="s">
        <v>86</v>
      </c>
      <c r="AW459" s="13" t="s">
        <v>32</v>
      </c>
      <c r="AX459" s="13" t="s">
        <v>76</v>
      </c>
      <c r="AY459" s="244" t="s">
        <v>164</v>
      </c>
    </row>
    <row r="460" spans="1:51" s="13" customFormat="1" ht="12">
      <c r="A460" s="13"/>
      <c r="B460" s="233"/>
      <c r="C460" s="234"/>
      <c r="D460" s="235" t="s">
        <v>172</v>
      </c>
      <c r="E460" s="236" t="s">
        <v>1</v>
      </c>
      <c r="F460" s="237" t="s">
        <v>695</v>
      </c>
      <c r="G460" s="234"/>
      <c r="H460" s="238">
        <v>288.385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4" t="s">
        <v>172</v>
      </c>
      <c r="AU460" s="244" t="s">
        <v>86</v>
      </c>
      <c r="AV460" s="13" t="s">
        <v>86</v>
      </c>
      <c r="AW460" s="13" t="s">
        <v>32</v>
      </c>
      <c r="AX460" s="13" t="s">
        <v>76</v>
      </c>
      <c r="AY460" s="244" t="s">
        <v>164</v>
      </c>
    </row>
    <row r="461" spans="1:51" s="13" customFormat="1" ht="12">
      <c r="A461" s="13"/>
      <c r="B461" s="233"/>
      <c r="C461" s="234"/>
      <c r="D461" s="235" t="s">
        <v>172</v>
      </c>
      <c r="E461" s="236" t="s">
        <v>1</v>
      </c>
      <c r="F461" s="237" t="s">
        <v>696</v>
      </c>
      <c r="G461" s="234"/>
      <c r="H461" s="238">
        <v>269.18</v>
      </c>
      <c r="I461" s="239"/>
      <c r="J461" s="234"/>
      <c r="K461" s="234"/>
      <c r="L461" s="240"/>
      <c r="M461" s="241"/>
      <c r="N461" s="242"/>
      <c r="O461" s="242"/>
      <c r="P461" s="242"/>
      <c r="Q461" s="242"/>
      <c r="R461" s="242"/>
      <c r="S461" s="242"/>
      <c r="T461" s="24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4" t="s">
        <v>172</v>
      </c>
      <c r="AU461" s="244" t="s">
        <v>86</v>
      </c>
      <c r="AV461" s="13" t="s">
        <v>86</v>
      </c>
      <c r="AW461" s="13" t="s">
        <v>32</v>
      </c>
      <c r="AX461" s="13" t="s">
        <v>76</v>
      </c>
      <c r="AY461" s="244" t="s">
        <v>164</v>
      </c>
    </row>
    <row r="462" spans="1:51" s="13" customFormat="1" ht="12">
      <c r="A462" s="13"/>
      <c r="B462" s="233"/>
      <c r="C462" s="234"/>
      <c r="D462" s="235" t="s">
        <v>172</v>
      </c>
      <c r="E462" s="236" t="s">
        <v>1</v>
      </c>
      <c r="F462" s="237" t="s">
        <v>697</v>
      </c>
      <c r="G462" s="234"/>
      <c r="H462" s="238">
        <v>428.68</v>
      </c>
      <c r="I462" s="239"/>
      <c r="J462" s="234"/>
      <c r="K462" s="234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172</v>
      </c>
      <c r="AU462" s="244" t="s">
        <v>86</v>
      </c>
      <c r="AV462" s="13" t="s">
        <v>86</v>
      </c>
      <c r="AW462" s="13" t="s">
        <v>32</v>
      </c>
      <c r="AX462" s="13" t="s">
        <v>76</v>
      </c>
      <c r="AY462" s="244" t="s">
        <v>164</v>
      </c>
    </row>
    <row r="463" spans="1:51" s="13" customFormat="1" ht="12">
      <c r="A463" s="13"/>
      <c r="B463" s="233"/>
      <c r="C463" s="234"/>
      <c r="D463" s="235" t="s">
        <v>172</v>
      </c>
      <c r="E463" s="236" t="s">
        <v>1</v>
      </c>
      <c r="F463" s="237" t="s">
        <v>698</v>
      </c>
      <c r="G463" s="234"/>
      <c r="H463" s="238">
        <v>36.14</v>
      </c>
      <c r="I463" s="239"/>
      <c r="J463" s="234"/>
      <c r="K463" s="234"/>
      <c r="L463" s="240"/>
      <c r="M463" s="241"/>
      <c r="N463" s="242"/>
      <c r="O463" s="242"/>
      <c r="P463" s="242"/>
      <c r="Q463" s="242"/>
      <c r="R463" s="242"/>
      <c r="S463" s="242"/>
      <c r="T463" s="24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4" t="s">
        <v>172</v>
      </c>
      <c r="AU463" s="244" t="s">
        <v>86</v>
      </c>
      <c r="AV463" s="13" t="s">
        <v>86</v>
      </c>
      <c r="AW463" s="13" t="s">
        <v>32</v>
      </c>
      <c r="AX463" s="13" t="s">
        <v>76</v>
      </c>
      <c r="AY463" s="244" t="s">
        <v>164</v>
      </c>
    </row>
    <row r="464" spans="1:51" s="14" customFormat="1" ht="12">
      <c r="A464" s="14"/>
      <c r="B464" s="245"/>
      <c r="C464" s="246"/>
      <c r="D464" s="235" t="s">
        <v>172</v>
      </c>
      <c r="E464" s="247" t="s">
        <v>1</v>
      </c>
      <c r="F464" s="248" t="s">
        <v>175</v>
      </c>
      <c r="G464" s="246"/>
      <c r="H464" s="249">
        <v>1573.7050000000002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5" t="s">
        <v>172</v>
      </c>
      <c r="AU464" s="255" t="s">
        <v>86</v>
      </c>
      <c r="AV464" s="14" t="s">
        <v>170</v>
      </c>
      <c r="AW464" s="14" t="s">
        <v>32</v>
      </c>
      <c r="AX464" s="14" t="s">
        <v>84</v>
      </c>
      <c r="AY464" s="255" t="s">
        <v>164</v>
      </c>
    </row>
    <row r="465" spans="1:65" s="2" customFormat="1" ht="13.8" customHeight="1">
      <c r="A465" s="38"/>
      <c r="B465" s="39"/>
      <c r="C465" s="219" t="s">
        <v>699</v>
      </c>
      <c r="D465" s="219" t="s">
        <v>166</v>
      </c>
      <c r="E465" s="220" t="s">
        <v>700</v>
      </c>
      <c r="F465" s="221" t="s">
        <v>701</v>
      </c>
      <c r="G465" s="222" t="s">
        <v>169</v>
      </c>
      <c r="H465" s="223">
        <v>7810.734</v>
      </c>
      <c r="I465" s="224"/>
      <c r="J465" s="225">
        <f>ROUND(I465*H465,2)</f>
        <v>0</v>
      </c>
      <c r="K465" s="226"/>
      <c r="L465" s="44"/>
      <c r="M465" s="227" t="s">
        <v>1</v>
      </c>
      <c r="N465" s="228" t="s">
        <v>41</v>
      </c>
      <c r="O465" s="91"/>
      <c r="P465" s="229">
        <f>O465*H465</f>
        <v>0</v>
      </c>
      <c r="Q465" s="229">
        <v>0.00026</v>
      </c>
      <c r="R465" s="229">
        <f>Q465*H465</f>
        <v>2.03079084</v>
      </c>
      <c r="S465" s="229">
        <v>0</v>
      </c>
      <c r="T465" s="230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1" t="s">
        <v>170</v>
      </c>
      <c r="AT465" s="231" t="s">
        <v>166</v>
      </c>
      <c r="AU465" s="231" t="s">
        <v>86</v>
      </c>
      <c r="AY465" s="17" t="s">
        <v>164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17" t="s">
        <v>84</v>
      </c>
      <c r="BK465" s="232">
        <f>ROUND(I465*H465,2)</f>
        <v>0</v>
      </c>
      <c r="BL465" s="17" t="s">
        <v>170</v>
      </c>
      <c r="BM465" s="231" t="s">
        <v>702</v>
      </c>
    </row>
    <row r="466" spans="1:51" s="13" customFormat="1" ht="12">
      <c r="A466" s="13"/>
      <c r="B466" s="233"/>
      <c r="C466" s="234"/>
      <c r="D466" s="235" t="s">
        <v>172</v>
      </c>
      <c r="E466" s="236" t="s">
        <v>1</v>
      </c>
      <c r="F466" s="237" t="s">
        <v>703</v>
      </c>
      <c r="G466" s="234"/>
      <c r="H466" s="238">
        <v>7810.734</v>
      </c>
      <c r="I466" s="239"/>
      <c r="J466" s="234"/>
      <c r="K466" s="234"/>
      <c r="L466" s="240"/>
      <c r="M466" s="241"/>
      <c r="N466" s="242"/>
      <c r="O466" s="242"/>
      <c r="P466" s="242"/>
      <c r="Q466" s="242"/>
      <c r="R466" s="242"/>
      <c r="S466" s="242"/>
      <c r="T466" s="24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4" t="s">
        <v>172</v>
      </c>
      <c r="AU466" s="244" t="s">
        <v>86</v>
      </c>
      <c r="AV466" s="13" t="s">
        <v>86</v>
      </c>
      <c r="AW466" s="13" t="s">
        <v>32</v>
      </c>
      <c r="AX466" s="13" t="s">
        <v>84</v>
      </c>
      <c r="AY466" s="244" t="s">
        <v>164</v>
      </c>
    </row>
    <row r="467" spans="1:65" s="2" customFormat="1" ht="13.8" customHeight="1">
      <c r="A467" s="38"/>
      <c r="B467" s="39"/>
      <c r="C467" s="219" t="s">
        <v>704</v>
      </c>
      <c r="D467" s="219" t="s">
        <v>166</v>
      </c>
      <c r="E467" s="220" t="s">
        <v>705</v>
      </c>
      <c r="F467" s="221" t="s">
        <v>706</v>
      </c>
      <c r="G467" s="222" t="s">
        <v>169</v>
      </c>
      <c r="H467" s="223">
        <v>1078.844</v>
      </c>
      <c r="I467" s="224"/>
      <c r="J467" s="225">
        <f>ROUND(I467*H467,2)</f>
        <v>0</v>
      </c>
      <c r="K467" s="226"/>
      <c r="L467" s="44"/>
      <c r="M467" s="227" t="s">
        <v>1</v>
      </c>
      <c r="N467" s="228" t="s">
        <v>41</v>
      </c>
      <c r="O467" s="91"/>
      <c r="P467" s="229">
        <f>O467*H467</f>
        <v>0</v>
      </c>
      <c r="Q467" s="229">
        <v>0.00438</v>
      </c>
      <c r="R467" s="229">
        <f>Q467*H467</f>
        <v>4.7253367200000005</v>
      </c>
      <c r="S467" s="229">
        <v>0</v>
      </c>
      <c r="T467" s="230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31" t="s">
        <v>170</v>
      </c>
      <c r="AT467" s="231" t="s">
        <v>166</v>
      </c>
      <c r="AU467" s="231" t="s">
        <v>86</v>
      </c>
      <c r="AY467" s="17" t="s">
        <v>164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17" t="s">
        <v>84</v>
      </c>
      <c r="BK467" s="232">
        <f>ROUND(I467*H467,2)</f>
        <v>0</v>
      </c>
      <c r="BL467" s="17" t="s">
        <v>170</v>
      </c>
      <c r="BM467" s="231" t="s">
        <v>707</v>
      </c>
    </row>
    <row r="468" spans="1:51" s="13" customFormat="1" ht="12">
      <c r="A468" s="13"/>
      <c r="B468" s="233"/>
      <c r="C468" s="234"/>
      <c r="D468" s="235" t="s">
        <v>172</v>
      </c>
      <c r="E468" s="236" t="s">
        <v>1</v>
      </c>
      <c r="F468" s="237" t="s">
        <v>708</v>
      </c>
      <c r="G468" s="234"/>
      <c r="H468" s="238">
        <v>43.75</v>
      </c>
      <c r="I468" s="239"/>
      <c r="J468" s="234"/>
      <c r="K468" s="234"/>
      <c r="L468" s="240"/>
      <c r="M468" s="241"/>
      <c r="N468" s="242"/>
      <c r="O468" s="242"/>
      <c r="P468" s="242"/>
      <c r="Q468" s="242"/>
      <c r="R468" s="242"/>
      <c r="S468" s="242"/>
      <c r="T468" s="24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4" t="s">
        <v>172</v>
      </c>
      <c r="AU468" s="244" t="s">
        <v>86</v>
      </c>
      <c r="AV468" s="13" t="s">
        <v>86</v>
      </c>
      <c r="AW468" s="13" t="s">
        <v>32</v>
      </c>
      <c r="AX468" s="13" t="s">
        <v>76</v>
      </c>
      <c r="AY468" s="244" t="s">
        <v>164</v>
      </c>
    </row>
    <row r="469" spans="1:51" s="13" customFormat="1" ht="12">
      <c r="A469" s="13"/>
      <c r="B469" s="233"/>
      <c r="C469" s="234"/>
      <c r="D469" s="235" t="s">
        <v>172</v>
      </c>
      <c r="E469" s="236" t="s">
        <v>1</v>
      </c>
      <c r="F469" s="237" t="s">
        <v>709</v>
      </c>
      <c r="G469" s="234"/>
      <c r="H469" s="238">
        <v>323.874</v>
      </c>
      <c r="I469" s="239"/>
      <c r="J469" s="234"/>
      <c r="K469" s="234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172</v>
      </c>
      <c r="AU469" s="244" t="s">
        <v>86</v>
      </c>
      <c r="AV469" s="13" t="s">
        <v>86</v>
      </c>
      <c r="AW469" s="13" t="s">
        <v>32</v>
      </c>
      <c r="AX469" s="13" t="s">
        <v>76</v>
      </c>
      <c r="AY469" s="244" t="s">
        <v>164</v>
      </c>
    </row>
    <row r="470" spans="1:51" s="15" customFormat="1" ht="12">
      <c r="A470" s="15"/>
      <c r="B470" s="256"/>
      <c r="C470" s="257"/>
      <c r="D470" s="235" t="s">
        <v>172</v>
      </c>
      <c r="E470" s="258" t="s">
        <v>1</v>
      </c>
      <c r="F470" s="259" t="s">
        <v>710</v>
      </c>
      <c r="G470" s="257"/>
      <c r="H470" s="258" t="s">
        <v>1</v>
      </c>
      <c r="I470" s="260"/>
      <c r="J470" s="257"/>
      <c r="K470" s="257"/>
      <c r="L470" s="261"/>
      <c r="M470" s="262"/>
      <c r="N470" s="263"/>
      <c r="O470" s="263"/>
      <c r="P470" s="263"/>
      <c r="Q470" s="263"/>
      <c r="R470" s="263"/>
      <c r="S470" s="263"/>
      <c r="T470" s="264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65" t="s">
        <v>172</v>
      </c>
      <c r="AU470" s="265" t="s">
        <v>86</v>
      </c>
      <c r="AV470" s="15" t="s">
        <v>84</v>
      </c>
      <c r="AW470" s="15" t="s">
        <v>32</v>
      </c>
      <c r="AX470" s="15" t="s">
        <v>76</v>
      </c>
      <c r="AY470" s="265" t="s">
        <v>164</v>
      </c>
    </row>
    <row r="471" spans="1:51" s="13" customFormat="1" ht="12">
      <c r="A471" s="13"/>
      <c r="B471" s="233"/>
      <c r="C471" s="234"/>
      <c r="D471" s="235" t="s">
        <v>172</v>
      </c>
      <c r="E471" s="236" t="s">
        <v>1</v>
      </c>
      <c r="F471" s="237" t="s">
        <v>711</v>
      </c>
      <c r="G471" s="234"/>
      <c r="H471" s="238">
        <v>661.69</v>
      </c>
      <c r="I471" s="239"/>
      <c r="J471" s="234"/>
      <c r="K471" s="234"/>
      <c r="L471" s="240"/>
      <c r="M471" s="241"/>
      <c r="N471" s="242"/>
      <c r="O471" s="242"/>
      <c r="P471" s="242"/>
      <c r="Q471" s="242"/>
      <c r="R471" s="242"/>
      <c r="S471" s="242"/>
      <c r="T471" s="24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4" t="s">
        <v>172</v>
      </c>
      <c r="AU471" s="244" t="s">
        <v>86</v>
      </c>
      <c r="AV471" s="13" t="s">
        <v>86</v>
      </c>
      <c r="AW471" s="13" t="s">
        <v>32</v>
      </c>
      <c r="AX471" s="13" t="s">
        <v>76</v>
      </c>
      <c r="AY471" s="244" t="s">
        <v>164</v>
      </c>
    </row>
    <row r="472" spans="1:51" s="13" customFormat="1" ht="12">
      <c r="A472" s="13"/>
      <c r="B472" s="233"/>
      <c r="C472" s="234"/>
      <c r="D472" s="235" t="s">
        <v>172</v>
      </c>
      <c r="E472" s="236" t="s">
        <v>1</v>
      </c>
      <c r="F472" s="237" t="s">
        <v>712</v>
      </c>
      <c r="G472" s="234"/>
      <c r="H472" s="238">
        <v>49.53</v>
      </c>
      <c r="I472" s="239"/>
      <c r="J472" s="234"/>
      <c r="K472" s="234"/>
      <c r="L472" s="240"/>
      <c r="M472" s="241"/>
      <c r="N472" s="242"/>
      <c r="O472" s="242"/>
      <c r="P472" s="242"/>
      <c r="Q472" s="242"/>
      <c r="R472" s="242"/>
      <c r="S472" s="242"/>
      <c r="T472" s="24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4" t="s">
        <v>172</v>
      </c>
      <c r="AU472" s="244" t="s">
        <v>86</v>
      </c>
      <c r="AV472" s="13" t="s">
        <v>86</v>
      </c>
      <c r="AW472" s="13" t="s">
        <v>32</v>
      </c>
      <c r="AX472" s="13" t="s">
        <v>76</v>
      </c>
      <c r="AY472" s="244" t="s">
        <v>164</v>
      </c>
    </row>
    <row r="473" spans="1:51" s="14" customFormat="1" ht="12">
      <c r="A473" s="14"/>
      <c r="B473" s="245"/>
      <c r="C473" s="246"/>
      <c r="D473" s="235" t="s">
        <v>172</v>
      </c>
      <c r="E473" s="247" t="s">
        <v>1</v>
      </c>
      <c r="F473" s="248" t="s">
        <v>175</v>
      </c>
      <c r="G473" s="246"/>
      <c r="H473" s="249">
        <v>1078.844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5" t="s">
        <v>172</v>
      </c>
      <c r="AU473" s="255" t="s">
        <v>86</v>
      </c>
      <c r="AV473" s="14" t="s">
        <v>170</v>
      </c>
      <c r="AW473" s="14" t="s">
        <v>32</v>
      </c>
      <c r="AX473" s="14" t="s">
        <v>84</v>
      </c>
      <c r="AY473" s="255" t="s">
        <v>164</v>
      </c>
    </row>
    <row r="474" spans="1:65" s="2" customFormat="1" ht="13.8" customHeight="1">
      <c r="A474" s="38"/>
      <c r="B474" s="39"/>
      <c r="C474" s="219" t="s">
        <v>713</v>
      </c>
      <c r="D474" s="219" t="s">
        <v>166</v>
      </c>
      <c r="E474" s="220" t="s">
        <v>714</v>
      </c>
      <c r="F474" s="221" t="s">
        <v>715</v>
      </c>
      <c r="G474" s="222" t="s">
        <v>169</v>
      </c>
      <c r="H474" s="223">
        <v>1078.844</v>
      </c>
      <c r="I474" s="224"/>
      <c r="J474" s="225">
        <f>ROUND(I474*H474,2)</f>
        <v>0</v>
      </c>
      <c r="K474" s="226"/>
      <c r="L474" s="44"/>
      <c r="M474" s="227" t="s">
        <v>1</v>
      </c>
      <c r="N474" s="228" t="s">
        <v>41</v>
      </c>
      <c r="O474" s="91"/>
      <c r="P474" s="229">
        <f>O474*H474</f>
        <v>0</v>
      </c>
      <c r="Q474" s="229">
        <v>0.003</v>
      </c>
      <c r="R474" s="229">
        <f>Q474*H474</f>
        <v>3.2365320000000004</v>
      </c>
      <c r="S474" s="229">
        <v>0</v>
      </c>
      <c r="T474" s="230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31" t="s">
        <v>170</v>
      </c>
      <c r="AT474" s="231" t="s">
        <v>166</v>
      </c>
      <c r="AU474" s="231" t="s">
        <v>86</v>
      </c>
      <c r="AY474" s="17" t="s">
        <v>164</v>
      </c>
      <c r="BE474" s="232">
        <f>IF(N474="základní",J474,0)</f>
        <v>0</v>
      </c>
      <c r="BF474" s="232">
        <f>IF(N474="snížená",J474,0)</f>
        <v>0</v>
      </c>
      <c r="BG474" s="232">
        <f>IF(N474="zákl. přenesená",J474,0)</f>
        <v>0</v>
      </c>
      <c r="BH474" s="232">
        <f>IF(N474="sníž. přenesená",J474,0)</f>
        <v>0</v>
      </c>
      <c r="BI474" s="232">
        <f>IF(N474="nulová",J474,0)</f>
        <v>0</v>
      </c>
      <c r="BJ474" s="17" t="s">
        <v>84</v>
      </c>
      <c r="BK474" s="232">
        <f>ROUND(I474*H474,2)</f>
        <v>0</v>
      </c>
      <c r="BL474" s="17" t="s">
        <v>170</v>
      </c>
      <c r="BM474" s="231" t="s">
        <v>716</v>
      </c>
    </row>
    <row r="475" spans="1:51" s="13" customFormat="1" ht="12">
      <c r="A475" s="13"/>
      <c r="B475" s="233"/>
      <c r="C475" s="234"/>
      <c r="D475" s="235" t="s">
        <v>172</v>
      </c>
      <c r="E475" s="236" t="s">
        <v>1</v>
      </c>
      <c r="F475" s="237" t="s">
        <v>708</v>
      </c>
      <c r="G475" s="234"/>
      <c r="H475" s="238">
        <v>43.75</v>
      </c>
      <c r="I475" s="239"/>
      <c r="J475" s="234"/>
      <c r="K475" s="234"/>
      <c r="L475" s="240"/>
      <c r="M475" s="241"/>
      <c r="N475" s="242"/>
      <c r="O475" s="242"/>
      <c r="P475" s="242"/>
      <c r="Q475" s="242"/>
      <c r="R475" s="242"/>
      <c r="S475" s="242"/>
      <c r="T475" s="24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4" t="s">
        <v>172</v>
      </c>
      <c r="AU475" s="244" t="s">
        <v>86</v>
      </c>
      <c r="AV475" s="13" t="s">
        <v>86</v>
      </c>
      <c r="AW475" s="13" t="s">
        <v>32</v>
      </c>
      <c r="AX475" s="13" t="s">
        <v>76</v>
      </c>
      <c r="AY475" s="244" t="s">
        <v>164</v>
      </c>
    </row>
    <row r="476" spans="1:51" s="13" customFormat="1" ht="12">
      <c r="A476" s="13"/>
      <c r="B476" s="233"/>
      <c r="C476" s="234"/>
      <c r="D476" s="235" t="s">
        <v>172</v>
      </c>
      <c r="E476" s="236" t="s">
        <v>1</v>
      </c>
      <c r="F476" s="237" t="s">
        <v>709</v>
      </c>
      <c r="G476" s="234"/>
      <c r="H476" s="238">
        <v>323.874</v>
      </c>
      <c r="I476" s="239"/>
      <c r="J476" s="234"/>
      <c r="K476" s="234"/>
      <c r="L476" s="240"/>
      <c r="M476" s="241"/>
      <c r="N476" s="242"/>
      <c r="O476" s="242"/>
      <c r="P476" s="242"/>
      <c r="Q476" s="242"/>
      <c r="R476" s="242"/>
      <c r="S476" s="242"/>
      <c r="T476" s="24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4" t="s">
        <v>172</v>
      </c>
      <c r="AU476" s="244" t="s">
        <v>86</v>
      </c>
      <c r="AV476" s="13" t="s">
        <v>86</v>
      </c>
      <c r="AW476" s="13" t="s">
        <v>32</v>
      </c>
      <c r="AX476" s="13" t="s">
        <v>76</v>
      </c>
      <c r="AY476" s="244" t="s">
        <v>164</v>
      </c>
    </row>
    <row r="477" spans="1:51" s="15" customFormat="1" ht="12">
      <c r="A477" s="15"/>
      <c r="B477" s="256"/>
      <c r="C477" s="257"/>
      <c r="D477" s="235" t="s">
        <v>172</v>
      </c>
      <c r="E477" s="258" t="s">
        <v>1</v>
      </c>
      <c r="F477" s="259" t="s">
        <v>710</v>
      </c>
      <c r="G477" s="257"/>
      <c r="H477" s="258" t="s">
        <v>1</v>
      </c>
      <c r="I477" s="260"/>
      <c r="J477" s="257"/>
      <c r="K477" s="257"/>
      <c r="L477" s="261"/>
      <c r="M477" s="262"/>
      <c r="N477" s="263"/>
      <c r="O477" s="263"/>
      <c r="P477" s="263"/>
      <c r="Q477" s="263"/>
      <c r="R477" s="263"/>
      <c r="S477" s="263"/>
      <c r="T477" s="264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65" t="s">
        <v>172</v>
      </c>
      <c r="AU477" s="265" t="s">
        <v>86</v>
      </c>
      <c r="AV477" s="15" t="s">
        <v>84</v>
      </c>
      <c r="AW477" s="15" t="s">
        <v>32</v>
      </c>
      <c r="AX477" s="15" t="s">
        <v>76</v>
      </c>
      <c r="AY477" s="265" t="s">
        <v>164</v>
      </c>
    </row>
    <row r="478" spans="1:51" s="13" customFormat="1" ht="12">
      <c r="A478" s="13"/>
      <c r="B478" s="233"/>
      <c r="C478" s="234"/>
      <c r="D478" s="235" t="s">
        <v>172</v>
      </c>
      <c r="E478" s="236" t="s">
        <v>1</v>
      </c>
      <c r="F478" s="237" t="s">
        <v>711</v>
      </c>
      <c r="G478" s="234"/>
      <c r="H478" s="238">
        <v>661.69</v>
      </c>
      <c r="I478" s="239"/>
      <c r="J478" s="234"/>
      <c r="K478" s="234"/>
      <c r="L478" s="240"/>
      <c r="M478" s="241"/>
      <c r="N478" s="242"/>
      <c r="O478" s="242"/>
      <c r="P478" s="242"/>
      <c r="Q478" s="242"/>
      <c r="R478" s="242"/>
      <c r="S478" s="242"/>
      <c r="T478" s="24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4" t="s">
        <v>172</v>
      </c>
      <c r="AU478" s="244" t="s">
        <v>86</v>
      </c>
      <c r="AV478" s="13" t="s">
        <v>86</v>
      </c>
      <c r="AW478" s="13" t="s">
        <v>32</v>
      </c>
      <c r="AX478" s="13" t="s">
        <v>76</v>
      </c>
      <c r="AY478" s="244" t="s">
        <v>164</v>
      </c>
    </row>
    <row r="479" spans="1:51" s="13" customFormat="1" ht="12">
      <c r="A479" s="13"/>
      <c r="B479" s="233"/>
      <c r="C479" s="234"/>
      <c r="D479" s="235" t="s">
        <v>172</v>
      </c>
      <c r="E479" s="236" t="s">
        <v>1</v>
      </c>
      <c r="F479" s="237" t="s">
        <v>712</v>
      </c>
      <c r="G479" s="234"/>
      <c r="H479" s="238">
        <v>49.53</v>
      </c>
      <c r="I479" s="239"/>
      <c r="J479" s="234"/>
      <c r="K479" s="234"/>
      <c r="L479" s="240"/>
      <c r="M479" s="241"/>
      <c r="N479" s="242"/>
      <c r="O479" s="242"/>
      <c r="P479" s="242"/>
      <c r="Q479" s="242"/>
      <c r="R479" s="242"/>
      <c r="S479" s="242"/>
      <c r="T479" s="24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4" t="s">
        <v>172</v>
      </c>
      <c r="AU479" s="244" t="s">
        <v>86</v>
      </c>
      <c r="AV479" s="13" t="s">
        <v>86</v>
      </c>
      <c r="AW479" s="13" t="s">
        <v>32</v>
      </c>
      <c r="AX479" s="13" t="s">
        <v>76</v>
      </c>
      <c r="AY479" s="244" t="s">
        <v>164</v>
      </c>
    </row>
    <row r="480" spans="1:51" s="14" customFormat="1" ht="12">
      <c r="A480" s="14"/>
      <c r="B480" s="245"/>
      <c r="C480" s="246"/>
      <c r="D480" s="235" t="s">
        <v>172</v>
      </c>
      <c r="E480" s="247" t="s">
        <v>1</v>
      </c>
      <c r="F480" s="248" t="s">
        <v>175</v>
      </c>
      <c r="G480" s="246"/>
      <c r="H480" s="249">
        <v>1078.844</v>
      </c>
      <c r="I480" s="250"/>
      <c r="J480" s="246"/>
      <c r="K480" s="246"/>
      <c r="L480" s="251"/>
      <c r="M480" s="252"/>
      <c r="N480" s="253"/>
      <c r="O480" s="253"/>
      <c r="P480" s="253"/>
      <c r="Q480" s="253"/>
      <c r="R480" s="253"/>
      <c r="S480" s="253"/>
      <c r="T480" s="25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5" t="s">
        <v>172</v>
      </c>
      <c r="AU480" s="255" t="s">
        <v>86</v>
      </c>
      <c r="AV480" s="14" t="s">
        <v>170</v>
      </c>
      <c r="AW480" s="14" t="s">
        <v>32</v>
      </c>
      <c r="AX480" s="14" t="s">
        <v>84</v>
      </c>
      <c r="AY480" s="255" t="s">
        <v>164</v>
      </c>
    </row>
    <row r="481" spans="1:65" s="2" customFormat="1" ht="13.8" customHeight="1">
      <c r="A481" s="38"/>
      <c r="B481" s="39"/>
      <c r="C481" s="219" t="s">
        <v>717</v>
      </c>
      <c r="D481" s="219" t="s">
        <v>166</v>
      </c>
      <c r="E481" s="220" t="s">
        <v>718</v>
      </c>
      <c r="F481" s="221" t="s">
        <v>719</v>
      </c>
      <c r="G481" s="222" t="s">
        <v>169</v>
      </c>
      <c r="H481" s="223">
        <v>763.82</v>
      </c>
      <c r="I481" s="224"/>
      <c r="J481" s="225">
        <f>ROUND(I481*H481,2)</f>
        <v>0</v>
      </c>
      <c r="K481" s="226"/>
      <c r="L481" s="44"/>
      <c r="M481" s="227" t="s">
        <v>1</v>
      </c>
      <c r="N481" s="228" t="s">
        <v>41</v>
      </c>
      <c r="O481" s="91"/>
      <c r="P481" s="229">
        <f>O481*H481</f>
        <v>0</v>
      </c>
      <c r="Q481" s="229">
        <v>0.0136</v>
      </c>
      <c r="R481" s="229">
        <f>Q481*H481</f>
        <v>10.387952</v>
      </c>
      <c r="S481" s="229">
        <v>0</v>
      </c>
      <c r="T481" s="230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31" t="s">
        <v>170</v>
      </c>
      <c r="AT481" s="231" t="s">
        <v>166</v>
      </c>
      <c r="AU481" s="231" t="s">
        <v>86</v>
      </c>
      <c r="AY481" s="17" t="s">
        <v>164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17" t="s">
        <v>84</v>
      </c>
      <c r="BK481" s="232">
        <f>ROUND(I481*H481,2)</f>
        <v>0</v>
      </c>
      <c r="BL481" s="17" t="s">
        <v>170</v>
      </c>
      <c r="BM481" s="231" t="s">
        <v>720</v>
      </c>
    </row>
    <row r="482" spans="1:51" s="15" customFormat="1" ht="12">
      <c r="A482" s="15"/>
      <c r="B482" s="256"/>
      <c r="C482" s="257"/>
      <c r="D482" s="235" t="s">
        <v>172</v>
      </c>
      <c r="E482" s="258" t="s">
        <v>1</v>
      </c>
      <c r="F482" s="259" t="s">
        <v>721</v>
      </c>
      <c r="G482" s="257"/>
      <c r="H482" s="258" t="s">
        <v>1</v>
      </c>
      <c r="I482" s="260"/>
      <c r="J482" s="257"/>
      <c r="K482" s="257"/>
      <c r="L482" s="261"/>
      <c r="M482" s="262"/>
      <c r="N482" s="263"/>
      <c r="O482" s="263"/>
      <c r="P482" s="263"/>
      <c r="Q482" s="263"/>
      <c r="R482" s="263"/>
      <c r="S482" s="263"/>
      <c r="T482" s="264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65" t="s">
        <v>172</v>
      </c>
      <c r="AU482" s="265" t="s">
        <v>86</v>
      </c>
      <c r="AV482" s="15" t="s">
        <v>84</v>
      </c>
      <c r="AW482" s="15" t="s">
        <v>32</v>
      </c>
      <c r="AX482" s="15" t="s">
        <v>76</v>
      </c>
      <c r="AY482" s="265" t="s">
        <v>164</v>
      </c>
    </row>
    <row r="483" spans="1:51" s="13" customFormat="1" ht="12">
      <c r="A483" s="13"/>
      <c r="B483" s="233"/>
      <c r="C483" s="234"/>
      <c r="D483" s="235" t="s">
        <v>172</v>
      </c>
      <c r="E483" s="236" t="s">
        <v>1</v>
      </c>
      <c r="F483" s="237" t="s">
        <v>722</v>
      </c>
      <c r="G483" s="234"/>
      <c r="H483" s="238">
        <v>763.82</v>
      </c>
      <c r="I483" s="239"/>
      <c r="J483" s="234"/>
      <c r="K483" s="234"/>
      <c r="L483" s="240"/>
      <c r="M483" s="241"/>
      <c r="N483" s="242"/>
      <c r="O483" s="242"/>
      <c r="P483" s="242"/>
      <c r="Q483" s="242"/>
      <c r="R483" s="242"/>
      <c r="S483" s="242"/>
      <c r="T483" s="24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4" t="s">
        <v>172</v>
      </c>
      <c r="AU483" s="244" t="s">
        <v>86</v>
      </c>
      <c r="AV483" s="13" t="s">
        <v>86</v>
      </c>
      <c r="AW483" s="13" t="s">
        <v>32</v>
      </c>
      <c r="AX483" s="13" t="s">
        <v>84</v>
      </c>
      <c r="AY483" s="244" t="s">
        <v>164</v>
      </c>
    </row>
    <row r="484" spans="1:65" s="2" customFormat="1" ht="13.8" customHeight="1">
      <c r="A484" s="38"/>
      <c r="B484" s="39"/>
      <c r="C484" s="219" t="s">
        <v>723</v>
      </c>
      <c r="D484" s="219" t="s">
        <v>166</v>
      </c>
      <c r="E484" s="220" t="s">
        <v>724</v>
      </c>
      <c r="F484" s="221" t="s">
        <v>725</v>
      </c>
      <c r="G484" s="222" t="s">
        <v>169</v>
      </c>
      <c r="H484" s="223">
        <v>1052.28</v>
      </c>
      <c r="I484" s="224"/>
      <c r="J484" s="225">
        <f>ROUND(I484*H484,2)</f>
        <v>0</v>
      </c>
      <c r="K484" s="226"/>
      <c r="L484" s="44"/>
      <c r="M484" s="227" t="s">
        <v>1</v>
      </c>
      <c r="N484" s="228" t="s">
        <v>41</v>
      </c>
      <c r="O484" s="91"/>
      <c r="P484" s="229">
        <f>O484*H484</f>
        <v>0</v>
      </c>
      <c r="Q484" s="229">
        <v>0.01628</v>
      </c>
      <c r="R484" s="229">
        <f>Q484*H484</f>
        <v>17.1311184</v>
      </c>
      <c r="S484" s="229">
        <v>0</v>
      </c>
      <c r="T484" s="230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31" t="s">
        <v>170</v>
      </c>
      <c r="AT484" s="231" t="s">
        <v>166</v>
      </c>
      <c r="AU484" s="231" t="s">
        <v>86</v>
      </c>
      <c r="AY484" s="17" t="s">
        <v>164</v>
      </c>
      <c r="BE484" s="232">
        <f>IF(N484="základní",J484,0)</f>
        <v>0</v>
      </c>
      <c r="BF484" s="232">
        <f>IF(N484="snížená",J484,0)</f>
        <v>0</v>
      </c>
      <c r="BG484" s="232">
        <f>IF(N484="zákl. přenesená",J484,0)</f>
        <v>0</v>
      </c>
      <c r="BH484" s="232">
        <f>IF(N484="sníž. přenesená",J484,0)</f>
        <v>0</v>
      </c>
      <c r="BI484" s="232">
        <f>IF(N484="nulová",J484,0)</f>
        <v>0</v>
      </c>
      <c r="BJ484" s="17" t="s">
        <v>84</v>
      </c>
      <c r="BK484" s="232">
        <f>ROUND(I484*H484,2)</f>
        <v>0</v>
      </c>
      <c r="BL484" s="17" t="s">
        <v>170</v>
      </c>
      <c r="BM484" s="231" t="s">
        <v>726</v>
      </c>
    </row>
    <row r="485" spans="1:51" s="13" customFormat="1" ht="12">
      <c r="A485" s="13"/>
      <c r="B485" s="233"/>
      <c r="C485" s="234"/>
      <c r="D485" s="235" t="s">
        <v>172</v>
      </c>
      <c r="E485" s="236" t="s">
        <v>1</v>
      </c>
      <c r="F485" s="237" t="s">
        <v>727</v>
      </c>
      <c r="G485" s="234"/>
      <c r="H485" s="238">
        <v>205.9</v>
      </c>
      <c r="I485" s="239"/>
      <c r="J485" s="234"/>
      <c r="K485" s="234"/>
      <c r="L485" s="240"/>
      <c r="M485" s="241"/>
      <c r="N485" s="242"/>
      <c r="O485" s="242"/>
      <c r="P485" s="242"/>
      <c r="Q485" s="242"/>
      <c r="R485" s="242"/>
      <c r="S485" s="242"/>
      <c r="T485" s="24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4" t="s">
        <v>172</v>
      </c>
      <c r="AU485" s="244" t="s">
        <v>86</v>
      </c>
      <c r="AV485" s="13" t="s">
        <v>86</v>
      </c>
      <c r="AW485" s="13" t="s">
        <v>32</v>
      </c>
      <c r="AX485" s="13" t="s">
        <v>76</v>
      </c>
      <c r="AY485" s="244" t="s">
        <v>164</v>
      </c>
    </row>
    <row r="486" spans="1:51" s="13" customFormat="1" ht="12">
      <c r="A486" s="13"/>
      <c r="B486" s="233"/>
      <c r="C486" s="234"/>
      <c r="D486" s="235" t="s">
        <v>172</v>
      </c>
      <c r="E486" s="236" t="s">
        <v>1</v>
      </c>
      <c r="F486" s="237" t="s">
        <v>728</v>
      </c>
      <c r="G486" s="234"/>
      <c r="H486" s="238">
        <v>205.9</v>
      </c>
      <c r="I486" s="239"/>
      <c r="J486" s="234"/>
      <c r="K486" s="234"/>
      <c r="L486" s="240"/>
      <c r="M486" s="241"/>
      <c r="N486" s="242"/>
      <c r="O486" s="242"/>
      <c r="P486" s="242"/>
      <c r="Q486" s="242"/>
      <c r="R486" s="242"/>
      <c r="S486" s="242"/>
      <c r="T486" s="24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4" t="s">
        <v>172</v>
      </c>
      <c r="AU486" s="244" t="s">
        <v>86</v>
      </c>
      <c r="AV486" s="13" t="s">
        <v>86</v>
      </c>
      <c r="AW486" s="13" t="s">
        <v>32</v>
      </c>
      <c r="AX486" s="13" t="s">
        <v>76</v>
      </c>
      <c r="AY486" s="244" t="s">
        <v>164</v>
      </c>
    </row>
    <row r="487" spans="1:51" s="13" customFormat="1" ht="12">
      <c r="A487" s="13"/>
      <c r="B487" s="233"/>
      <c r="C487" s="234"/>
      <c r="D487" s="235" t="s">
        <v>172</v>
      </c>
      <c r="E487" s="236" t="s">
        <v>1</v>
      </c>
      <c r="F487" s="237" t="s">
        <v>729</v>
      </c>
      <c r="G487" s="234"/>
      <c r="H487" s="238">
        <v>401.14</v>
      </c>
      <c r="I487" s="239"/>
      <c r="J487" s="234"/>
      <c r="K487" s="234"/>
      <c r="L487" s="240"/>
      <c r="M487" s="241"/>
      <c r="N487" s="242"/>
      <c r="O487" s="242"/>
      <c r="P487" s="242"/>
      <c r="Q487" s="242"/>
      <c r="R487" s="242"/>
      <c r="S487" s="242"/>
      <c r="T487" s="24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4" t="s">
        <v>172</v>
      </c>
      <c r="AU487" s="244" t="s">
        <v>86</v>
      </c>
      <c r="AV487" s="13" t="s">
        <v>86</v>
      </c>
      <c r="AW487" s="13" t="s">
        <v>32</v>
      </c>
      <c r="AX487" s="13" t="s">
        <v>76</v>
      </c>
      <c r="AY487" s="244" t="s">
        <v>164</v>
      </c>
    </row>
    <row r="488" spans="1:51" s="13" customFormat="1" ht="12">
      <c r="A488" s="13"/>
      <c r="B488" s="233"/>
      <c r="C488" s="234"/>
      <c r="D488" s="235" t="s">
        <v>172</v>
      </c>
      <c r="E488" s="236" t="s">
        <v>1</v>
      </c>
      <c r="F488" s="237" t="s">
        <v>730</v>
      </c>
      <c r="G488" s="234"/>
      <c r="H488" s="238">
        <v>177.12</v>
      </c>
      <c r="I488" s="239"/>
      <c r="J488" s="234"/>
      <c r="K488" s="234"/>
      <c r="L488" s="240"/>
      <c r="M488" s="241"/>
      <c r="N488" s="242"/>
      <c r="O488" s="242"/>
      <c r="P488" s="242"/>
      <c r="Q488" s="242"/>
      <c r="R488" s="242"/>
      <c r="S488" s="242"/>
      <c r="T488" s="24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4" t="s">
        <v>172</v>
      </c>
      <c r="AU488" s="244" t="s">
        <v>86</v>
      </c>
      <c r="AV488" s="13" t="s">
        <v>86</v>
      </c>
      <c r="AW488" s="13" t="s">
        <v>32</v>
      </c>
      <c r="AX488" s="13" t="s">
        <v>76</v>
      </c>
      <c r="AY488" s="244" t="s">
        <v>164</v>
      </c>
    </row>
    <row r="489" spans="1:51" s="13" customFormat="1" ht="12">
      <c r="A489" s="13"/>
      <c r="B489" s="233"/>
      <c r="C489" s="234"/>
      <c r="D489" s="235" t="s">
        <v>172</v>
      </c>
      <c r="E489" s="236" t="s">
        <v>1</v>
      </c>
      <c r="F489" s="237" t="s">
        <v>731</v>
      </c>
      <c r="G489" s="234"/>
      <c r="H489" s="238">
        <v>62.22</v>
      </c>
      <c r="I489" s="239"/>
      <c r="J489" s="234"/>
      <c r="K489" s="234"/>
      <c r="L489" s="240"/>
      <c r="M489" s="241"/>
      <c r="N489" s="242"/>
      <c r="O489" s="242"/>
      <c r="P489" s="242"/>
      <c r="Q489" s="242"/>
      <c r="R489" s="242"/>
      <c r="S489" s="242"/>
      <c r="T489" s="24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4" t="s">
        <v>172</v>
      </c>
      <c r="AU489" s="244" t="s">
        <v>86</v>
      </c>
      <c r="AV489" s="13" t="s">
        <v>86</v>
      </c>
      <c r="AW489" s="13" t="s">
        <v>32</v>
      </c>
      <c r="AX489" s="13" t="s">
        <v>76</v>
      </c>
      <c r="AY489" s="244" t="s">
        <v>164</v>
      </c>
    </row>
    <row r="490" spans="1:51" s="14" customFormat="1" ht="12">
      <c r="A490" s="14"/>
      <c r="B490" s="245"/>
      <c r="C490" s="246"/>
      <c r="D490" s="235" t="s">
        <v>172</v>
      </c>
      <c r="E490" s="247" t="s">
        <v>1</v>
      </c>
      <c r="F490" s="248" t="s">
        <v>175</v>
      </c>
      <c r="G490" s="246"/>
      <c r="H490" s="249">
        <v>1052.28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5" t="s">
        <v>172</v>
      </c>
      <c r="AU490" s="255" t="s">
        <v>86</v>
      </c>
      <c r="AV490" s="14" t="s">
        <v>170</v>
      </c>
      <c r="AW490" s="14" t="s">
        <v>32</v>
      </c>
      <c r="AX490" s="14" t="s">
        <v>84</v>
      </c>
      <c r="AY490" s="255" t="s">
        <v>164</v>
      </c>
    </row>
    <row r="491" spans="1:65" s="2" customFormat="1" ht="13.8" customHeight="1">
      <c r="A491" s="38"/>
      <c r="B491" s="39"/>
      <c r="C491" s="219" t="s">
        <v>732</v>
      </c>
      <c r="D491" s="219" t="s">
        <v>166</v>
      </c>
      <c r="E491" s="220" t="s">
        <v>733</v>
      </c>
      <c r="F491" s="221" t="s">
        <v>734</v>
      </c>
      <c r="G491" s="222" t="s">
        <v>169</v>
      </c>
      <c r="H491" s="223">
        <v>787.89</v>
      </c>
      <c r="I491" s="224"/>
      <c r="J491" s="225">
        <f>ROUND(I491*H491,2)</f>
        <v>0</v>
      </c>
      <c r="K491" s="226"/>
      <c r="L491" s="44"/>
      <c r="M491" s="227" t="s">
        <v>1</v>
      </c>
      <c r="N491" s="228" t="s">
        <v>41</v>
      </c>
      <c r="O491" s="91"/>
      <c r="P491" s="229">
        <f>O491*H491</f>
        <v>0</v>
      </c>
      <c r="Q491" s="229">
        <v>0.0156</v>
      </c>
      <c r="R491" s="229">
        <f>Q491*H491</f>
        <v>12.291084</v>
      </c>
      <c r="S491" s="229">
        <v>0</v>
      </c>
      <c r="T491" s="230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31" t="s">
        <v>170</v>
      </c>
      <c r="AT491" s="231" t="s">
        <v>166</v>
      </c>
      <c r="AU491" s="231" t="s">
        <v>86</v>
      </c>
      <c r="AY491" s="17" t="s">
        <v>164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17" t="s">
        <v>84</v>
      </c>
      <c r="BK491" s="232">
        <f>ROUND(I491*H491,2)</f>
        <v>0</v>
      </c>
      <c r="BL491" s="17" t="s">
        <v>170</v>
      </c>
      <c r="BM491" s="231" t="s">
        <v>735</v>
      </c>
    </row>
    <row r="492" spans="1:51" s="15" customFormat="1" ht="12">
      <c r="A492" s="15"/>
      <c r="B492" s="256"/>
      <c r="C492" s="257"/>
      <c r="D492" s="235" t="s">
        <v>172</v>
      </c>
      <c r="E492" s="258" t="s">
        <v>1</v>
      </c>
      <c r="F492" s="259" t="s">
        <v>736</v>
      </c>
      <c r="G492" s="257"/>
      <c r="H492" s="258" t="s">
        <v>1</v>
      </c>
      <c r="I492" s="260"/>
      <c r="J492" s="257"/>
      <c r="K492" s="257"/>
      <c r="L492" s="261"/>
      <c r="M492" s="262"/>
      <c r="N492" s="263"/>
      <c r="O492" s="263"/>
      <c r="P492" s="263"/>
      <c r="Q492" s="263"/>
      <c r="R492" s="263"/>
      <c r="S492" s="263"/>
      <c r="T492" s="264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65" t="s">
        <v>172</v>
      </c>
      <c r="AU492" s="265" t="s">
        <v>86</v>
      </c>
      <c r="AV492" s="15" t="s">
        <v>84</v>
      </c>
      <c r="AW492" s="15" t="s">
        <v>32</v>
      </c>
      <c r="AX492" s="15" t="s">
        <v>76</v>
      </c>
      <c r="AY492" s="265" t="s">
        <v>164</v>
      </c>
    </row>
    <row r="493" spans="1:51" s="13" customFormat="1" ht="12">
      <c r="A493" s="13"/>
      <c r="B493" s="233"/>
      <c r="C493" s="234"/>
      <c r="D493" s="235" t="s">
        <v>172</v>
      </c>
      <c r="E493" s="236" t="s">
        <v>1</v>
      </c>
      <c r="F493" s="237" t="s">
        <v>737</v>
      </c>
      <c r="G493" s="234"/>
      <c r="H493" s="238">
        <v>787.89</v>
      </c>
      <c r="I493" s="239"/>
      <c r="J493" s="234"/>
      <c r="K493" s="234"/>
      <c r="L493" s="240"/>
      <c r="M493" s="241"/>
      <c r="N493" s="242"/>
      <c r="O493" s="242"/>
      <c r="P493" s="242"/>
      <c r="Q493" s="242"/>
      <c r="R493" s="242"/>
      <c r="S493" s="242"/>
      <c r="T493" s="24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4" t="s">
        <v>172</v>
      </c>
      <c r="AU493" s="244" t="s">
        <v>86</v>
      </c>
      <c r="AV493" s="13" t="s">
        <v>86</v>
      </c>
      <c r="AW493" s="13" t="s">
        <v>32</v>
      </c>
      <c r="AX493" s="13" t="s">
        <v>84</v>
      </c>
      <c r="AY493" s="244" t="s">
        <v>164</v>
      </c>
    </row>
    <row r="494" spans="1:65" s="2" customFormat="1" ht="13.8" customHeight="1">
      <c r="A494" s="38"/>
      <c r="B494" s="39"/>
      <c r="C494" s="219" t="s">
        <v>738</v>
      </c>
      <c r="D494" s="219" t="s">
        <v>166</v>
      </c>
      <c r="E494" s="220" t="s">
        <v>739</v>
      </c>
      <c r="F494" s="221" t="s">
        <v>740</v>
      </c>
      <c r="G494" s="222" t="s">
        <v>169</v>
      </c>
      <c r="H494" s="223">
        <v>4127.9</v>
      </c>
      <c r="I494" s="224"/>
      <c r="J494" s="225">
        <f>ROUND(I494*H494,2)</f>
        <v>0</v>
      </c>
      <c r="K494" s="226"/>
      <c r="L494" s="44"/>
      <c r="M494" s="227" t="s">
        <v>1</v>
      </c>
      <c r="N494" s="228" t="s">
        <v>41</v>
      </c>
      <c r="O494" s="91"/>
      <c r="P494" s="229">
        <f>O494*H494</f>
        <v>0</v>
      </c>
      <c r="Q494" s="229">
        <v>0.017</v>
      </c>
      <c r="R494" s="229">
        <f>Q494*H494</f>
        <v>70.1743</v>
      </c>
      <c r="S494" s="229">
        <v>0</v>
      </c>
      <c r="T494" s="230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31" t="s">
        <v>170</v>
      </c>
      <c r="AT494" s="231" t="s">
        <v>166</v>
      </c>
      <c r="AU494" s="231" t="s">
        <v>86</v>
      </c>
      <c r="AY494" s="17" t="s">
        <v>164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17" t="s">
        <v>84</v>
      </c>
      <c r="BK494" s="232">
        <f>ROUND(I494*H494,2)</f>
        <v>0</v>
      </c>
      <c r="BL494" s="17" t="s">
        <v>170</v>
      </c>
      <c r="BM494" s="231" t="s">
        <v>741</v>
      </c>
    </row>
    <row r="495" spans="1:51" s="13" customFormat="1" ht="12">
      <c r="A495" s="13"/>
      <c r="B495" s="233"/>
      <c r="C495" s="234"/>
      <c r="D495" s="235" t="s">
        <v>172</v>
      </c>
      <c r="E495" s="236" t="s">
        <v>1</v>
      </c>
      <c r="F495" s="237" t="s">
        <v>742</v>
      </c>
      <c r="G495" s="234"/>
      <c r="H495" s="238">
        <v>748.39</v>
      </c>
      <c r="I495" s="239"/>
      <c r="J495" s="234"/>
      <c r="K495" s="234"/>
      <c r="L495" s="240"/>
      <c r="M495" s="241"/>
      <c r="N495" s="242"/>
      <c r="O495" s="242"/>
      <c r="P495" s="242"/>
      <c r="Q495" s="242"/>
      <c r="R495" s="242"/>
      <c r="S495" s="242"/>
      <c r="T495" s="24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4" t="s">
        <v>172</v>
      </c>
      <c r="AU495" s="244" t="s">
        <v>86</v>
      </c>
      <c r="AV495" s="13" t="s">
        <v>86</v>
      </c>
      <c r="AW495" s="13" t="s">
        <v>32</v>
      </c>
      <c r="AX495" s="13" t="s">
        <v>76</v>
      </c>
      <c r="AY495" s="244" t="s">
        <v>164</v>
      </c>
    </row>
    <row r="496" spans="1:51" s="13" customFormat="1" ht="12">
      <c r="A496" s="13"/>
      <c r="B496" s="233"/>
      <c r="C496" s="234"/>
      <c r="D496" s="235" t="s">
        <v>172</v>
      </c>
      <c r="E496" s="236" t="s">
        <v>1</v>
      </c>
      <c r="F496" s="237" t="s">
        <v>743</v>
      </c>
      <c r="G496" s="234"/>
      <c r="H496" s="238">
        <v>748.39</v>
      </c>
      <c r="I496" s="239"/>
      <c r="J496" s="234"/>
      <c r="K496" s="234"/>
      <c r="L496" s="240"/>
      <c r="M496" s="241"/>
      <c r="N496" s="242"/>
      <c r="O496" s="242"/>
      <c r="P496" s="242"/>
      <c r="Q496" s="242"/>
      <c r="R496" s="242"/>
      <c r="S496" s="242"/>
      <c r="T496" s="24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4" t="s">
        <v>172</v>
      </c>
      <c r="AU496" s="244" t="s">
        <v>86</v>
      </c>
      <c r="AV496" s="13" t="s">
        <v>86</v>
      </c>
      <c r="AW496" s="13" t="s">
        <v>32</v>
      </c>
      <c r="AX496" s="13" t="s">
        <v>76</v>
      </c>
      <c r="AY496" s="244" t="s">
        <v>164</v>
      </c>
    </row>
    <row r="497" spans="1:51" s="13" customFormat="1" ht="12">
      <c r="A497" s="13"/>
      <c r="B497" s="233"/>
      <c r="C497" s="234"/>
      <c r="D497" s="235" t="s">
        <v>172</v>
      </c>
      <c r="E497" s="236" t="s">
        <v>1</v>
      </c>
      <c r="F497" s="237" t="s">
        <v>744</v>
      </c>
      <c r="G497" s="234"/>
      <c r="H497" s="238">
        <v>467.49</v>
      </c>
      <c r="I497" s="239"/>
      <c r="J497" s="234"/>
      <c r="K497" s="234"/>
      <c r="L497" s="240"/>
      <c r="M497" s="241"/>
      <c r="N497" s="242"/>
      <c r="O497" s="242"/>
      <c r="P497" s="242"/>
      <c r="Q497" s="242"/>
      <c r="R497" s="242"/>
      <c r="S497" s="242"/>
      <c r="T497" s="24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4" t="s">
        <v>172</v>
      </c>
      <c r="AU497" s="244" t="s">
        <v>86</v>
      </c>
      <c r="AV497" s="13" t="s">
        <v>86</v>
      </c>
      <c r="AW497" s="13" t="s">
        <v>32</v>
      </c>
      <c r="AX497" s="13" t="s">
        <v>76</v>
      </c>
      <c r="AY497" s="244" t="s">
        <v>164</v>
      </c>
    </row>
    <row r="498" spans="1:51" s="13" customFormat="1" ht="12">
      <c r="A498" s="13"/>
      <c r="B498" s="233"/>
      <c r="C498" s="234"/>
      <c r="D498" s="235" t="s">
        <v>172</v>
      </c>
      <c r="E498" s="236" t="s">
        <v>1</v>
      </c>
      <c r="F498" s="237" t="s">
        <v>745</v>
      </c>
      <c r="G498" s="234"/>
      <c r="H498" s="238">
        <v>1196.72</v>
      </c>
      <c r="I498" s="239"/>
      <c r="J498" s="234"/>
      <c r="K498" s="234"/>
      <c r="L498" s="240"/>
      <c r="M498" s="241"/>
      <c r="N498" s="242"/>
      <c r="O498" s="242"/>
      <c r="P498" s="242"/>
      <c r="Q498" s="242"/>
      <c r="R498" s="242"/>
      <c r="S498" s="242"/>
      <c r="T498" s="24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4" t="s">
        <v>172</v>
      </c>
      <c r="AU498" s="244" t="s">
        <v>86</v>
      </c>
      <c r="AV498" s="13" t="s">
        <v>86</v>
      </c>
      <c r="AW498" s="13" t="s">
        <v>32</v>
      </c>
      <c r="AX498" s="13" t="s">
        <v>76</v>
      </c>
      <c r="AY498" s="244" t="s">
        <v>164</v>
      </c>
    </row>
    <row r="499" spans="1:51" s="13" customFormat="1" ht="12">
      <c r="A499" s="13"/>
      <c r="B499" s="233"/>
      <c r="C499" s="234"/>
      <c r="D499" s="235" t="s">
        <v>172</v>
      </c>
      <c r="E499" s="236" t="s">
        <v>1</v>
      </c>
      <c r="F499" s="237" t="s">
        <v>746</v>
      </c>
      <c r="G499" s="234"/>
      <c r="H499" s="238">
        <v>838.37</v>
      </c>
      <c r="I499" s="239"/>
      <c r="J499" s="234"/>
      <c r="K499" s="234"/>
      <c r="L499" s="240"/>
      <c r="M499" s="241"/>
      <c r="N499" s="242"/>
      <c r="O499" s="242"/>
      <c r="P499" s="242"/>
      <c r="Q499" s="242"/>
      <c r="R499" s="242"/>
      <c r="S499" s="242"/>
      <c r="T499" s="24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4" t="s">
        <v>172</v>
      </c>
      <c r="AU499" s="244" t="s">
        <v>86</v>
      </c>
      <c r="AV499" s="13" t="s">
        <v>86</v>
      </c>
      <c r="AW499" s="13" t="s">
        <v>32</v>
      </c>
      <c r="AX499" s="13" t="s">
        <v>76</v>
      </c>
      <c r="AY499" s="244" t="s">
        <v>164</v>
      </c>
    </row>
    <row r="500" spans="1:51" s="13" customFormat="1" ht="12">
      <c r="A500" s="13"/>
      <c r="B500" s="233"/>
      <c r="C500" s="234"/>
      <c r="D500" s="235" t="s">
        <v>172</v>
      </c>
      <c r="E500" s="236" t="s">
        <v>1</v>
      </c>
      <c r="F500" s="237" t="s">
        <v>747</v>
      </c>
      <c r="G500" s="234"/>
      <c r="H500" s="238">
        <v>128.54</v>
      </c>
      <c r="I500" s="239"/>
      <c r="J500" s="234"/>
      <c r="K500" s="234"/>
      <c r="L500" s="240"/>
      <c r="M500" s="241"/>
      <c r="N500" s="242"/>
      <c r="O500" s="242"/>
      <c r="P500" s="242"/>
      <c r="Q500" s="242"/>
      <c r="R500" s="242"/>
      <c r="S500" s="242"/>
      <c r="T500" s="24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4" t="s">
        <v>172</v>
      </c>
      <c r="AU500" s="244" t="s">
        <v>86</v>
      </c>
      <c r="AV500" s="13" t="s">
        <v>86</v>
      </c>
      <c r="AW500" s="13" t="s">
        <v>32</v>
      </c>
      <c r="AX500" s="13" t="s">
        <v>76</v>
      </c>
      <c r="AY500" s="244" t="s">
        <v>164</v>
      </c>
    </row>
    <row r="501" spans="1:51" s="14" customFormat="1" ht="12">
      <c r="A501" s="14"/>
      <c r="B501" s="245"/>
      <c r="C501" s="246"/>
      <c r="D501" s="235" t="s">
        <v>172</v>
      </c>
      <c r="E501" s="247" t="s">
        <v>1</v>
      </c>
      <c r="F501" s="248" t="s">
        <v>175</v>
      </c>
      <c r="G501" s="246"/>
      <c r="H501" s="249">
        <v>4127.9</v>
      </c>
      <c r="I501" s="250"/>
      <c r="J501" s="246"/>
      <c r="K501" s="246"/>
      <c r="L501" s="251"/>
      <c r="M501" s="252"/>
      <c r="N501" s="253"/>
      <c r="O501" s="253"/>
      <c r="P501" s="253"/>
      <c r="Q501" s="253"/>
      <c r="R501" s="253"/>
      <c r="S501" s="253"/>
      <c r="T501" s="25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5" t="s">
        <v>172</v>
      </c>
      <c r="AU501" s="255" t="s">
        <v>86</v>
      </c>
      <c r="AV501" s="14" t="s">
        <v>170</v>
      </c>
      <c r="AW501" s="14" t="s">
        <v>32</v>
      </c>
      <c r="AX501" s="14" t="s">
        <v>84</v>
      </c>
      <c r="AY501" s="255" t="s">
        <v>164</v>
      </c>
    </row>
    <row r="502" spans="1:65" s="2" customFormat="1" ht="13.8" customHeight="1">
      <c r="A502" s="38"/>
      <c r="B502" s="39"/>
      <c r="C502" s="219" t="s">
        <v>748</v>
      </c>
      <c r="D502" s="219" t="s">
        <v>166</v>
      </c>
      <c r="E502" s="220" t="s">
        <v>749</v>
      </c>
      <c r="F502" s="221" t="s">
        <v>750</v>
      </c>
      <c r="G502" s="222" t="s">
        <v>169</v>
      </c>
      <c r="H502" s="223">
        <v>50</v>
      </c>
      <c r="I502" s="224"/>
      <c r="J502" s="225">
        <f>ROUND(I502*H502,2)</f>
        <v>0</v>
      </c>
      <c r="K502" s="226"/>
      <c r="L502" s="44"/>
      <c r="M502" s="227" t="s">
        <v>1</v>
      </c>
      <c r="N502" s="228" t="s">
        <v>41</v>
      </c>
      <c r="O502" s="91"/>
      <c r="P502" s="229">
        <f>O502*H502</f>
        <v>0</v>
      </c>
      <c r="Q502" s="229">
        <v>0.03</v>
      </c>
      <c r="R502" s="229">
        <f>Q502*H502</f>
        <v>1.5</v>
      </c>
      <c r="S502" s="229">
        <v>0</v>
      </c>
      <c r="T502" s="230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31" t="s">
        <v>170</v>
      </c>
      <c r="AT502" s="231" t="s">
        <v>166</v>
      </c>
      <c r="AU502" s="231" t="s">
        <v>86</v>
      </c>
      <c r="AY502" s="17" t="s">
        <v>164</v>
      </c>
      <c r="BE502" s="232">
        <f>IF(N502="základní",J502,0)</f>
        <v>0</v>
      </c>
      <c r="BF502" s="232">
        <f>IF(N502="snížená",J502,0)</f>
        <v>0</v>
      </c>
      <c r="BG502" s="232">
        <f>IF(N502="zákl. přenesená",J502,0)</f>
        <v>0</v>
      </c>
      <c r="BH502" s="232">
        <f>IF(N502="sníž. přenesená",J502,0)</f>
        <v>0</v>
      </c>
      <c r="BI502" s="232">
        <f>IF(N502="nulová",J502,0)</f>
        <v>0</v>
      </c>
      <c r="BJ502" s="17" t="s">
        <v>84</v>
      </c>
      <c r="BK502" s="232">
        <f>ROUND(I502*H502,2)</f>
        <v>0</v>
      </c>
      <c r="BL502" s="17" t="s">
        <v>170</v>
      </c>
      <c r="BM502" s="231" t="s">
        <v>751</v>
      </c>
    </row>
    <row r="503" spans="1:51" s="13" customFormat="1" ht="12">
      <c r="A503" s="13"/>
      <c r="B503" s="233"/>
      <c r="C503" s="234"/>
      <c r="D503" s="235" t="s">
        <v>172</v>
      </c>
      <c r="E503" s="236" t="s">
        <v>1</v>
      </c>
      <c r="F503" s="237" t="s">
        <v>752</v>
      </c>
      <c r="G503" s="234"/>
      <c r="H503" s="238">
        <v>50</v>
      </c>
      <c r="I503" s="239"/>
      <c r="J503" s="234"/>
      <c r="K503" s="234"/>
      <c r="L503" s="240"/>
      <c r="M503" s="241"/>
      <c r="N503" s="242"/>
      <c r="O503" s="242"/>
      <c r="P503" s="242"/>
      <c r="Q503" s="242"/>
      <c r="R503" s="242"/>
      <c r="S503" s="242"/>
      <c r="T503" s="24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4" t="s">
        <v>172</v>
      </c>
      <c r="AU503" s="244" t="s">
        <v>86</v>
      </c>
      <c r="AV503" s="13" t="s">
        <v>86</v>
      </c>
      <c r="AW503" s="13" t="s">
        <v>32</v>
      </c>
      <c r="AX503" s="13" t="s">
        <v>84</v>
      </c>
      <c r="AY503" s="244" t="s">
        <v>164</v>
      </c>
    </row>
    <row r="504" spans="1:65" s="2" customFormat="1" ht="13.8" customHeight="1">
      <c r="A504" s="38"/>
      <c r="B504" s="39"/>
      <c r="C504" s="219" t="s">
        <v>753</v>
      </c>
      <c r="D504" s="219" t="s">
        <v>166</v>
      </c>
      <c r="E504" s="220" t="s">
        <v>754</v>
      </c>
      <c r="F504" s="221" t="s">
        <v>755</v>
      </c>
      <c r="G504" s="222" t="s">
        <v>169</v>
      </c>
      <c r="H504" s="223">
        <v>45.19</v>
      </c>
      <c r="I504" s="224"/>
      <c r="J504" s="225">
        <f>ROUND(I504*H504,2)</f>
        <v>0</v>
      </c>
      <c r="K504" s="226"/>
      <c r="L504" s="44"/>
      <c r="M504" s="227" t="s">
        <v>1</v>
      </c>
      <c r="N504" s="228" t="s">
        <v>41</v>
      </c>
      <c r="O504" s="91"/>
      <c r="P504" s="229">
        <f>O504*H504</f>
        <v>0</v>
      </c>
      <c r="Q504" s="229">
        <v>0.00085</v>
      </c>
      <c r="R504" s="229">
        <f>Q504*H504</f>
        <v>0.038411499999999994</v>
      </c>
      <c r="S504" s="229">
        <v>0</v>
      </c>
      <c r="T504" s="230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31" t="s">
        <v>170</v>
      </c>
      <c r="AT504" s="231" t="s">
        <v>166</v>
      </c>
      <c r="AU504" s="231" t="s">
        <v>86</v>
      </c>
      <c r="AY504" s="17" t="s">
        <v>164</v>
      </c>
      <c r="BE504" s="232">
        <f>IF(N504="základní",J504,0)</f>
        <v>0</v>
      </c>
      <c r="BF504" s="232">
        <f>IF(N504="snížená",J504,0)</f>
        <v>0</v>
      </c>
      <c r="BG504" s="232">
        <f>IF(N504="zákl. přenesená",J504,0)</f>
        <v>0</v>
      </c>
      <c r="BH504" s="232">
        <f>IF(N504="sníž. přenesená",J504,0)</f>
        <v>0</v>
      </c>
      <c r="BI504" s="232">
        <f>IF(N504="nulová",J504,0)</f>
        <v>0</v>
      </c>
      <c r="BJ504" s="17" t="s">
        <v>84</v>
      </c>
      <c r="BK504" s="232">
        <f>ROUND(I504*H504,2)</f>
        <v>0</v>
      </c>
      <c r="BL504" s="17" t="s">
        <v>170</v>
      </c>
      <c r="BM504" s="231" t="s">
        <v>756</v>
      </c>
    </row>
    <row r="505" spans="1:51" s="13" customFormat="1" ht="12">
      <c r="A505" s="13"/>
      <c r="B505" s="233"/>
      <c r="C505" s="234"/>
      <c r="D505" s="235" t="s">
        <v>172</v>
      </c>
      <c r="E505" s="236" t="s">
        <v>1</v>
      </c>
      <c r="F505" s="237" t="s">
        <v>688</v>
      </c>
      <c r="G505" s="234"/>
      <c r="H505" s="238">
        <v>45.19</v>
      </c>
      <c r="I505" s="239"/>
      <c r="J505" s="234"/>
      <c r="K505" s="234"/>
      <c r="L505" s="240"/>
      <c r="M505" s="241"/>
      <c r="N505" s="242"/>
      <c r="O505" s="242"/>
      <c r="P505" s="242"/>
      <c r="Q505" s="242"/>
      <c r="R505" s="242"/>
      <c r="S505" s="242"/>
      <c r="T505" s="24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4" t="s">
        <v>172</v>
      </c>
      <c r="AU505" s="244" t="s">
        <v>86</v>
      </c>
      <c r="AV505" s="13" t="s">
        <v>86</v>
      </c>
      <c r="AW505" s="13" t="s">
        <v>32</v>
      </c>
      <c r="AX505" s="13" t="s">
        <v>84</v>
      </c>
      <c r="AY505" s="244" t="s">
        <v>164</v>
      </c>
    </row>
    <row r="506" spans="1:65" s="2" customFormat="1" ht="13.8" customHeight="1">
      <c r="A506" s="38"/>
      <c r="B506" s="39"/>
      <c r="C506" s="219" t="s">
        <v>757</v>
      </c>
      <c r="D506" s="219" t="s">
        <v>166</v>
      </c>
      <c r="E506" s="220" t="s">
        <v>758</v>
      </c>
      <c r="F506" s="221" t="s">
        <v>759</v>
      </c>
      <c r="G506" s="222" t="s">
        <v>169</v>
      </c>
      <c r="H506" s="223">
        <v>2040.145</v>
      </c>
      <c r="I506" s="224"/>
      <c r="J506" s="225">
        <f>ROUND(I506*H506,2)</f>
        <v>0</v>
      </c>
      <c r="K506" s="226"/>
      <c r="L506" s="44"/>
      <c r="M506" s="227" t="s">
        <v>1</v>
      </c>
      <c r="N506" s="228" t="s">
        <v>41</v>
      </c>
      <c r="O506" s="91"/>
      <c r="P506" s="229">
        <f>O506*H506</f>
        <v>0</v>
      </c>
      <c r="Q506" s="229">
        <v>0</v>
      </c>
      <c r="R506" s="229">
        <f>Q506*H506</f>
        <v>0</v>
      </c>
      <c r="S506" s="229">
        <v>0</v>
      </c>
      <c r="T506" s="230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31" t="s">
        <v>170</v>
      </c>
      <c r="AT506" s="231" t="s">
        <v>166</v>
      </c>
      <c r="AU506" s="231" t="s">
        <v>86</v>
      </c>
      <c r="AY506" s="17" t="s">
        <v>164</v>
      </c>
      <c r="BE506" s="232">
        <f>IF(N506="základní",J506,0)</f>
        <v>0</v>
      </c>
      <c r="BF506" s="232">
        <f>IF(N506="snížená",J506,0)</f>
        <v>0</v>
      </c>
      <c r="BG506" s="232">
        <f>IF(N506="zákl. přenesená",J506,0)</f>
        <v>0</v>
      </c>
      <c r="BH506" s="232">
        <f>IF(N506="sníž. přenesená",J506,0)</f>
        <v>0</v>
      </c>
      <c r="BI506" s="232">
        <f>IF(N506="nulová",J506,0)</f>
        <v>0</v>
      </c>
      <c r="BJ506" s="17" t="s">
        <v>84</v>
      </c>
      <c r="BK506" s="232">
        <f>ROUND(I506*H506,2)</f>
        <v>0</v>
      </c>
      <c r="BL506" s="17" t="s">
        <v>170</v>
      </c>
      <c r="BM506" s="231" t="s">
        <v>760</v>
      </c>
    </row>
    <row r="507" spans="1:51" s="13" customFormat="1" ht="12">
      <c r="A507" s="13"/>
      <c r="B507" s="233"/>
      <c r="C507" s="234"/>
      <c r="D507" s="235" t="s">
        <v>172</v>
      </c>
      <c r="E507" s="236" t="s">
        <v>1</v>
      </c>
      <c r="F507" s="237" t="s">
        <v>761</v>
      </c>
      <c r="G507" s="234"/>
      <c r="H507" s="238">
        <v>508.125</v>
      </c>
      <c r="I507" s="239"/>
      <c r="J507" s="234"/>
      <c r="K507" s="234"/>
      <c r="L507" s="240"/>
      <c r="M507" s="241"/>
      <c r="N507" s="242"/>
      <c r="O507" s="242"/>
      <c r="P507" s="242"/>
      <c r="Q507" s="242"/>
      <c r="R507" s="242"/>
      <c r="S507" s="242"/>
      <c r="T507" s="24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4" t="s">
        <v>172</v>
      </c>
      <c r="AU507" s="244" t="s">
        <v>86</v>
      </c>
      <c r="AV507" s="13" t="s">
        <v>86</v>
      </c>
      <c r="AW507" s="13" t="s">
        <v>32</v>
      </c>
      <c r="AX507" s="13" t="s">
        <v>76</v>
      </c>
      <c r="AY507" s="244" t="s">
        <v>164</v>
      </c>
    </row>
    <row r="508" spans="1:51" s="13" customFormat="1" ht="12">
      <c r="A508" s="13"/>
      <c r="B508" s="233"/>
      <c r="C508" s="234"/>
      <c r="D508" s="235" t="s">
        <v>172</v>
      </c>
      <c r="E508" s="236" t="s">
        <v>1</v>
      </c>
      <c r="F508" s="237" t="s">
        <v>762</v>
      </c>
      <c r="G508" s="234"/>
      <c r="H508" s="238">
        <v>1032.02</v>
      </c>
      <c r="I508" s="239"/>
      <c r="J508" s="234"/>
      <c r="K508" s="234"/>
      <c r="L508" s="240"/>
      <c r="M508" s="241"/>
      <c r="N508" s="242"/>
      <c r="O508" s="242"/>
      <c r="P508" s="242"/>
      <c r="Q508" s="242"/>
      <c r="R508" s="242"/>
      <c r="S508" s="242"/>
      <c r="T508" s="24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4" t="s">
        <v>172</v>
      </c>
      <c r="AU508" s="244" t="s">
        <v>86</v>
      </c>
      <c r="AV508" s="13" t="s">
        <v>86</v>
      </c>
      <c r="AW508" s="13" t="s">
        <v>32</v>
      </c>
      <c r="AX508" s="13" t="s">
        <v>76</v>
      </c>
      <c r="AY508" s="244" t="s">
        <v>164</v>
      </c>
    </row>
    <row r="509" spans="1:51" s="13" customFormat="1" ht="12">
      <c r="A509" s="13"/>
      <c r="B509" s="233"/>
      <c r="C509" s="234"/>
      <c r="D509" s="235" t="s">
        <v>172</v>
      </c>
      <c r="E509" s="236" t="s">
        <v>1</v>
      </c>
      <c r="F509" s="237" t="s">
        <v>763</v>
      </c>
      <c r="G509" s="234"/>
      <c r="H509" s="238">
        <v>500</v>
      </c>
      <c r="I509" s="239"/>
      <c r="J509" s="234"/>
      <c r="K509" s="234"/>
      <c r="L509" s="240"/>
      <c r="M509" s="241"/>
      <c r="N509" s="242"/>
      <c r="O509" s="242"/>
      <c r="P509" s="242"/>
      <c r="Q509" s="242"/>
      <c r="R509" s="242"/>
      <c r="S509" s="242"/>
      <c r="T509" s="24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4" t="s">
        <v>172</v>
      </c>
      <c r="AU509" s="244" t="s">
        <v>86</v>
      </c>
      <c r="AV509" s="13" t="s">
        <v>86</v>
      </c>
      <c r="AW509" s="13" t="s">
        <v>32</v>
      </c>
      <c r="AX509" s="13" t="s">
        <v>76</v>
      </c>
      <c r="AY509" s="244" t="s">
        <v>164</v>
      </c>
    </row>
    <row r="510" spans="1:51" s="14" customFormat="1" ht="12">
      <c r="A510" s="14"/>
      <c r="B510" s="245"/>
      <c r="C510" s="246"/>
      <c r="D510" s="235" t="s">
        <v>172</v>
      </c>
      <c r="E510" s="247" t="s">
        <v>1</v>
      </c>
      <c r="F510" s="248" t="s">
        <v>175</v>
      </c>
      <c r="G510" s="246"/>
      <c r="H510" s="249">
        <v>2040.145</v>
      </c>
      <c r="I510" s="250"/>
      <c r="J510" s="246"/>
      <c r="K510" s="246"/>
      <c r="L510" s="251"/>
      <c r="M510" s="252"/>
      <c r="N510" s="253"/>
      <c r="O510" s="253"/>
      <c r="P510" s="253"/>
      <c r="Q510" s="253"/>
      <c r="R510" s="253"/>
      <c r="S510" s="253"/>
      <c r="T510" s="25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5" t="s">
        <v>172</v>
      </c>
      <c r="AU510" s="255" t="s">
        <v>86</v>
      </c>
      <c r="AV510" s="14" t="s">
        <v>170</v>
      </c>
      <c r="AW510" s="14" t="s">
        <v>32</v>
      </c>
      <c r="AX510" s="14" t="s">
        <v>84</v>
      </c>
      <c r="AY510" s="255" t="s">
        <v>164</v>
      </c>
    </row>
    <row r="511" spans="1:65" s="2" customFormat="1" ht="22.2" customHeight="1">
      <c r="A511" s="38"/>
      <c r="B511" s="39"/>
      <c r="C511" s="219" t="s">
        <v>764</v>
      </c>
      <c r="D511" s="219" t="s">
        <v>166</v>
      </c>
      <c r="E511" s="220" t="s">
        <v>765</v>
      </c>
      <c r="F511" s="221" t="s">
        <v>766</v>
      </c>
      <c r="G511" s="222" t="s">
        <v>169</v>
      </c>
      <c r="H511" s="223">
        <v>436.42</v>
      </c>
      <c r="I511" s="224"/>
      <c r="J511" s="225">
        <f>ROUND(I511*H511,2)</f>
        <v>0</v>
      </c>
      <c r="K511" s="226"/>
      <c r="L511" s="44"/>
      <c r="M511" s="227" t="s">
        <v>1</v>
      </c>
      <c r="N511" s="228" t="s">
        <v>41</v>
      </c>
      <c r="O511" s="91"/>
      <c r="P511" s="229">
        <f>O511*H511</f>
        <v>0</v>
      </c>
      <c r="Q511" s="229">
        <v>0.0096</v>
      </c>
      <c r="R511" s="229">
        <f>Q511*H511</f>
        <v>4.189632</v>
      </c>
      <c r="S511" s="229">
        <v>0</v>
      </c>
      <c r="T511" s="230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31" t="s">
        <v>170</v>
      </c>
      <c r="AT511" s="231" t="s">
        <v>166</v>
      </c>
      <c r="AU511" s="231" t="s">
        <v>86</v>
      </c>
      <c r="AY511" s="17" t="s">
        <v>164</v>
      </c>
      <c r="BE511" s="232">
        <f>IF(N511="základní",J511,0)</f>
        <v>0</v>
      </c>
      <c r="BF511" s="232">
        <f>IF(N511="snížená",J511,0)</f>
        <v>0</v>
      </c>
      <c r="BG511" s="232">
        <f>IF(N511="zákl. přenesená",J511,0)</f>
        <v>0</v>
      </c>
      <c r="BH511" s="232">
        <f>IF(N511="sníž. přenesená",J511,0)</f>
        <v>0</v>
      </c>
      <c r="BI511" s="232">
        <f>IF(N511="nulová",J511,0)</f>
        <v>0</v>
      </c>
      <c r="BJ511" s="17" t="s">
        <v>84</v>
      </c>
      <c r="BK511" s="232">
        <f>ROUND(I511*H511,2)</f>
        <v>0</v>
      </c>
      <c r="BL511" s="17" t="s">
        <v>170</v>
      </c>
      <c r="BM511" s="231" t="s">
        <v>767</v>
      </c>
    </row>
    <row r="512" spans="1:51" s="13" customFormat="1" ht="12">
      <c r="A512" s="13"/>
      <c r="B512" s="233"/>
      <c r="C512" s="234"/>
      <c r="D512" s="235" t="s">
        <v>172</v>
      </c>
      <c r="E512" s="236" t="s">
        <v>1</v>
      </c>
      <c r="F512" s="237" t="s">
        <v>768</v>
      </c>
      <c r="G512" s="234"/>
      <c r="H512" s="238">
        <v>68.58</v>
      </c>
      <c r="I512" s="239"/>
      <c r="J512" s="234"/>
      <c r="K512" s="234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172</v>
      </c>
      <c r="AU512" s="244" t="s">
        <v>86</v>
      </c>
      <c r="AV512" s="13" t="s">
        <v>86</v>
      </c>
      <c r="AW512" s="13" t="s">
        <v>32</v>
      </c>
      <c r="AX512" s="13" t="s">
        <v>76</v>
      </c>
      <c r="AY512" s="244" t="s">
        <v>164</v>
      </c>
    </row>
    <row r="513" spans="1:51" s="13" customFormat="1" ht="12">
      <c r="A513" s="13"/>
      <c r="B513" s="233"/>
      <c r="C513" s="234"/>
      <c r="D513" s="235" t="s">
        <v>172</v>
      </c>
      <c r="E513" s="236" t="s">
        <v>1</v>
      </c>
      <c r="F513" s="237" t="s">
        <v>769</v>
      </c>
      <c r="G513" s="234"/>
      <c r="H513" s="238">
        <v>367.84</v>
      </c>
      <c r="I513" s="239"/>
      <c r="J513" s="234"/>
      <c r="K513" s="234"/>
      <c r="L513" s="240"/>
      <c r="M513" s="241"/>
      <c r="N513" s="242"/>
      <c r="O513" s="242"/>
      <c r="P513" s="242"/>
      <c r="Q513" s="242"/>
      <c r="R513" s="242"/>
      <c r="S513" s="242"/>
      <c r="T513" s="24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4" t="s">
        <v>172</v>
      </c>
      <c r="AU513" s="244" t="s">
        <v>86</v>
      </c>
      <c r="AV513" s="13" t="s">
        <v>86</v>
      </c>
      <c r="AW513" s="13" t="s">
        <v>32</v>
      </c>
      <c r="AX513" s="13" t="s">
        <v>76</v>
      </c>
      <c r="AY513" s="244" t="s">
        <v>164</v>
      </c>
    </row>
    <row r="514" spans="1:51" s="14" customFormat="1" ht="12">
      <c r="A514" s="14"/>
      <c r="B514" s="245"/>
      <c r="C514" s="246"/>
      <c r="D514" s="235" t="s">
        <v>172</v>
      </c>
      <c r="E514" s="247" t="s">
        <v>1</v>
      </c>
      <c r="F514" s="248" t="s">
        <v>175</v>
      </c>
      <c r="G514" s="246"/>
      <c r="H514" s="249">
        <v>436.41999999999996</v>
      </c>
      <c r="I514" s="250"/>
      <c r="J514" s="246"/>
      <c r="K514" s="246"/>
      <c r="L514" s="251"/>
      <c r="M514" s="252"/>
      <c r="N514" s="253"/>
      <c r="O514" s="253"/>
      <c r="P514" s="253"/>
      <c r="Q514" s="253"/>
      <c r="R514" s="253"/>
      <c r="S514" s="253"/>
      <c r="T514" s="25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5" t="s">
        <v>172</v>
      </c>
      <c r="AU514" s="255" t="s">
        <v>86</v>
      </c>
      <c r="AV514" s="14" t="s">
        <v>170</v>
      </c>
      <c r="AW514" s="14" t="s">
        <v>32</v>
      </c>
      <c r="AX514" s="14" t="s">
        <v>84</v>
      </c>
      <c r="AY514" s="255" t="s">
        <v>164</v>
      </c>
    </row>
    <row r="515" spans="1:65" s="2" customFormat="1" ht="13.8" customHeight="1">
      <c r="A515" s="38"/>
      <c r="B515" s="39"/>
      <c r="C515" s="266" t="s">
        <v>770</v>
      </c>
      <c r="D515" s="266" t="s">
        <v>424</v>
      </c>
      <c r="E515" s="267" t="s">
        <v>771</v>
      </c>
      <c r="F515" s="268" t="s">
        <v>772</v>
      </c>
      <c r="G515" s="269" t="s">
        <v>169</v>
      </c>
      <c r="H515" s="270">
        <v>445.148</v>
      </c>
      <c r="I515" s="271"/>
      <c r="J515" s="272">
        <f>ROUND(I515*H515,2)</f>
        <v>0</v>
      </c>
      <c r="K515" s="273"/>
      <c r="L515" s="274"/>
      <c r="M515" s="275" t="s">
        <v>1</v>
      </c>
      <c r="N515" s="276" t="s">
        <v>41</v>
      </c>
      <c r="O515" s="91"/>
      <c r="P515" s="229">
        <f>O515*H515</f>
        <v>0</v>
      </c>
      <c r="Q515" s="229">
        <v>0.0135</v>
      </c>
      <c r="R515" s="229">
        <f>Q515*H515</f>
        <v>6.009498000000001</v>
      </c>
      <c r="S515" s="229">
        <v>0</v>
      </c>
      <c r="T515" s="230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31" t="s">
        <v>207</v>
      </c>
      <c r="AT515" s="231" t="s">
        <v>424</v>
      </c>
      <c r="AU515" s="231" t="s">
        <v>86</v>
      </c>
      <c r="AY515" s="17" t="s">
        <v>164</v>
      </c>
      <c r="BE515" s="232">
        <f>IF(N515="základní",J515,0)</f>
        <v>0</v>
      </c>
      <c r="BF515" s="232">
        <f>IF(N515="snížená",J515,0)</f>
        <v>0</v>
      </c>
      <c r="BG515" s="232">
        <f>IF(N515="zákl. přenesená",J515,0)</f>
        <v>0</v>
      </c>
      <c r="BH515" s="232">
        <f>IF(N515="sníž. přenesená",J515,0)</f>
        <v>0</v>
      </c>
      <c r="BI515" s="232">
        <f>IF(N515="nulová",J515,0)</f>
        <v>0</v>
      </c>
      <c r="BJ515" s="17" t="s">
        <v>84</v>
      </c>
      <c r="BK515" s="232">
        <f>ROUND(I515*H515,2)</f>
        <v>0</v>
      </c>
      <c r="BL515" s="17" t="s">
        <v>170</v>
      </c>
      <c r="BM515" s="231" t="s">
        <v>773</v>
      </c>
    </row>
    <row r="516" spans="1:51" s="13" customFormat="1" ht="12">
      <c r="A516" s="13"/>
      <c r="B516" s="233"/>
      <c r="C516" s="234"/>
      <c r="D516" s="235" t="s">
        <v>172</v>
      </c>
      <c r="E516" s="236" t="s">
        <v>1</v>
      </c>
      <c r="F516" s="237" t="s">
        <v>774</v>
      </c>
      <c r="G516" s="234"/>
      <c r="H516" s="238">
        <v>436.42</v>
      </c>
      <c r="I516" s="239"/>
      <c r="J516" s="234"/>
      <c r="K516" s="234"/>
      <c r="L516" s="240"/>
      <c r="M516" s="241"/>
      <c r="N516" s="242"/>
      <c r="O516" s="242"/>
      <c r="P516" s="242"/>
      <c r="Q516" s="242"/>
      <c r="R516" s="242"/>
      <c r="S516" s="242"/>
      <c r="T516" s="24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4" t="s">
        <v>172</v>
      </c>
      <c r="AU516" s="244" t="s">
        <v>86</v>
      </c>
      <c r="AV516" s="13" t="s">
        <v>86</v>
      </c>
      <c r="AW516" s="13" t="s">
        <v>32</v>
      </c>
      <c r="AX516" s="13" t="s">
        <v>84</v>
      </c>
      <c r="AY516" s="244" t="s">
        <v>164</v>
      </c>
    </row>
    <row r="517" spans="1:51" s="13" customFormat="1" ht="12">
      <c r="A517" s="13"/>
      <c r="B517" s="233"/>
      <c r="C517" s="234"/>
      <c r="D517" s="235" t="s">
        <v>172</v>
      </c>
      <c r="E517" s="234"/>
      <c r="F517" s="237" t="s">
        <v>775</v>
      </c>
      <c r="G517" s="234"/>
      <c r="H517" s="238">
        <v>445.148</v>
      </c>
      <c r="I517" s="239"/>
      <c r="J517" s="234"/>
      <c r="K517" s="234"/>
      <c r="L517" s="240"/>
      <c r="M517" s="241"/>
      <c r="N517" s="242"/>
      <c r="O517" s="242"/>
      <c r="P517" s="242"/>
      <c r="Q517" s="242"/>
      <c r="R517" s="242"/>
      <c r="S517" s="242"/>
      <c r="T517" s="24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4" t="s">
        <v>172</v>
      </c>
      <c r="AU517" s="244" t="s">
        <v>86</v>
      </c>
      <c r="AV517" s="13" t="s">
        <v>86</v>
      </c>
      <c r="AW517" s="13" t="s">
        <v>4</v>
      </c>
      <c r="AX517" s="13" t="s">
        <v>84</v>
      </c>
      <c r="AY517" s="244" t="s">
        <v>164</v>
      </c>
    </row>
    <row r="518" spans="1:65" s="2" customFormat="1" ht="13.8" customHeight="1">
      <c r="A518" s="38"/>
      <c r="B518" s="39"/>
      <c r="C518" s="219" t="s">
        <v>776</v>
      </c>
      <c r="D518" s="219" t="s">
        <v>166</v>
      </c>
      <c r="E518" s="220" t="s">
        <v>777</v>
      </c>
      <c r="F518" s="221" t="s">
        <v>778</v>
      </c>
      <c r="G518" s="222" t="s">
        <v>169</v>
      </c>
      <c r="H518" s="223">
        <v>78.14</v>
      </c>
      <c r="I518" s="224"/>
      <c r="J518" s="225">
        <f>ROUND(I518*H518,2)</f>
        <v>0</v>
      </c>
      <c r="K518" s="226"/>
      <c r="L518" s="44"/>
      <c r="M518" s="227" t="s">
        <v>1</v>
      </c>
      <c r="N518" s="228" t="s">
        <v>41</v>
      </c>
      <c r="O518" s="91"/>
      <c r="P518" s="229">
        <f>O518*H518</f>
        <v>0</v>
      </c>
      <c r="Q518" s="229">
        <v>0.01255</v>
      </c>
      <c r="R518" s="229">
        <f>Q518*H518</f>
        <v>0.980657</v>
      </c>
      <c r="S518" s="229">
        <v>0</v>
      </c>
      <c r="T518" s="230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31" t="s">
        <v>170</v>
      </c>
      <c r="AT518" s="231" t="s">
        <v>166</v>
      </c>
      <c r="AU518" s="231" t="s">
        <v>86</v>
      </c>
      <c r="AY518" s="17" t="s">
        <v>164</v>
      </c>
      <c r="BE518" s="232">
        <f>IF(N518="základní",J518,0)</f>
        <v>0</v>
      </c>
      <c r="BF518" s="232">
        <f>IF(N518="snížená",J518,0)</f>
        <v>0</v>
      </c>
      <c r="BG518" s="232">
        <f>IF(N518="zákl. přenesená",J518,0)</f>
        <v>0</v>
      </c>
      <c r="BH518" s="232">
        <f>IF(N518="sníž. přenesená",J518,0)</f>
        <v>0</v>
      </c>
      <c r="BI518" s="232">
        <f>IF(N518="nulová",J518,0)</f>
        <v>0</v>
      </c>
      <c r="BJ518" s="17" t="s">
        <v>84</v>
      </c>
      <c r="BK518" s="232">
        <f>ROUND(I518*H518,2)</f>
        <v>0</v>
      </c>
      <c r="BL518" s="17" t="s">
        <v>170</v>
      </c>
      <c r="BM518" s="231" t="s">
        <v>779</v>
      </c>
    </row>
    <row r="519" spans="1:51" s="13" customFormat="1" ht="12">
      <c r="A519" s="13"/>
      <c r="B519" s="233"/>
      <c r="C519" s="234"/>
      <c r="D519" s="235" t="s">
        <v>172</v>
      </c>
      <c r="E519" s="236" t="s">
        <v>1</v>
      </c>
      <c r="F519" s="237" t="s">
        <v>780</v>
      </c>
      <c r="G519" s="234"/>
      <c r="H519" s="238">
        <v>50.84</v>
      </c>
      <c r="I519" s="239"/>
      <c r="J519" s="234"/>
      <c r="K519" s="234"/>
      <c r="L519" s="240"/>
      <c r="M519" s="241"/>
      <c r="N519" s="242"/>
      <c r="O519" s="242"/>
      <c r="P519" s="242"/>
      <c r="Q519" s="242"/>
      <c r="R519" s="242"/>
      <c r="S519" s="242"/>
      <c r="T519" s="24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4" t="s">
        <v>172</v>
      </c>
      <c r="AU519" s="244" t="s">
        <v>86</v>
      </c>
      <c r="AV519" s="13" t="s">
        <v>86</v>
      </c>
      <c r="AW519" s="13" t="s">
        <v>32</v>
      </c>
      <c r="AX519" s="13" t="s">
        <v>76</v>
      </c>
      <c r="AY519" s="244" t="s">
        <v>164</v>
      </c>
    </row>
    <row r="520" spans="1:51" s="13" customFormat="1" ht="12">
      <c r="A520" s="13"/>
      <c r="B520" s="233"/>
      <c r="C520" s="234"/>
      <c r="D520" s="235" t="s">
        <v>172</v>
      </c>
      <c r="E520" s="236" t="s">
        <v>1</v>
      </c>
      <c r="F520" s="237" t="s">
        <v>781</v>
      </c>
      <c r="G520" s="234"/>
      <c r="H520" s="238">
        <v>27.3</v>
      </c>
      <c r="I520" s="239"/>
      <c r="J520" s="234"/>
      <c r="K520" s="234"/>
      <c r="L520" s="240"/>
      <c r="M520" s="241"/>
      <c r="N520" s="242"/>
      <c r="O520" s="242"/>
      <c r="P520" s="242"/>
      <c r="Q520" s="242"/>
      <c r="R520" s="242"/>
      <c r="S520" s="242"/>
      <c r="T520" s="24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4" t="s">
        <v>172</v>
      </c>
      <c r="AU520" s="244" t="s">
        <v>86</v>
      </c>
      <c r="AV520" s="13" t="s">
        <v>86</v>
      </c>
      <c r="AW520" s="13" t="s">
        <v>32</v>
      </c>
      <c r="AX520" s="13" t="s">
        <v>76</v>
      </c>
      <c r="AY520" s="244" t="s">
        <v>164</v>
      </c>
    </row>
    <row r="521" spans="1:51" s="14" customFormat="1" ht="12">
      <c r="A521" s="14"/>
      <c r="B521" s="245"/>
      <c r="C521" s="246"/>
      <c r="D521" s="235" t="s">
        <v>172</v>
      </c>
      <c r="E521" s="247" t="s">
        <v>1</v>
      </c>
      <c r="F521" s="248" t="s">
        <v>175</v>
      </c>
      <c r="G521" s="246"/>
      <c r="H521" s="249">
        <v>78.14</v>
      </c>
      <c r="I521" s="250"/>
      <c r="J521" s="246"/>
      <c r="K521" s="246"/>
      <c r="L521" s="251"/>
      <c r="M521" s="252"/>
      <c r="N521" s="253"/>
      <c r="O521" s="253"/>
      <c r="P521" s="253"/>
      <c r="Q521" s="253"/>
      <c r="R521" s="253"/>
      <c r="S521" s="253"/>
      <c r="T521" s="25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5" t="s">
        <v>172</v>
      </c>
      <c r="AU521" s="255" t="s">
        <v>86</v>
      </c>
      <c r="AV521" s="14" t="s">
        <v>170</v>
      </c>
      <c r="AW521" s="14" t="s">
        <v>32</v>
      </c>
      <c r="AX521" s="14" t="s">
        <v>84</v>
      </c>
      <c r="AY521" s="255" t="s">
        <v>164</v>
      </c>
    </row>
    <row r="522" spans="1:65" s="2" customFormat="1" ht="13.8" customHeight="1">
      <c r="A522" s="38"/>
      <c r="B522" s="39"/>
      <c r="C522" s="219" t="s">
        <v>782</v>
      </c>
      <c r="D522" s="219" t="s">
        <v>166</v>
      </c>
      <c r="E522" s="220" t="s">
        <v>783</v>
      </c>
      <c r="F522" s="221" t="s">
        <v>784</v>
      </c>
      <c r="G522" s="222" t="s">
        <v>169</v>
      </c>
      <c r="H522" s="223">
        <v>68.58</v>
      </c>
      <c r="I522" s="224"/>
      <c r="J522" s="225">
        <f>ROUND(I522*H522,2)</f>
        <v>0</v>
      </c>
      <c r="K522" s="226"/>
      <c r="L522" s="44"/>
      <c r="M522" s="227" t="s">
        <v>1</v>
      </c>
      <c r="N522" s="228" t="s">
        <v>41</v>
      </c>
      <c r="O522" s="91"/>
      <c r="P522" s="229">
        <f>O522*H522</f>
        <v>0</v>
      </c>
      <c r="Q522" s="229">
        <v>0.00348</v>
      </c>
      <c r="R522" s="229">
        <f>Q522*H522</f>
        <v>0.2386584</v>
      </c>
      <c r="S522" s="229">
        <v>0</v>
      </c>
      <c r="T522" s="230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31" t="s">
        <v>170</v>
      </c>
      <c r="AT522" s="231" t="s">
        <v>166</v>
      </c>
      <c r="AU522" s="231" t="s">
        <v>86</v>
      </c>
      <c r="AY522" s="17" t="s">
        <v>164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7" t="s">
        <v>84</v>
      </c>
      <c r="BK522" s="232">
        <f>ROUND(I522*H522,2)</f>
        <v>0</v>
      </c>
      <c r="BL522" s="17" t="s">
        <v>170</v>
      </c>
      <c r="BM522" s="231" t="s">
        <v>785</v>
      </c>
    </row>
    <row r="523" spans="1:51" s="13" customFormat="1" ht="12">
      <c r="A523" s="13"/>
      <c r="B523" s="233"/>
      <c r="C523" s="234"/>
      <c r="D523" s="235" t="s">
        <v>172</v>
      </c>
      <c r="E523" s="236" t="s">
        <v>1</v>
      </c>
      <c r="F523" s="237" t="s">
        <v>768</v>
      </c>
      <c r="G523" s="234"/>
      <c r="H523" s="238">
        <v>68.58</v>
      </c>
      <c r="I523" s="239"/>
      <c r="J523" s="234"/>
      <c r="K523" s="234"/>
      <c r="L523" s="240"/>
      <c r="M523" s="241"/>
      <c r="N523" s="242"/>
      <c r="O523" s="242"/>
      <c r="P523" s="242"/>
      <c r="Q523" s="242"/>
      <c r="R523" s="242"/>
      <c r="S523" s="242"/>
      <c r="T523" s="24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4" t="s">
        <v>172</v>
      </c>
      <c r="AU523" s="244" t="s">
        <v>86</v>
      </c>
      <c r="AV523" s="13" t="s">
        <v>86</v>
      </c>
      <c r="AW523" s="13" t="s">
        <v>32</v>
      </c>
      <c r="AX523" s="13" t="s">
        <v>84</v>
      </c>
      <c r="AY523" s="244" t="s">
        <v>164</v>
      </c>
    </row>
    <row r="524" spans="1:65" s="2" customFormat="1" ht="13.8" customHeight="1">
      <c r="A524" s="38"/>
      <c r="B524" s="39"/>
      <c r="C524" s="219" t="s">
        <v>786</v>
      </c>
      <c r="D524" s="219" t="s">
        <v>166</v>
      </c>
      <c r="E524" s="220" t="s">
        <v>787</v>
      </c>
      <c r="F524" s="221" t="s">
        <v>788</v>
      </c>
      <c r="G524" s="222" t="s">
        <v>169</v>
      </c>
      <c r="H524" s="223">
        <v>12.32</v>
      </c>
      <c r="I524" s="224"/>
      <c r="J524" s="225">
        <f>ROUND(I524*H524,2)</f>
        <v>0</v>
      </c>
      <c r="K524" s="226"/>
      <c r="L524" s="44"/>
      <c r="M524" s="227" t="s">
        <v>1</v>
      </c>
      <c r="N524" s="228" t="s">
        <v>41</v>
      </c>
      <c r="O524" s="91"/>
      <c r="P524" s="229">
        <f>O524*H524</f>
        <v>0</v>
      </c>
      <c r="Q524" s="229">
        <v>0.00438</v>
      </c>
      <c r="R524" s="229">
        <f>Q524*H524</f>
        <v>0.053961600000000005</v>
      </c>
      <c r="S524" s="229">
        <v>0</v>
      </c>
      <c r="T524" s="230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31" t="s">
        <v>170</v>
      </c>
      <c r="AT524" s="231" t="s">
        <v>166</v>
      </c>
      <c r="AU524" s="231" t="s">
        <v>86</v>
      </c>
      <c r="AY524" s="17" t="s">
        <v>164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17" t="s">
        <v>84</v>
      </c>
      <c r="BK524" s="232">
        <f>ROUND(I524*H524,2)</f>
        <v>0</v>
      </c>
      <c r="BL524" s="17" t="s">
        <v>170</v>
      </c>
      <c r="BM524" s="231" t="s">
        <v>789</v>
      </c>
    </row>
    <row r="525" spans="1:51" s="13" customFormat="1" ht="12">
      <c r="A525" s="13"/>
      <c r="B525" s="233"/>
      <c r="C525" s="234"/>
      <c r="D525" s="235" t="s">
        <v>172</v>
      </c>
      <c r="E525" s="236" t="s">
        <v>1</v>
      </c>
      <c r="F525" s="237" t="s">
        <v>790</v>
      </c>
      <c r="G525" s="234"/>
      <c r="H525" s="238">
        <v>12.32</v>
      </c>
      <c r="I525" s="239"/>
      <c r="J525" s="234"/>
      <c r="K525" s="234"/>
      <c r="L525" s="240"/>
      <c r="M525" s="241"/>
      <c r="N525" s="242"/>
      <c r="O525" s="242"/>
      <c r="P525" s="242"/>
      <c r="Q525" s="242"/>
      <c r="R525" s="242"/>
      <c r="S525" s="242"/>
      <c r="T525" s="24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4" t="s">
        <v>172</v>
      </c>
      <c r="AU525" s="244" t="s">
        <v>86</v>
      </c>
      <c r="AV525" s="13" t="s">
        <v>86</v>
      </c>
      <c r="AW525" s="13" t="s">
        <v>32</v>
      </c>
      <c r="AX525" s="13" t="s">
        <v>84</v>
      </c>
      <c r="AY525" s="244" t="s">
        <v>164</v>
      </c>
    </row>
    <row r="526" spans="1:65" s="2" customFormat="1" ht="13.8" customHeight="1">
      <c r="A526" s="38"/>
      <c r="B526" s="39"/>
      <c r="C526" s="219" t="s">
        <v>791</v>
      </c>
      <c r="D526" s="219" t="s">
        <v>166</v>
      </c>
      <c r="E526" s="220" t="s">
        <v>792</v>
      </c>
      <c r="F526" s="221" t="s">
        <v>793</v>
      </c>
      <c r="G526" s="222" t="s">
        <v>169</v>
      </c>
      <c r="H526" s="223">
        <v>9.35</v>
      </c>
      <c r="I526" s="224"/>
      <c r="J526" s="225">
        <f>ROUND(I526*H526,2)</f>
        <v>0</v>
      </c>
      <c r="K526" s="226"/>
      <c r="L526" s="44"/>
      <c r="M526" s="227" t="s">
        <v>1</v>
      </c>
      <c r="N526" s="228" t="s">
        <v>41</v>
      </c>
      <c r="O526" s="91"/>
      <c r="P526" s="229">
        <f>O526*H526</f>
        <v>0</v>
      </c>
      <c r="Q526" s="229">
        <v>0.00835</v>
      </c>
      <c r="R526" s="229">
        <f>Q526*H526</f>
        <v>0.07807249999999999</v>
      </c>
      <c r="S526" s="229">
        <v>0</v>
      </c>
      <c r="T526" s="230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31" t="s">
        <v>170</v>
      </c>
      <c r="AT526" s="231" t="s">
        <v>166</v>
      </c>
      <c r="AU526" s="231" t="s">
        <v>86</v>
      </c>
      <c r="AY526" s="17" t="s">
        <v>164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17" t="s">
        <v>84</v>
      </c>
      <c r="BK526" s="232">
        <f>ROUND(I526*H526,2)</f>
        <v>0</v>
      </c>
      <c r="BL526" s="17" t="s">
        <v>170</v>
      </c>
      <c r="BM526" s="231" t="s">
        <v>794</v>
      </c>
    </row>
    <row r="527" spans="1:51" s="13" customFormat="1" ht="12">
      <c r="A527" s="13"/>
      <c r="B527" s="233"/>
      <c r="C527" s="234"/>
      <c r="D527" s="235" t="s">
        <v>172</v>
      </c>
      <c r="E527" s="236" t="s">
        <v>1</v>
      </c>
      <c r="F527" s="237" t="s">
        <v>795</v>
      </c>
      <c r="G527" s="234"/>
      <c r="H527" s="238">
        <v>9.35</v>
      </c>
      <c r="I527" s="239"/>
      <c r="J527" s="234"/>
      <c r="K527" s="234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172</v>
      </c>
      <c r="AU527" s="244" t="s">
        <v>86</v>
      </c>
      <c r="AV527" s="13" t="s">
        <v>86</v>
      </c>
      <c r="AW527" s="13" t="s">
        <v>32</v>
      </c>
      <c r="AX527" s="13" t="s">
        <v>84</v>
      </c>
      <c r="AY527" s="244" t="s">
        <v>164</v>
      </c>
    </row>
    <row r="528" spans="1:65" s="2" customFormat="1" ht="13.8" customHeight="1">
      <c r="A528" s="38"/>
      <c r="B528" s="39"/>
      <c r="C528" s="266" t="s">
        <v>796</v>
      </c>
      <c r="D528" s="266" t="s">
        <v>424</v>
      </c>
      <c r="E528" s="267" t="s">
        <v>797</v>
      </c>
      <c r="F528" s="268" t="s">
        <v>798</v>
      </c>
      <c r="G528" s="269" t="s">
        <v>169</v>
      </c>
      <c r="H528" s="270">
        <v>9.537</v>
      </c>
      <c r="I528" s="271"/>
      <c r="J528" s="272">
        <f>ROUND(I528*H528,2)</f>
        <v>0</v>
      </c>
      <c r="K528" s="273"/>
      <c r="L528" s="274"/>
      <c r="M528" s="275" t="s">
        <v>1</v>
      </c>
      <c r="N528" s="276" t="s">
        <v>41</v>
      </c>
      <c r="O528" s="91"/>
      <c r="P528" s="229">
        <f>O528*H528</f>
        <v>0</v>
      </c>
      <c r="Q528" s="229">
        <v>0.0015</v>
      </c>
      <c r="R528" s="229">
        <f>Q528*H528</f>
        <v>0.014305500000000002</v>
      </c>
      <c r="S528" s="229">
        <v>0</v>
      </c>
      <c r="T528" s="230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31" t="s">
        <v>207</v>
      </c>
      <c r="AT528" s="231" t="s">
        <v>424</v>
      </c>
      <c r="AU528" s="231" t="s">
        <v>86</v>
      </c>
      <c r="AY528" s="17" t="s">
        <v>164</v>
      </c>
      <c r="BE528" s="232">
        <f>IF(N528="základní",J528,0)</f>
        <v>0</v>
      </c>
      <c r="BF528" s="232">
        <f>IF(N528="snížená",J528,0)</f>
        <v>0</v>
      </c>
      <c r="BG528" s="232">
        <f>IF(N528="zákl. přenesená",J528,0)</f>
        <v>0</v>
      </c>
      <c r="BH528" s="232">
        <f>IF(N528="sníž. přenesená",J528,0)</f>
        <v>0</v>
      </c>
      <c r="BI528" s="232">
        <f>IF(N528="nulová",J528,0)</f>
        <v>0</v>
      </c>
      <c r="BJ528" s="17" t="s">
        <v>84</v>
      </c>
      <c r="BK528" s="232">
        <f>ROUND(I528*H528,2)</f>
        <v>0</v>
      </c>
      <c r="BL528" s="17" t="s">
        <v>170</v>
      </c>
      <c r="BM528" s="231" t="s">
        <v>799</v>
      </c>
    </row>
    <row r="529" spans="1:51" s="13" customFormat="1" ht="12">
      <c r="A529" s="13"/>
      <c r="B529" s="233"/>
      <c r="C529" s="234"/>
      <c r="D529" s="235" t="s">
        <v>172</v>
      </c>
      <c r="E529" s="234"/>
      <c r="F529" s="237" t="s">
        <v>800</v>
      </c>
      <c r="G529" s="234"/>
      <c r="H529" s="238">
        <v>9.537</v>
      </c>
      <c r="I529" s="239"/>
      <c r="J529" s="234"/>
      <c r="K529" s="234"/>
      <c r="L529" s="240"/>
      <c r="M529" s="241"/>
      <c r="N529" s="242"/>
      <c r="O529" s="242"/>
      <c r="P529" s="242"/>
      <c r="Q529" s="242"/>
      <c r="R529" s="242"/>
      <c r="S529" s="242"/>
      <c r="T529" s="24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4" t="s">
        <v>172</v>
      </c>
      <c r="AU529" s="244" t="s">
        <v>86</v>
      </c>
      <c r="AV529" s="13" t="s">
        <v>86</v>
      </c>
      <c r="AW529" s="13" t="s">
        <v>4</v>
      </c>
      <c r="AX529" s="13" t="s">
        <v>84</v>
      </c>
      <c r="AY529" s="244" t="s">
        <v>164</v>
      </c>
    </row>
    <row r="530" spans="1:65" s="2" customFormat="1" ht="22.2" customHeight="1">
      <c r="A530" s="38"/>
      <c r="B530" s="39"/>
      <c r="C530" s="219" t="s">
        <v>801</v>
      </c>
      <c r="D530" s="219" t="s">
        <v>166</v>
      </c>
      <c r="E530" s="220" t="s">
        <v>802</v>
      </c>
      <c r="F530" s="221" t="s">
        <v>803</v>
      </c>
      <c r="G530" s="222" t="s">
        <v>169</v>
      </c>
      <c r="H530" s="223">
        <v>266.418</v>
      </c>
      <c r="I530" s="224"/>
      <c r="J530" s="225">
        <f>ROUND(I530*H530,2)</f>
        <v>0</v>
      </c>
      <c r="K530" s="226"/>
      <c r="L530" s="44"/>
      <c r="M530" s="227" t="s">
        <v>1</v>
      </c>
      <c r="N530" s="228" t="s">
        <v>41</v>
      </c>
      <c r="O530" s="91"/>
      <c r="P530" s="229">
        <f>O530*H530</f>
        <v>0</v>
      </c>
      <c r="Q530" s="229">
        <v>0.00852</v>
      </c>
      <c r="R530" s="229">
        <f>Q530*H530</f>
        <v>2.26988136</v>
      </c>
      <c r="S530" s="229">
        <v>0</v>
      </c>
      <c r="T530" s="230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31" t="s">
        <v>170</v>
      </c>
      <c r="AT530" s="231" t="s">
        <v>166</v>
      </c>
      <c r="AU530" s="231" t="s">
        <v>86</v>
      </c>
      <c r="AY530" s="17" t="s">
        <v>164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17" t="s">
        <v>84</v>
      </c>
      <c r="BK530" s="232">
        <f>ROUND(I530*H530,2)</f>
        <v>0</v>
      </c>
      <c r="BL530" s="17" t="s">
        <v>170</v>
      </c>
      <c r="BM530" s="231" t="s">
        <v>804</v>
      </c>
    </row>
    <row r="531" spans="1:51" s="13" customFormat="1" ht="12">
      <c r="A531" s="13"/>
      <c r="B531" s="233"/>
      <c r="C531" s="234"/>
      <c r="D531" s="235" t="s">
        <v>172</v>
      </c>
      <c r="E531" s="236" t="s">
        <v>1</v>
      </c>
      <c r="F531" s="237" t="s">
        <v>805</v>
      </c>
      <c r="G531" s="234"/>
      <c r="H531" s="238">
        <v>11.5</v>
      </c>
      <c r="I531" s="239"/>
      <c r="J531" s="234"/>
      <c r="K531" s="234"/>
      <c r="L531" s="240"/>
      <c r="M531" s="241"/>
      <c r="N531" s="242"/>
      <c r="O531" s="242"/>
      <c r="P531" s="242"/>
      <c r="Q531" s="242"/>
      <c r="R531" s="242"/>
      <c r="S531" s="242"/>
      <c r="T531" s="24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4" t="s">
        <v>172</v>
      </c>
      <c r="AU531" s="244" t="s">
        <v>86</v>
      </c>
      <c r="AV531" s="13" t="s">
        <v>86</v>
      </c>
      <c r="AW531" s="13" t="s">
        <v>32</v>
      </c>
      <c r="AX531" s="13" t="s">
        <v>76</v>
      </c>
      <c r="AY531" s="244" t="s">
        <v>164</v>
      </c>
    </row>
    <row r="532" spans="1:51" s="13" customFormat="1" ht="12">
      <c r="A532" s="13"/>
      <c r="B532" s="233"/>
      <c r="C532" s="234"/>
      <c r="D532" s="235" t="s">
        <v>172</v>
      </c>
      <c r="E532" s="236" t="s">
        <v>1</v>
      </c>
      <c r="F532" s="237" t="s">
        <v>806</v>
      </c>
      <c r="G532" s="234"/>
      <c r="H532" s="238">
        <v>104.25</v>
      </c>
      <c r="I532" s="239"/>
      <c r="J532" s="234"/>
      <c r="K532" s="234"/>
      <c r="L532" s="240"/>
      <c r="M532" s="241"/>
      <c r="N532" s="242"/>
      <c r="O532" s="242"/>
      <c r="P532" s="242"/>
      <c r="Q532" s="242"/>
      <c r="R532" s="242"/>
      <c r="S532" s="242"/>
      <c r="T532" s="24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4" t="s">
        <v>172</v>
      </c>
      <c r="AU532" s="244" t="s">
        <v>86</v>
      </c>
      <c r="AV532" s="13" t="s">
        <v>86</v>
      </c>
      <c r="AW532" s="13" t="s">
        <v>32</v>
      </c>
      <c r="AX532" s="13" t="s">
        <v>76</v>
      </c>
      <c r="AY532" s="244" t="s">
        <v>164</v>
      </c>
    </row>
    <row r="533" spans="1:51" s="13" customFormat="1" ht="12">
      <c r="A533" s="13"/>
      <c r="B533" s="233"/>
      <c r="C533" s="234"/>
      <c r="D533" s="235" t="s">
        <v>172</v>
      </c>
      <c r="E533" s="236" t="s">
        <v>1</v>
      </c>
      <c r="F533" s="237" t="s">
        <v>807</v>
      </c>
      <c r="G533" s="234"/>
      <c r="H533" s="238">
        <v>14.85</v>
      </c>
      <c r="I533" s="239"/>
      <c r="J533" s="234"/>
      <c r="K533" s="234"/>
      <c r="L533" s="240"/>
      <c r="M533" s="241"/>
      <c r="N533" s="242"/>
      <c r="O533" s="242"/>
      <c r="P533" s="242"/>
      <c r="Q533" s="242"/>
      <c r="R533" s="242"/>
      <c r="S533" s="242"/>
      <c r="T533" s="24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4" t="s">
        <v>172</v>
      </c>
      <c r="AU533" s="244" t="s">
        <v>86</v>
      </c>
      <c r="AV533" s="13" t="s">
        <v>86</v>
      </c>
      <c r="AW533" s="13" t="s">
        <v>32</v>
      </c>
      <c r="AX533" s="13" t="s">
        <v>76</v>
      </c>
      <c r="AY533" s="244" t="s">
        <v>164</v>
      </c>
    </row>
    <row r="534" spans="1:51" s="13" customFormat="1" ht="12">
      <c r="A534" s="13"/>
      <c r="B534" s="233"/>
      <c r="C534" s="234"/>
      <c r="D534" s="235" t="s">
        <v>172</v>
      </c>
      <c r="E534" s="236" t="s">
        <v>1</v>
      </c>
      <c r="F534" s="237" t="s">
        <v>808</v>
      </c>
      <c r="G534" s="234"/>
      <c r="H534" s="238">
        <v>113.628</v>
      </c>
      <c r="I534" s="239"/>
      <c r="J534" s="234"/>
      <c r="K534" s="234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172</v>
      </c>
      <c r="AU534" s="244" t="s">
        <v>86</v>
      </c>
      <c r="AV534" s="13" t="s">
        <v>86</v>
      </c>
      <c r="AW534" s="13" t="s">
        <v>32</v>
      </c>
      <c r="AX534" s="13" t="s">
        <v>76</v>
      </c>
      <c r="AY534" s="244" t="s">
        <v>164</v>
      </c>
    </row>
    <row r="535" spans="1:51" s="13" customFormat="1" ht="12">
      <c r="A535" s="13"/>
      <c r="B535" s="233"/>
      <c r="C535" s="234"/>
      <c r="D535" s="235" t="s">
        <v>172</v>
      </c>
      <c r="E535" s="236" t="s">
        <v>1</v>
      </c>
      <c r="F535" s="237" t="s">
        <v>809</v>
      </c>
      <c r="G535" s="234"/>
      <c r="H535" s="238">
        <v>22.19</v>
      </c>
      <c r="I535" s="239"/>
      <c r="J535" s="234"/>
      <c r="K535" s="234"/>
      <c r="L535" s="240"/>
      <c r="M535" s="241"/>
      <c r="N535" s="242"/>
      <c r="O535" s="242"/>
      <c r="P535" s="242"/>
      <c r="Q535" s="242"/>
      <c r="R535" s="242"/>
      <c r="S535" s="242"/>
      <c r="T535" s="24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4" t="s">
        <v>172</v>
      </c>
      <c r="AU535" s="244" t="s">
        <v>86</v>
      </c>
      <c r="AV535" s="13" t="s">
        <v>86</v>
      </c>
      <c r="AW535" s="13" t="s">
        <v>32</v>
      </c>
      <c r="AX535" s="13" t="s">
        <v>76</v>
      </c>
      <c r="AY535" s="244" t="s">
        <v>164</v>
      </c>
    </row>
    <row r="536" spans="1:51" s="14" customFormat="1" ht="12">
      <c r="A536" s="14"/>
      <c r="B536" s="245"/>
      <c r="C536" s="246"/>
      <c r="D536" s="235" t="s">
        <v>172</v>
      </c>
      <c r="E536" s="247" t="s">
        <v>1</v>
      </c>
      <c r="F536" s="248" t="s">
        <v>175</v>
      </c>
      <c r="G536" s="246"/>
      <c r="H536" s="249">
        <v>266.418</v>
      </c>
      <c r="I536" s="250"/>
      <c r="J536" s="246"/>
      <c r="K536" s="246"/>
      <c r="L536" s="251"/>
      <c r="M536" s="252"/>
      <c r="N536" s="253"/>
      <c r="O536" s="253"/>
      <c r="P536" s="253"/>
      <c r="Q536" s="253"/>
      <c r="R536" s="253"/>
      <c r="S536" s="253"/>
      <c r="T536" s="25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5" t="s">
        <v>172</v>
      </c>
      <c r="AU536" s="255" t="s">
        <v>86</v>
      </c>
      <c r="AV536" s="14" t="s">
        <v>170</v>
      </c>
      <c r="AW536" s="14" t="s">
        <v>32</v>
      </c>
      <c r="AX536" s="14" t="s">
        <v>84</v>
      </c>
      <c r="AY536" s="255" t="s">
        <v>164</v>
      </c>
    </row>
    <row r="537" spans="1:65" s="2" customFormat="1" ht="13.8" customHeight="1">
      <c r="A537" s="38"/>
      <c r="B537" s="39"/>
      <c r="C537" s="266" t="s">
        <v>810</v>
      </c>
      <c r="D537" s="266" t="s">
        <v>424</v>
      </c>
      <c r="E537" s="267" t="s">
        <v>811</v>
      </c>
      <c r="F537" s="268" t="s">
        <v>812</v>
      </c>
      <c r="G537" s="269" t="s">
        <v>169</v>
      </c>
      <c r="H537" s="270">
        <v>11.73</v>
      </c>
      <c r="I537" s="271"/>
      <c r="J537" s="272">
        <f>ROUND(I537*H537,2)</f>
        <v>0</v>
      </c>
      <c r="K537" s="273"/>
      <c r="L537" s="274"/>
      <c r="M537" s="275" t="s">
        <v>1</v>
      </c>
      <c r="N537" s="276" t="s">
        <v>41</v>
      </c>
      <c r="O537" s="91"/>
      <c r="P537" s="229">
        <f>O537*H537</f>
        <v>0</v>
      </c>
      <c r="Q537" s="229">
        <v>0.0015</v>
      </c>
      <c r="R537" s="229">
        <f>Q537*H537</f>
        <v>0.017595</v>
      </c>
      <c r="S537" s="229">
        <v>0</v>
      </c>
      <c r="T537" s="230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31" t="s">
        <v>207</v>
      </c>
      <c r="AT537" s="231" t="s">
        <v>424</v>
      </c>
      <c r="AU537" s="231" t="s">
        <v>86</v>
      </c>
      <c r="AY537" s="17" t="s">
        <v>164</v>
      </c>
      <c r="BE537" s="232">
        <f>IF(N537="základní",J537,0)</f>
        <v>0</v>
      </c>
      <c r="BF537" s="232">
        <f>IF(N537="snížená",J537,0)</f>
        <v>0</v>
      </c>
      <c r="BG537" s="232">
        <f>IF(N537="zákl. přenesená",J537,0)</f>
        <v>0</v>
      </c>
      <c r="BH537" s="232">
        <f>IF(N537="sníž. přenesená",J537,0)</f>
        <v>0</v>
      </c>
      <c r="BI537" s="232">
        <f>IF(N537="nulová",J537,0)</f>
        <v>0</v>
      </c>
      <c r="BJ537" s="17" t="s">
        <v>84</v>
      </c>
      <c r="BK537" s="232">
        <f>ROUND(I537*H537,2)</f>
        <v>0</v>
      </c>
      <c r="BL537" s="17" t="s">
        <v>170</v>
      </c>
      <c r="BM537" s="231" t="s">
        <v>813</v>
      </c>
    </row>
    <row r="538" spans="1:51" s="13" customFormat="1" ht="12">
      <c r="A538" s="13"/>
      <c r="B538" s="233"/>
      <c r="C538" s="234"/>
      <c r="D538" s="235" t="s">
        <v>172</v>
      </c>
      <c r="E538" s="236" t="s">
        <v>1</v>
      </c>
      <c r="F538" s="237" t="s">
        <v>814</v>
      </c>
      <c r="G538" s="234"/>
      <c r="H538" s="238">
        <v>11.5</v>
      </c>
      <c r="I538" s="239"/>
      <c r="J538" s="234"/>
      <c r="K538" s="234"/>
      <c r="L538" s="240"/>
      <c r="M538" s="241"/>
      <c r="N538" s="242"/>
      <c r="O538" s="242"/>
      <c r="P538" s="242"/>
      <c r="Q538" s="242"/>
      <c r="R538" s="242"/>
      <c r="S538" s="242"/>
      <c r="T538" s="24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4" t="s">
        <v>172</v>
      </c>
      <c r="AU538" s="244" t="s">
        <v>86</v>
      </c>
      <c r="AV538" s="13" t="s">
        <v>86</v>
      </c>
      <c r="AW538" s="13" t="s">
        <v>32</v>
      </c>
      <c r="AX538" s="13" t="s">
        <v>84</v>
      </c>
      <c r="AY538" s="244" t="s">
        <v>164</v>
      </c>
    </row>
    <row r="539" spans="1:51" s="13" customFormat="1" ht="12">
      <c r="A539" s="13"/>
      <c r="B539" s="233"/>
      <c r="C539" s="234"/>
      <c r="D539" s="235" t="s">
        <v>172</v>
      </c>
      <c r="E539" s="234"/>
      <c r="F539" s="237" t="s">
        <v>815</v>
      </c>
      <c r="G539" s="234"/>
      <c r="H539" s="238">
        <v>11.73</v>
      </c>
      <c r="I539" s="239"/>
      <c r="J539" s="234"/>
      <c r="K539" s="234"/>
      <c r="L539" s="240"/>
      <c r="M539" s="241"/>
      <c r="N539" s="242"/>
      <c r="O539" s="242"/>
      <c r="P539" s="242"/>
      <c r="Q539" s="242"/>
      <c r="R539" s="242"/>
      <c r="S539" s="242"/>
      <c r="T539" s="24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4" t="s">
        <v>172</v>
      </c>
      <c r="AU539" s="244" t="s">
        <v>86</v>
      </c>
      <c r="AV539" s="13" t="s">
        <v>86</v>
      </c>
      <c r="AW539" s="13" t="s">
        <v>4</v>
      </c>
      <c r="AX539" s="13" t="s">
        <v>84</v>
      </c>
      <c r="AY539" s="244" t="s">
        <v>164</v>
      </c>
    </row>
    <row r="540" spans="1:65" s="2" customFormat="1" ht="13.8" customHeight="1">
      <c r="A540" s="38"/>
      <c r="B540" s="39"/>
      <c r="C540" s="266" t="s">
        <v>816</v>
      </c>
      <c r="D540" s="266" t="s">
        <v>424</v>
      </c>
      <c r="E540" s="267" t="s">
        <v>817</v>
      </c>
      <c r="F540" s="268" t="s">
        <v>818</v>
      </c>
      <c r="G540" s="269" t="s">
        <v>169</v>
      </c>
      <c r="H540" s="270">
        <v>121.482</v>
      </c>
      <c r="I540" s="271"/>
      <c r="J540" s="272">
        <f>ROUND(I540*H540,2)</f>
        <v>0</v>
      </c>
      <c r="K540" s="273"/>
      <c r="L540" s="274"/>
      <c r="M540" s="275" t="s">
        <v>1</v>
      </c>
      <c r="N540" s="276" t="s">
        <v>41</v>
      </c>
      <c r="O540" s="91"/>
      <c r="P540" s="229">
        <f>O540*H540</f>
        <v>0</v>
      </c>
      <c r="Q540" s="229">
        <v>0.0023</v>
      </c>
      <c r="R540" s="229">
        <f>Q540*H540</f>
        <v>0.2794086</v>
      </c>
      <c r="S540" s="229">
        <v>0</v>
      </c>
      <c r="T540" s="230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31" t="s">
        <v>207</v>
      </c>
      <c r="AT540" s="231" t="s">
        <v>424</v>
      </c>
      <c r="AU540" s="231" t="s">
        <v>86</v>
      </c>
      <c r="AY540" s="17" t="s">
        <v>164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7" t="s">
        <v>84</v>
      </c>
      <c r="BK540" s="232">
        <f>ROUND(I540*H540,2)</f>
        <v>0</v>
      </c>
      <c r="BL540" s="17" t="s">
        <v>170</v>
      </c>
      <c r="BM540" s="231" t="s">
        <v>819</v>
      </c>
    </row>
    <row r="541" spans="1:51" s="13" customFormat="1" ht="12">
      <c r="A541" s="13"/>
      <c r="B541" s="233"/>
      <c r="C541" s="234"/>
      <c r="D541" s="235" t="s">
        <v>172</v>
      </c>
      <c r="E541" s="236" t="s">
        <v>1</v>
      </c>
      <c r="F541" s="237" t="s">
        <v>820</v>
      </c>
      <c r="G541" s="234"/>
      <c r="H541" s="238">
        <v>119.1</v>
      </c>
      <c r="I541" s="239"/>
      <c r="J541" s="234"/>
      <c r="K541" s="234"/>
      <c r="L541" s="240"/>
      <c r="M541" s="241"/>
      <c r="N541" s="242"/>
      <c r="O541" s="242"/>
      <c r="P541" s="242"/>
      <c r="Q541" s="242"/>
      <c r="R541" s="242"/>
      <c r="S541" s="242"/>
      <c r="T541" s="24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4" t="s">
        <v>172</v>
      </c>
      <c r="AU541" s="244" t="s">
        <v>86</v>
      </c>
      <c r="AV541" s="13" t="s">
        <v>86</v>
      </c>
      <c r="AW541" s="13" t="s">
        <v>32</v>
      </c>
      <c r="AX541" s="13" t="s">
        <v>84</v>
      </c>
      <c r="AY541" s="244" t="s">
        <v>164</v>
      </c>
    </row>
    <row r="542" spans="1:51" s="13" customFormat="1" ht="12">
      <c r="A542" s="13"/>
      <c r="B542" s="233"/>
      <c r="C542" s="234"/>
      <c r="D542" s="235" t="s">
        <v>172</v>
      </c>
      <c r="E542" s="234"/>
      <c r="F542" s="237" t="s">
        <v>821</v>
      </c>
      <c r="G542" s="234"/>
      <c r="H542" s="238">
        <v>121.482</v>
      </c>
      <c r="I542" s="239"/>
      <c r="J542" s="234"/>
      <c r="K542" s="234"/>
      <c r="L542" s="240"/>
      <c r="M542" s="241"/>
      <c r="N542" s="242"/>
      <c r="O542" s="242"/>
      <c r="P542" s="242"/>
      <c r="Q542" s="242"/>
      <c r="R542" s="242"/>
      <c r="S542" s="242"/>
      <c r="T542" s="24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4" t="s">
        <v>172</v>
      </c>
      <c r="AU542" s="244" t="s">
        <v>86</v>
      </c>
      <c r="AV542" s="13" t="s">
        <v>86</v>
      </c>
      <c r="AW542" s="13" t="s">
        <v>4</v>
      </c>
      <c r="AX542" s="13" t="s">
        <v>84</v>
      </c>
      <c r="AY542" s="244" t="s">
        <v>164</v>
      </c>
    </row>
    <row r="543" spans="1:65" s="2" customFormat="1" ht="13.8" customHeight="1">
      <c r="A543" s="38"/>
      <c r="B543" s="39"/>
      <c r="C543" s="266" t="s">
        <v>822</v>
      </c>
      <c r="D543" s="266" t="s">
        <v>424</v>
      </c>
      <c r="E543" s="267" t="s">
        <v>823</v>
      </c>
      <c r="F543" s="268" t="s">
        <v>824</v>
      </c>
      <c r="G543" s="269" t="s">
        <v>169</v>
      </c>
      <c r="H543" s="270">
        <v>138.534</v>
      </c>
      <c r="I543" s="271"/>
      <c r="J543" s="272">
        <f>ROUND(I543*H543,2)</f>
        <v>0</v>
      </c>
      <c r="K543" s="273"/>
      <c r="L543" s="274"/>
      <c r="M543" s="275" t="s">
        <v>1</v>
      </c>
      <c r="N543" s="276" t="s">
        <v>41</v>
      </c>
      <c r="O543" s="91"/>
      <c r="P543" s="229">
        <f>O543*H543</f>
        <v>0</v>
      </c>
      <c r="Q543" s="229">
        <v>0.003</v>
      </c>
      <c r="R543" s="229">
        <f>Q543*H543</f>
        <v>0.41560199999999997</v>
      </c>
      <c r="S543" s="229">
        <v>0</v>
      </c>
      <c r="T543" s="230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31" t="s">
        <v>207</v>
      </c>
      <c r="AT543" s="231" t="s">
        <v>424</v>
      </c>
      <c r="AU543" s="231" t="s">
        <v>86</v>
      </c>
      <c r="AY543" s="17" t="s">
        <v>164</v>
      </c>
      <c r="BE543" s="232">
        <f>IF(N543="základní",J543,0)</f>
        <v>0</v>
      </c>
      <c r="BF543" s="232">
        <f>IF(N543="snížená",J543,0)</f>
        <v>0</v>
      </c>
      <c r="BG543" s="232">
        <f>IF(N543="zákl. přenesená",J543,0)</f>
        <v>0</v>
      </c>
      <c r="BH543" s="232">
        <f>IF(N543="sníž. přenesená",J543,0)</f>
        <v>0</v>
      </c>
      <c r="BI543" s="232">
        <f>IF(N543="nulová",J543,0)</f>
        <v>0</v>
      </c>
      <c r="BJ543" s="17" t="s">
        <v>84</v>
      </c>
      <c r="BK543" s="232">
        <f>ROUND(I543*H543,2)</f>
        <v>0</v>
      </c>
      <c r="BL543" s="17" t="s">
        <v>170</v>
      </c>
      <c r="BM543" s="231" t="s">
        <v>825</v>
      </c>
    </row>
    <row r="544" spans="1:51" s="13" customFormat="1" ht="12">
      <c r="A544" s="13"/>
      <c r="B544" s="233"/>
      <c r="C544" s="234"/>
      <c r="D544" s="235" t="s">
        <v>172</v>
      </c>
      <c r="E544" s="236" t="s">
        <v>1</v>
      </c>
      <c r="F544" s="237" t="s">
        <v>826</v>
      </c>
      <c r="G544" s="234"/>
      <c r="H544" s="238">
        <v>135.818</v>
      </c>
      <c r="I544" s="239"/>
      <c r="J544" s="234"/>
      <c r="K544" s="234"/>
      <c r="L544" s="240"/>
      <c r="M544" s="241"/>
      <c r="N544" s="242"/>
      <c r="O544" s="242"/>
      <c r="P544" s="242"/>
      <c r="Q544" s="242"/>
      <c r="R544" s="242"/>
      <c r="S544" s="242"/>
      <c r="T544" s="24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4" t="s">
        <v>172</v>
      </c>
      <c r="AU544" s="244" t="s">
        <v>86</v>
      </c>
      <c r="AV544" s="13" t="s">
        <v>86</v>
      </c>
      <c r="AW544" s="13" t="s">
        <v>32</v>
      </c>
      <c r="AX544" s="13" t="s">
        <v>84</v>
      </c>
      <c r="AY544" s="244" t="s">
        <v>164</v>
      </c>
    </row>
    <row r="545" spans="1:51" s="13" customFormat="1" ht="12">
      <c r="A545" s="13"/>
      <c r="B545" s="233"/>
      <c r="C545" s="234"/>
      <c r="D545" s="235" t="s">
        <v>172</v>
      </c>
      <c r="E545" s="234"/>
      <c r="F545" s="237" t="s">
        <v>827</v>
      </c>
      <c r="G545" s="234"/>
      <c r="H545" s="238">
        <v>138.534</v>
      </c>
      <c r="I545" s="239"/>
      <c r="J545" s="234"/>
      <c r="K545" s="234"/>
      <c r="L545" s="240"/>
      <c r="M545" s="241"/>
      <c r="N545" s="242"/>
      <c r="O545" s="242"/>
      <c r="P545" s="242"/>
      <c r="Q545" s="242"/>
      <c r="R545" s="242"/>
      <c r="S545" s="242"/>
      <c r="T545" s="24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4" t="s">
        <v>172</v>
      </c>
      <c r="AU545" s="244" t="s">
        <v>86</v>
      </c>
      <c r="AV545" s="13" t="s">
        <v>86</v>
      </c>
      <c r="AW545" s="13" t="s">
        <v>4</v>
      </c>
      <c r="AX545" s="13" t="s">
        <v>84</v>
      </c>
      <c r="AY545" s="244" t="s">
        <v>164</v>
      </c>
    </row>
    <row r="546" spans="1:65" s="2" customFormat="1" ht="22.2" customHeight="1">
      <c r="A546" s="38"/>
      <c r="B546" s="39"/>
      <c r="C546" s="219" t="s">
        <v>828</v>
      </c>
      <c r="D546" s="219" t="s">
        <v>166</v>
      </c>
      <c r="E546" s="220" t="s">
        <v>829</v>
      </c>
      <c r="F546" s="221" t="s">
        <v>830</v>
      </c>
      <c r="G546" s="222" t="s">
        <v>169</v>
      </c>
      <c r="H546" s="223">
        <v>72.9</v>
      </c>
      <c r="I546" s="224"/>
      <c r="J546" s="225">
        <f>ROUND(I546*H546,2)</f>
        <v>0</v>
      </c>
      <c r="K546" s="226"/>
      <c r="L546" s="44"/>
      <c r="M546" s="227" t="s">
        <v>1</v>
      </c>
      <c r="N546" s="228" t="s">
        <v>41</v>
      </c>
      <c r="O546" s="91"/>
      <c r="P546" s="229">
        <f>O546*H546</f>
        <v>0</v>
      </c>
      <c r="Q546" s="229">
        <v>0.00927</v>
      </c>
      <c r="R546" s="229">
        <f>Q546*H546</f>
        <v>0.6757830000000001</v>
      </c>
      <c r="S546" s="229">
        <v>0</v>
      </c>
      <c r="T546" s="230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31" t="s">
        <v>170</v>
      </c>
      <c r="AT546" s="231" t="s">
        <v>166</v>
      </c>
      <c r="AU546" s="231" t="s">
        <v>86</v>
      </c>
      <c r="AY546" s="17" t="s">
        <v>164</v>
      </c>
      <c r="BE546" s="232">
        <f>IF(N546="základní",J546,0)</f>
        <v>0</v>
      </c>
      <c r="BF546" s="232">
        <f>IF(N546="snížená",J546,0)</f>
        <v>0</v>
      </c>
      <c r="BG546" s="232">
        <f>IF(N546="zákl. přenesená",J546,0)</f>
        <v>0</v>
      </c>
      <c r="BH546" s="232">
        <f>IF(N546="sníž. přenesená",J546,0)</f>
        <v>0</v>
      </c>
      <c r="BI546" s="232">
        <f>IF(N546="nulová",J546,0)</f>
        <v>0</v>
      </c>
      <c r="BJ546" s="17" t="s">
        <v>84</v>
      </c>
      <c r="BK546" s="232">
        <f>ROUND(I546*H546,2)</f>
        <v>0</v>
      </c>
      <c r="BL546" s="17" t="s">
        <v>170</v>
      </c>
      <c r="BM546" s="231" t="s">
        <v>831</v>
      </c>
    </row>
    <row r="547" spans="1:51" s="13" customFormat="1" ht="12">
      <c r="A547" s="13"/>
      <c r="B547" s="233"/>
      <c r="C547" s="234"/>
      <c r="D547" s="235" t="s">
        <v>172</v>
      </c>
      <c r="E547" s="236" t="s">
        <v>1</v>
      </c>
      <c r="F547" s="237" t="s">
        <v>832</v>
      </c>
      <c r="G547" s="234"/>
      <c r="H547" s="238">
        <v>72.9</v>
      </c>
      <c r="I547" s="239"/>
      <c r="J547" s="234"/>
      <c r="K547" s="234"/>
      <c r="L547" s="240"/>
      <c r="M547" s="241"/>
      <c r="N547" s="242"/>
      <c r="O547" s="242"/>
      <c r="P547" s="242"/>
      <c r="Q547" s="242"/>
      <c r="R547" s="242"/>
      <c r="S547" s="242"/>
      <c r="T547" s="24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4" t="s">
        <v>172</v>
      </c>
      <c r="AU547" s="244" t="s">
        <v>86</v>
      </c>
      <c r="AV547" s="13" t="s">
        <v>86</v>
      </c>
      <c r="AW547" s="13" t="s">
        <v>32</v>
      </c>
      <c r="AX547" s="13" t="s">
        <v>84</v>
      </c>
      <c r="AY547" s="244" t="s">
        <v>164</v>
      </c>
    </row>
    <row r="548" spans="1:65" s="2" customFormat="1" ht="13.8" customHeight="1">
      <c r="A548" s="38"/>
      <c r="B548" s="39"/>
      <c r="C548" s="266" t="s">
        <v>833</v>
      </c>
      <c r="D548" s="266" t="s">
        <v>424</v>
      </c>
      <c r="E548" s="267" t="s">
        <v>834</v>
      </c>
      <c r="F548" s="268" t="s">
        <v>835</v>
      </c>
      <c r="G548" s="269" t="s">
        <v>169</v>
      </c>
      <c r="H548" s="270">
        <v>73.338</v>
      </c>
      <c r="I548" s="271"/>
      <c r="J548" s="272">
        <f>ROUND(I548*H548,2)</f>
        <v>0</v>
      </c>
      <c r="K548" s="273"/>
      <c r="L548" s="274"/>
      <c r="M548" s="275" t="s">
        <v>1</v>
      </c>
      <c r="N548" s="276" t="s">
        <v>41</v>
      </c>
      <c r="O548" s="91"/>
      <c r="P548" s="229">
        <f>O548*H548</f>
        <v>0</v>
      </c>
      <c r="Q548" s="229">
        <v>0.006</v>
      </c>
      <c r="R548" s="229">
        <f>Q548*H548</f>
        <v>0.440028</v>
      </c>
      <c r="S548" s="229">
        <v>0</v>
      </c>
      <c r="T548" s="230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31" t="s">
        <v>207</v>
      </c>
      <c r="AT548" s="231" t="s">
        <v>424</v>
      </c>
      <c r="AU548" s="231" t="s">
        <v>86</v>
      </c>
      <c r="AY548" s="17" t="s">
        <v>164</v>
      </c>
      <c r="BE548" s="232">
        <f>IF(N548="základní",J548,0)</f>
        <v>0</v>
      </c>
      <c r="BF548" s="232">
        <f>IF(N548="snížená",J548,0)</f>
        <v>0</v>
      </c>
      <c r="BG548" s="232">
        <f>IF(N548="zákl. přenesená",J548,0)</f>
        <v>0</v>
      </c>
      <c r="BH548" s="232">
        <f>IF(N548="sníž. přenesená",J548,0)</f>
        <v>0</v>
      </c>
      <c r="BI548" s="232">
        <f>IF(N548="nulová",J548,0)</f>
        <v>0</v>
      </c>
      <c r="BJ548" s="17" t="s">
        <v>84</v>
      </c>
      <c r="BK548" s="232">
        <f>ROUND(I548*H548,2)</f>
        <v>0</v>
      </c>
      <c r="BL548" s="17" t="s">
        <v>170</v>
      </c>
      <c r="BM548" s="231" t="s">
        <v>836</v>
      </c>
    </row>
    <row r="549" spans="1:51" s="13" customFormat="1" ht="12">
      <c r="A549" s="13"/>
      <c r="B549" s="233"/>
      <c r="C549" s="234"/>
      <c r="D549" s="235" t="s">
        <v>172</v>
      </c>
      <c r="E549" s="236" t="s">
        <v>1</v>
      </c>
      <c r="F549" s="237" t="s">
        <v>837</v>
      </c>
      <c r="G549" s="234"/>
      <c r="H549" s="238">
        <v>71.9</v>
      </c>
      <c r="I549" s="239"/>
      <c r="J549" s="234"/>
      <c r="K549" s="234"/>
      <c r="L549" s="240"/>
      <c r="M549" s="241"/>
      <c r="N549" s="242"/>
      <c r="O549" s="242"/>
      <c r="P549" s="242"/>
      <c r="Q549" s="242"/>
      <c r="R549" s="242"/>
      <c r="S549" s="242"/>
      <c r="T549" s="24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4" t="s">
        <v>172</v>
      </c>
      <c r="AU549" s="244" t="s">
        <v>86</v>
      </c>
      <c r="AV549" s="13" t="s">
        <v>86</v>
      </c>
      <c r="AW549" s="13" t="s">
        <v>32</v>
      </c>
      <c r="AX549" s="13" t="s">
        <v>84</v>
      </c>
      <c r="AY549" s="244" t="s">
        <v>164</v>
      </c>
    </row>
    <row r="550" spans="1:51" s="13" customFormat="1" ht="12">
      <c r="A550" s="13"/>
      <c r="B550" s="233"/>
      <c r="C550" s="234"/>
      <c r="D550" s="235" t="s">
        <v>172</v>
      </c>
      <c r="E550" s="234"/>
      <c r="F550" s="237" t="s">
        <v>838</v>
      </c>
      <c r="G550" s="234"/>
      <c r="H550" s="238">
        <v>73.338</v>
      </c>
      <c r="I550" s="239"/>
      <c r="J550" s="234"/>
      <c r="K550" s="234"/>
      <c r="L550" s="240"/>
      <c r="M550" s="241"/>
      <c r="N550" s="242"/>
      <c r="O550" s="242"/>
      <c r="P550" s="242"/>
      <c r="Q550" s="242"/>
      <c r="R550" s="242"/>
      <c r="S550" s="242"/>
      <c r="T550" s="24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4" t="s">
        <v>172</v>
      </c>
      <c r="AU550" s="244" t="s">
        <v>86</v>
      </c>
      <c r="AV550" s="13" t="s">
        <v>86</v>
      </c>
      <c r="AW550" s="13" t="s">
        <v>4</v>
      </c>
      <c r="AX550" s="13" t="s">
        <v>84</v>
      </c>
      <c r="AY550" s="244" t="s">
        <v>164</v>
      </c>
    </row>
    <row r="551" spans="1:65" s="2" customFormat="1" ht="22.2" customHeight="1">
      <c r="A551" s="38"/>
      <c r="B551" s="39"/>
      <c r="C551" s="219" t="s">
        <v>839</v>
      </c>
      <c r="D551" s="219" t="s">
        <v>166</v>
      </c>
      <c r="E551" s="220" t="s">
        <v>840</v>
      </c>
      <c r="F551" s="221" t="s">
        <v>841</v>
      </c>
      <c r="G551" s="222" t="s">
        <v>169</v>
      </c>
      <c r="H551" s="223">
        <v>34.93</v>
      </c>
      <c r="I551" s="224"/>
      <c r="J551" s="225">
        <f>ROUND(I551*H551,2)</f>
        <v>0</v>
      </c>
      <c r="K551" s="226"/>
      <c r="L551" s="44"/>
      <c r="M551" s="227" t="s">
        <v>1</v>
      </c>
      <c r="N551" s="228" t="s">
        <v>41</v>
      </c>
      <c r="O551" s="91"/>
      <c r="P551" s="229">
        <f>O551*H551</f>
        <v>0</v>
      </c>
      <c r="Q551" s="229">
        <v>0.00935</v>
      </c>
      <c r="R551" s="229">
        <f>Q551*H551</f>
        <v>0.32659550000000004</v>
      </c>
      <c r="S551" s="229">
        <v>0</v>
      </c>
      <c r="T551" s="230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31" t="s">
        <v>170</v>
      </c>
      <c r="AT551" s="231" t="s">
        <v>166</v>
      </c>
      <c r="AU551" s="231" t="s">
        <v>86</v>
      </c>
      <c r="AY551" s="17" t="s">
        <v>164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17" t="s">
        <v>84</v>
      </c>
      <c r="BK551" s="232">
        <f>ROUND(I551*H551,2)</f>
        <v>0</v>
      </c>
      <c r="BL551" s="17" t="s">
        <v>170</v>
      </c>
      <c r="BM551" s="231" t="s">
        <v>842</v>
      </c>
    </row>
    <row r="552" spans="1:51" s="13" customFormat="1" ht="12">
      <c r="A552" s="13"/>
      <c r="B552" s="233"/>
      <c r="C552" s="234"/>
      <c r="D552" s="235" t="s">
        <v>172</v>
      </c>
      <c r="E552" s="236" t="s">
        <v>1</v>
      </c>
      <c r="F552" s="237" t="s">
        <v>843</v>
      </c>
      <c r="G552" s="234"/>
      <c r="H552" s="238">
        <v>13.68</v>
      </c>
      <c r="I552" s="239"/>
      <c r="J552" s="234"/>
      <c r="K552" s="234"/>
      <c r="L552" s="240"/>
      <c r="M552" s="241"/>
      <c r="N552" s="242"/>
      <c r="O552" s="242"/>
      <c r="P552" s="242"/>
      <c r="Q552" s="242"/>
      <c r="R552" s="242"/>
      <c r="S552" s="242"/>
      <c r="T552" s="24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4" t="s">
        <v>172</v>
      </c>
      <c r="AU552" s="244" t="s">
        <v>86</v>
      </c>
      <c r="AV552" s="13" t="s">
        <v>86</v>
      </c>
      <c r="AW552" s="13" t="s">
        <v>32</v>
      </c>
      <c r="AX552" s="13" t="s">
        <v>76</v>
      </c>
      <c r="AY552" s="244" t="s">
        <v>164</v>
      </c>
    </row>
    <row r="553" spans="1:51" s="13" customFormat="1" ht="12">
      <c r="A553" s="13"/>
      <c r="B553" s="233"/>
      <c r="C553" s="234"/>
      <c r="D553" s="235" t="s">
        <v>172</v>
      </c>
      <c r="E553" s="236" t="s">
        <v>1</v>
      </c>
      <c r="F553" s="237" t="s">
        <v>844</v>
      </c>
      <c r="G553" s="234"/>
      <c r="H553" s="238">
        <v>21.25</v>
      </c>
      <c r="I553" s="239"/>
      <c r="J553" s="234"/>
      <c r="K553" s="234"/>
      <c r="L553" s="240"/>
      <c r="M553" s="241"/>
      <c r="N553" s="242"/>
      <c r="O553" s="242"/>
      <c r="P553" s="242"/>
      <c r="Q553" s="242"/>
      <c r="R553" s="242"/>
      <c r="S553" s="242"/>
      <c r="T553" s="24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4" t="s">
        <v>172</v>
      </c>
      <c r="AU553" s="244" t="s">
        <v>86</v>
      </c>
      <c r="AV553" s="13" t="s">
        <v>86</v>
      </c>
      <c r="AW553" s="13" t="s">
        <v>32</v>
      </c>
      <c r="AX553" s="13" t="s">
        <v>76</v>
      </c>
      <c r="AY553" s="244" t="s">
        <v>164</v>
      </c>
    </row>
    <row r="554" spans="1:51" s="14" customFormat="1" ht="12">
      <c r="A554" s="14"/>
      <c r="B554" s="245"/>
      <c r="C554" s="246"/>
      <c r="D554" s="235" t="s">
        <v>172</v>
      </c>
      <c r="E554" s="247" t="s">
        <v>1</v>
      </c>
      <c r="F554" s="248" t="s">
        <v>175</v>
      </c>
      <c r="G554" s="246"/>
      <c r="H554" s="249">
        <v>34.93</v>
      </c>
      <c r="I554" s="250"/>
      <c r="J554" s="246"/>
      <c r="K554" s="246"/>
      <c r="L554" s="251"/>
      <c r="M554" s="252"/>
      <c r="N554" s="253"/>
      <c r="O554" s="253"/>
      <c r="P554" s="253"/>
      <c r="Q554" s="253"/>
      <c r="R554" s="253"/>
      <c r="S554" s="253"/>
      <c r="T554" s="25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5" t="s">
        <v>172</v>
      </c>
      <c r="AU554" s="255" t="s">
        <v>86</v>
      </c>
      <c r="AV554" s="14" t="s">
        <v>170</v>
      </c>
      <c r="AW554" s="14" t="s">
        <v>32</v>
      </c>
      <c r="AX554" s="14" t="s">
        <v>84</v>
      </c>
      <c r="AY554" s="255" t="s">
        <v>164</v>
      </c>
    </row>
    <row r="555" spans="1:65" s="2" customFormat="1" ht="13.8" customHeight="1">
      <c r="A555" s="38"/>
      <c r="B555" s="39"/>
      <c r="C555" s="266" t="s">
        <v>845</v>
      </c>
      <c r="D555" s="266" t="s">
        <v>424</v>
      </c>
      <c r="E555" s="267" t="s">
        <v>846</v>
      </c>
      <c r="F555" s="268" t="s">
        <v>847</v>
      </c>
      <c r="G555" s="269" t="s">
        <v>169</v>
      </c>
      <c r="H555" s="270">
        <v>35.629</v>
      </c>
      <c r="I555" s="271"/>
      <c r="J555" s="272">
        <f>ROUND(I555*H555,2)</f>
        <v>0</v>
      </c>
      <c r="K555" s="273"/>
      <c r="L555" s="274"/>
      <c r="M555" s="275" t="s">
        <v>1</v>
      </c>
      <c r="N555" s="276" t="s">
        <v>41</v>
      </c>
      <c r="O555" s="91"/>
      <c r="P555" s="229">
        <f>O555*H555</f>
        <v>0</v>
      </c>
      <c r="Q555" s="229">
        <v>0.0075</v>
      </c>
      <c r="R555" s="229">
        <f>Q555*H555</f>
        <v>0.2672175</v>
      </c>
      <c r="S555" s="229">
        <v>0</v>
      </c>
      <c r="T555" s="230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31" t="s">
        <v>207</v>
      </c>
      <c r="AT555" s="231" t="s">
        <v>424</v>
      </c>
      <c r="AU555" s="231" t="s">
        <v>86</v>
      </c>
      <c r="AY555" s="17" t="s">
        <v>164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17" t="s">
        <v>84</v>
      </c>
      <c r="BK555" s="232">
        <f>ROUND(I555*H555,2)</f>
        <v>0</v>
      </c>
      <c r="BL555" s="17" t="s">
        <v>170</v>
      </c>
      <c r="BM555" s="231" t="s">
        <v>848</v>
      </c>
    </row>
    <row r="556" spans="1:51" s="13" customFormat="1" ht="12">
      <c r="A556" s="13"/>
      <c r="B556" s="233"/>
      <c r="C556" s="234"/>
      <c r="D556" s="235" t="s">
        <v>172</v>
      </c>
      <c r="E556" s="236" t="s">
        <v>1</v>
      </c>
      <c r="F556" s="237" t="s">
        <v>849</v>
      </c>
      <c r="G556" s="234"/>
      <c r="H556" s="238">
        <v>34.93</v>
      </c>
      <c r="I556" s="239"/>
      <c r="J556" s="234"/>
      <c r="K556" s="234"/>
      <c r="L556" s="240"/>
      <c r="M556" s="241"/>
      <c r="N556" s="242"/>
      <c r="O556" s="242"/>
      <c r="P556" s="242"/>
      <c r="Q556" s="242"/>
      <c r="R556" s="242"/>
      <c r="S556" s="242"/>
      <c r="T556" s="24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4" t="s">
        <v>172</v>
      </c>
      <c r="AU556" s="244" t="s">
        <v>86</v>
      </c>
      <c r="AV556" s="13" t="s">
        <v>86</v>
      </c>
      <c r="AW556" s="13" t="s">
        <v>32</v>
      </c>
      <c r="AX556" s="13" t="s">
        <v>84</v>
      </c>
      <c r="AY556" s="244" t="s">
        <v>164</v>
      </c>
    </row>
    <row r="557" spans="1:51" s="13" customFormat="1" ht="12">
      <c r="A557" s="13"/>
      <c r="B557" s="233"/>
      <c r="C557" s="234"/>
      <c r="D557" s="235" t="s">
        <v>172</v>
      </c>
      <c r="E557" s="234"/>
      <c r="F557" s="237" t="s">
        <v>850</v>
      </c>
      <c r="G557" s="234"/>
      <c r="H557" s="238">
        <v>35.629</v>
      </c>
      <c r="I557" s="239"/>
      <c r="J557" s="234"/>
      <c r="K557" s="234"/>
      <c r="L557" s="240"/>
      <c r="M557" s="241"/>
      <c r="N557" s="242"/>
      <c r="O557" s="242"/>
      <c r="P557" s="242"/>
      <c r="Q557" s="242"/>
      <c r="R557" s="242"/>
      <c r="S557" s="242"/>
      <c r="T557" s="24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4" t="s">
        <v>172</v>
      </c>
      <c r="AU557" s="244" t="s">
        <v>86</v>
      </c>
      <c r="AV557" s="13" t="s">
        <v>86</v>
      </c>
      <c r="AW557" s="13" t="s">
        <v>4</v>
      </c>
      <c r="AX557" s="13" t="s">
        <v>84</v>
      </c>
      <c r="AY557" s="244" t="s">
        <v>164</v>
      </c>
    </row>
    <row r="558" spans="1:65" s="2" customFormat="1" ht="22.2" customHeight="1">
      <c r="A558" s="38"/>
      <c r="B558" s="39"/>
      <c r="C558" s="219" t="s">
        <v>851</v>
      </c>
      <c r="D558" s="219" t="s">
        <v>166</v>
      </c>
      <c r="E558" s="220" t="s">
        <v>852</v>
      </c>
      <c r="F558" s="221" t="s">
        <v>853</v>
      </c>
      <c r="G558" s="222" t="s">
        <v>169</v>
      </c>
      <c r="H558" s="223">
        <v>1016.494</v>
      </c>
      <c r="I558" s="224"/>
      <c r="J558" s="225">
        <f>ROUND(I558*H558,2)</f>
        <v>0</v>
      </c>
      <c r="K558" s="226"/>
      <c r="L558" s="44"/>
      <c r="M558" s="227" t="s">
        <v>1</v>
      </c>
      <c r="N558" s="228" t="s">
        <v>41</v>
      </c>
      <c r="O558" s="91"/>
      <c r="P558" s="229">
        <f>O558*H558</f>
        <v>0</v>
      </c>
      <c r="Q558" s="229">
        <v>0.00952</v>
      </c>
      <c r="R558" s="229">
        <f>Q558*H558</f>
        <v>9.67702288</v>
      </c>
      <c r="S558" s="229">
        <v>0</v>
      </c>
      <c r="T558" s="230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31" t="s">
        <v>170</v>
      </c>
      <c r="AT558" s="231" t="s">
        <v>166</v>
      </c>
      <c r="AU558" s="231" t="s">
        <v>86</v>
      </c>
      <c r="AY558" s="17" t="s">
        <v>164</v>
      </c>
      <c r="BE558" s="232">
        <f>IF(N558="základní",J558,0)</f>
        <v>0</v>
      </c>
      <c r="BF558" s="232">
        <f>IF(N558="snížená",J558,0)</f>
        <v>0</v>
      </c>
      <c r="BG558" s="232">
        <f>IF(N558="zákl. přenesená",J558,0)</f>
        <v>0</v>
      </c>
      <c r="BH558" s="232">
        <f>IF(N558="sníž. přenesená",J558,0)</f>
        <v>0</v>
      </c>
      <c r="BI558" s="232">
        <f>IF(N558="nulová",J558,0)</f>
        <v>0</v>
      </c>
      <c r="BJ558" s="17" t="s">
        <v>84</v>
      </c>
      <c r="BK558" s="232">
        <f>ROUND(I558*H558,2)</f>
        <v>0</v>
      </c>
      <c r="BL558" s="17" t="s">
        <v>170</v>
      </c>
      <c r="BM558" s="231" t="s">
        <v>854</v>
      </c>
    </row>
    <row r="559" spans="1:51" s="13" customFormat="1" ht="12">
      <c r="A559" s="13"/>
      <c r="B559" s="233"/>
      <c r="C559" s="234"/>
      <c r="D559" s="235" t="s">
        <v>172</v>
      </c>
      <c r="E559" s="236" t="s">
        <v>1</v>
      </c>
      <c r="F559" s="237" t="s">
        <v>855</v>
      </c>
      <c r="G559" s="234"/>
      <c r="H559" s="238">
        <v>146.48</v>
      </c>
      <c r="I559" s="239"/>
      <c r="J559" s="234"/>
      <c r="K559" s="234"/>
      <c r="L559" s="240"/>
      <c r="M559" s="241"/>
      <c r="N559" s="242"/>
      <c r="O559" s="242"/>
      <c r="P559" s="242"/>
      <c r="Q559" s="242"/>
      <c r="R559" s="242"/>
      <c r="S559" s="242"/>
      <c r="T559" s="24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4" t="s">
        <v>172</v>
      </c>
      <c r="AU559" s="244" t="s">
        <v>86</v>
      </c>
      <c r="AV559" s="13" t="s">
        <v>86</v>
      </c>
      <c r="AW559" s="13" t="s">
        <v>32</v>
      </c>
      <c r="AX559" s="13" t="s">
        <v>76</v>
      </c>
      <c r="AY559" s="244" t="s">
        <v>164</v>
      </c>
    </row>
    <row r="560" spans="1:51" s="15" customFormat="1" ht="12">
      <c r="A560" s="15"/>
      <c r="B560" s="256"/>
      <c r="C560" s="257"/>
      <c r="D560" s="235" t="s">
        <v>172</v>
      </c>
      <c r="E560" s="258" t="s">
        <v>1</v>
      </c>
      <c r="F560" s="259" t="s">
        <v>856</v>
      </c>
      <c r="G560" s="257"/>
      <c r="H560" s="258" t="s">
        <v>1</v>
      </c>
      <c r="I560" s="260"/>
      <c r="J560" s="257"/>
      <c r="K560" s="257"/>
      <c r="L560" s="261"/>
      <c r="M560" s="262"/>
      <c r="N560" s="263"/>
      <c r="O560" s="263"/>
      <c r="P560" s="263"/>
      <c r="Q560" s="263"/>
      <c r="R560" s="263"/>
      <c r="S560" s="263"/>
      <c r="T560" s="264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65" t="s">
        <v>172</v>
      </c>
      <c r="AU560" s="265" t="s">
        <v>86</v>
      </c>
      <c r="AV560" s="15" t="s">
        <v>84</v>
      </c>
      <c r="AW560" s="15" t="s">
        <v>32</v>
      </c>
      <c r="AX560" s="15" t="s">
        <v>76</v>
      </c>
      <c r="AY560" s="265" t="s">
        <v>164</v>
      </c>
    </row>
    <row r="561" spans="1:51" s="13" customFormat="1" ht="12">
      <c r="A561" s="13"/>
      <c r="B561" s="233"/>
      <c r="C561" s="234"/>
      <c r="D561" s="235" t="s">
        <v>172</v>
      </c>
      <c r="E561" s="236" t="s">
        <v>1</v>
      </c>
      <c r="F561" s="237" t="s">
        <v>857</v>
      </c>
      <c r="G561" s="234"/>
      <c r="H561" s="238">
        <v>592.984</v>
      </c>
      <c r="I561" s="239"/>
      <c r="J561" s="234"/>
      <c r="K561" s="234"/>
      <c r="L561" s="240"/>
      <c r="M561" s="241"/>
      <c r="N561" s="242"/>
      <c r="O561" s="242"/>
      <c r="P561" s="242"/>
      <c r="Q561" s="242"/>
      <c r="R561" s="242"/>
      <c r="S561" s="242"/>
      <c r="T561" s="24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4" t="s">
        <v>172</v>
      </c>
      <c r="AU561" s="244" t="s">
        <v>86</v>
      </c>
      <c r="AV561" s="13" t="s">
        <v>86</v>
      </c>
      <c r="AW561" s="13" t="s">
        <v>32</v>
      </c>
      <c r="AX561" s="13" t="s">
        <v>76</v>
      </c>
      <c r="AY561" s="244" t="s">
        <v>164</v>
      </c>
    </row>
    <row r="562" spans="1:51" s="13" customFormat="1" ht="12">
      <c r="A562" s="13"/>
      <c r="B562" s="233"/>
      <c r="C562" s="234"/>
      <c r="D562" s="235" t="s">
        <v>172</v>
      </c>
      <c r="E562" s="236" t="s">
        <v>1</v>
      </c>
      <c r="F562" s="237" t="s">
        <v>858</v>
      </c>
      <c r="G562" s="234"/>
      <c r="H562" s="238">
        <v>10.65</v>
      </c>
      <c r="I562" s="239"/>
      <c r="J562" s="234"/>
      <c r="K562" s="234"/>
      <c r="L562" s="240"/>
      <c r="M562" s="241"/>
      <c r="N562" s="242"/>
      <c r="O562" s="242"/>
      <c r="P562" s="242"/>
      <c r="Q562" s="242"/>
      <c r="R562" s="242"/>
      <c r="S562" s="242"/>
      <c r="T562" s="24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4" t="s">
        <v>172</v>
      </c>
      <c r="AU562" s="244" t="s">
        <v>86</v>
      </c>
      <c r="AV562" s="13" t="s">
        <v>86</v>
      </c>
      <c r="AW562" s="13" t="s">
        <v>32</v>
      </c>
      <c r="AX562" s="13" t="s">
        <v>76</v>
      </c>
      <c r="AY562" s="244" t="s">
        <v>164</v>
      </c>
    </row>
    <row r="563" spans="1:51" s="13" customFormat="1" ht="12">
      <c r="A563" s="13"/>
      <c r="B563" s="233"/>
      <c r="C563" s="234"/>
      <c r="D563" s="235" t="s">
        <v>172</v>
      </c>
      <c r="E563" s="236" t="s">
        <v>1</v>
      </c>
      <c r="F563" s="237" t="s">
        <v>859</v>
      </c>
      <c r="G563" s="234"/>
      <c r="H563" s="238">
        <v>156.38</v>
      </c>
      <c r="I563" s="239"/>
      <c r="J563" s="234"/>
      <c r="K563" s="234"/>
      <c r="L563" s="240"/>
      <c r="M563" s="241"/>
      <c r="N563" s="242"/>
      <c r="O563" s="242"/>
      <c r="P563" s="242"/>
      <c r="Q563" s="242"/>
      <c r="R563" s="242"/>
      <c r="S563" s="242"/>
      <c r="T563" s="24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4" t="s">
        <v>172</v>
      </c>
      <c r="AU563" s="244" t="s">
        <v>86</v>
      </c>
      <c r="AV563" s="13" t="s">
        <v>86</v>
      </c>
      <c r="AW563" s="13" t="s">
        <v>32</v>
      </c>
      <c r="AX563" s="13" t="s">
        <v>76</v>
      </c>
      <c r="AY563" s="244" t="s">
        <v>164</v>
      </c>
    </row>
    <row r="564" spans="1:51" s="13" customFormat="1" ht="12">
      <c r="A564" s="13"/>
      <c r="B564" s="233"/>
      <c r="C564" s="234"/>
      <c r="D564" s="235" t="s">
        <v>172</v>
      </c>
      <c r="E564" s="236" t="s">
        <v>1</v>
      </c>
      <c r="F564" s="237" t="s">
        <v>860</v>
      </c>
      <c r="G564" s="234"/>
      <c r="H564" s="238">
        <v>110</v>
      </c>
      <c r="I564" s="239"/>
      <c r="J564" s="234"/>
      <c r="K564" s="234"/>
      <c r="L564" s="240"/>
      <c r="M564" s="241"/>
      <c r="N564" s="242"/>
      <c r="O564" s="242"/>
      <c r="P564" s="242"/>
      <c r="Q564" s="242"/>
      <c r="R564" s="242"/>
      <c r="S564" s="242"/>
      <c r="T564" s="24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4" t="s">
        <v>172</v>
      </c>
      <c r="AU564" s="244" t="s">
        <v>86</v>
      </c>
      <c r="AV564" s="13" t="s">
        <v>86</v>
      </c>
      <c r="AW564" s="13" t="s">
        <v>32</v>
      </c>
      <c r="AX564" s="13" t="s">
        <v>76</v>
      </c>
      <c r="AY564" s="244" t="s">
        <v>164</v>
      </c>
    </row>
    <row r="565" spans="1:51" s="14" customFormat="1" ht="12">
      <c r="A565" s="14"/>
      <c r="B565" s="245"/>
      <c r="C565" s="246"/>
      <c r="D565" s="235" t="s">
        <v>172</v>
      </c>
      <c r="E565" s="247" t="s">
        <v>1</v>
      </c>
      <c r="F565" s="248" t="s">
        <v>175</v>
      </c>
      <c r="G565" s="246"/>
      <c r="H565" s="249">
        <v>1016.494</v>
      </c>
      <c r="I565" s="250"/>
      <c r="J565" s="246"/>
      <c r="K565" s="246"/>
      <c r="L565" s="251"/>
      <c r="M565" s="252"/>
      <c r="N565" s="253"/>
      <c r="O565" s="253"/>
      <c r="P565" s="253"/>
      <c r="Q565" s="253"/>
      <c r="R565" s="253"/>
      <c r="S565" s="253"/>
      <c r="T565" s="25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5" t="s">
        <v>172</v>
      </c>
      <c r="AU565" s="255" t="s">
        <v>86</v>
      </c>
      <c r="AV565" s="14" t="s">
        <v>170</v>
      </c>
      <c r="AW565" s="14" t="s">
        <v>32</v>
      </c>
      <c r="AX565" s="14" t="s">
        <v>84</v>
      </c>
      <c r="AY565" s="255" t="s">
        <v>164</v>
      </c>
    </row>
    <row r="566" spans="1:65" s="2" customFormat="1" ht="13.8" customHeight="1">
      <c r="A566" s="38"/>
      <c r="B566" s="39"/>
      <c r="C566" s="266" t="s">
        <v>861</v>
      </c>
      <c r="D566" s="266" t="s">
        <v>424</v>
      </c>
      <c r="E566" s="267" t="s">
        <v>771</v>
      </c>
      <c r="F566" s="268" t="s">
        <v>772</v>
      </c>
      <c r="G566" s="269" t="s">
        <v>169</v>
      </c>
      <c r="H566" s="270">
        <v>1036.824</v>
      </c>
      <c r="I566" s="271"/>
      <c r="J566" s="272">
        <f>ROUND(I566*H566,2)</f>
        <v>0</v>
      </c>
      <c r="K566" s="273"/>
      <c r="L566" s="274"/>
      <c r="M566" s="275" t="s">
        <v>1</v>
      </c>
      <c r="N566" s="276" t="s">
        <v>41</v>
      </c>
      <c r="O566" s="91"/>
      <c r="P566" s="229">
        <f>O566*H566</f>
        <v>0</v>
      </c>
      <c r="Q566" s="229">
        <v>0.0135</v>
      </c>
      <c r="R566" s="229">
        <f>Q566*H566</f>
        <v>13.997124000000001</v>
      </c>
      <c r="S566" s="229">
        <v>0</v>
      </c>
      <c r="T566" s="230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31" t="s">
        <v>207</v>
      </c>
      <c r="AT566" s="231" t="s">
        <v>424</v>
      </c>
      <c r="AU566" s="231" t="s">
        <v>86</v>
      </c>
      <c r="AY566" s="17" t="s">
        <v>164</v>
      </c>
      <c r="BE566" s="232">
        <f>IF(N566="základní",J566,0)</f>
        <v>0</v>
      </c>
      <c r="BF566" s="232">
        <f>IF(N566="snížená",J566,0)</f>
        <v>0</v>
      </c>
      <c r="BG566" s="232">
        <f>IF(N566="zákl. přenesená",J566,0)</f>
        <v>0</v>
      </c>
      <c r="BH566" s="232">
        <f>IF(N566="sníž. přenesená",J566,0)</f>
        <v>0</v>
      </c>
      <c r="BI566" s="232">
        <f>IF(N566="nulová",J566,0)</f>
        <v>0</v>
      </c>
      <c r="BJ566" s="17" t="s">
        <v>84</v>
      </c>
      <c r="BK566" s="232">
        <f>ROUND(I566*H566,2)</f>
        <v>0</v>
      </c>
      <c r="BL566" s="17" t="s">
        <v>170</v>
      </c>
      <c r="BM566" s="231" t="s">
        <v>862</v>
      </c>
    </row>
    <row r="567" spans="1:51" s="13" customFormat="1" ht="12">
      <c r="A567" s="13"/>
      <c r="B567" s="233"/>
      <c r="C567" s="234"/>
      <c r="D567" s="235" t="s">
        <v>172</v>
      </c>
      <c r="E567" s="236" t="s">
        <v>1</v>
      </c>
      <c r="F567" s="237" t="s">
        <v>863</v>
      </c>
      <c r="G567" s="234"/>
      <c r="H567" s="238">
        <v>1016.494</v>
      </c>
      <c r="I567" s="239"/>
      <c r="J567" s="234"/>
      <c r="K567" s="234"/>
      <c r="L567" s="240"/>
      <c r="M567" s="241"/>
      <c r="N567" s="242"/>
      <c r="O567" s="242"/>
      <c r="P567" s="242"/>
      <c r="Q567" s="242"/>
      <c r="R567" s="242"/>
      <c r="S567" s="242"/>
      <c r="T567" s="24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4" t="s">
        <v>172</v>
      </c>
      <c r="AU567" s="244" t="s">
        <v>86</v>
      </c>
      <c r="AV567" s="13" t="s">
        <v>86</v>
      </c>
      <c r="AW567" s="13" t="s">
        <v>32</v>
      </c>
      <c r="AX567" s="13" t="s">
        <v>84</v>
      </c>
      <c r="AY567" s="244" t="s">
        <v>164</v>
      </c>
    </row>
    <row r="568" spans="1:51" s="13" customFormat="1" ht="12">
      <c r="A568" s="13"/>
      <c r="B568" s="233"/>
      <c r="C568" s="234"/>
      <c r="D568" s="235" t="s">
        <v>172</v>
      </c>
      <c r="E568" s="234"/>
      <c r="F568" s="237" t="s">
        <v>864</v>
      </c>
      <c r="G568" s="234"/>
      <c r="H568" s="238">
        <v>1036.824</v>
      </c>
      <c r="I568" s="239"/>
      <c r="J568" s="234"/>
      <c r="K568" s="234"/>
      <c r="L568" s="240"/>
      <c r="M568" s="241"/>
      <c r="N568" s="242"/>
      <c r="O568" s="242"/>
      <c r="P568" s="242"/>
      <c r="Q568" s="242"/>
      <c r="R568" s="242"/>
      <c r="S568" s="242"/>
      <c r="T568" s="24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4" t="s">
        <v>172</v>
      </c>
      <c r="AU568" s="244" t="s">
        <v>86</v>
      </c>
      <c r="AV568" s="13" t="s">
        <v>86</v>
      </c>
      <c r="AW568" s="13" t="s">
        <v>4</v>
      </c>
      <c r="AX568" s="13" t="s">
        <v>84</v>
      </c>
      <c r="AY568" s="244" t="s">
        <v>164</v>
      </c>
    </row>
    <row r="569" spans="1:65" s="2" customFormat="1" ht="22.2" customHeight="1">
      <c r="A569" s="38"/>
      <c r="B569" s="39"/>
      <c r="C569" s="219" t="s">
        <v>865</v>
      </c>
      <c r="D569" s="219" t="s">
        <v>166</v>
      </c>
      <c r="E569" s="220" t="s">
        <v>866</v>
      </c>
      <c r="F569" s="221" t="s">
        <v>867</v>
      </c>
      <c r="G569" s="222" t="s">
        <v>169</v>
      </c>
      <c r="H569" s="223">
        <v>552.8</v>
      </c>
      <c r="I569" s="224"/>
      <c r="J569" s="225">
        <f>ROUND(I569*H569,2)</f>
        <v>0</v>
      </c>
      <c r="K569" s="226"/>
      <c r="L569" s="44"/>
      <c r="M569" s="227" t="s">
        <v>1</v>
      </c>
      <c r="N569" s="228" t="s">
        <v>41</v>
      </c>
      <c r="O569" s="91"/>
      <c r="P569" s="229">
        <f>O569*H569</f>
        <v>0</v>
      </c>
      <c r="Q569" s="229">
        <v>0.0096</v>
      </c>
      <c r="R569" s="229">
        <f>Q569*H569</f>
        <v>5.306879999999999</v>
      </c>
      <c r="S569" s="229">
        <v>0</v>
      </c>
      <c r="T569" s="230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31" t="s">
        <v>170</v>
      </c>
      <c r="AT569" s="231" t="s">
        <v>166</v>
      </c>
      <c r="AU569" s="231" t="s">
        <v>86</v>
      </c>
      <c r="AY569" s="17" t="s">
        <v>164</v>
      </c>
      <c r="BE569" s="232">
        <f>IF(N569="základní",J569,0)</f>
        <v>0</v>
      </c>
      <c r="BF569" s="232">
        <f>IF(N569="snížená",J569,0)</f>
        <v>0</v>
      </c>
      <c r="BG569" s="232">
        <f>IF(N569="zákl. přenesená",J569,0)</f>
        <v>0</v>
      </c>
      <c r="BH569" s="232">
        <f>IF(N569="sníž. přenesená",J569,0)</f>
        <v>0</v>
      </c>
      <c r="BI569" s="232">
        <f>IF(N569="nulová",J569,0)</f>
        <v>0</v>
      </c>
      <c r="BJ569" s="17" t="s">
        <v>84</v>
      </c>
      <c r="BK569" s="232">
        <f>ROUND(I569*H569,2)</f>
        <v>0</v>
      </c>
      <c r="BL569" s="17" t="s">
        <v>170</v>
      </c>
      <c r="BM569" s="231" t="s">
        <v>868</v>
      </c>
    </row>
    <row r="570" spans="1:51" s="13" customFormat="1" ht="12">
      <c r="A570" s="13"/>
      <c r="B570" s="233"/>
      <c r="C570" s="234"/>
      <c r="D570" s="235" t="s">
        <v>172</v>
      </c>
      <c r="E570" s="236" t="s">
        <v>1</v>
      </c>
      <c r="F570" s="237" t="s">
        <v>869</v>
      </c>
      <c r="G570" s="234"/>
      <c r="H570" s="238">
        <v>40.56</v>
      </c>
      <c r="I570" s="239"/>
      <c r="J570" s="234"/>
      <c r="K570" s="234"/>
      <c r="L570" s="240"/>
      <c r="M570" s="241"/>
      <c r="N570" s="242"/>
      <c r="O570" s="242"/>
      <c r="P570" s="242"/>
      <c r="Q570" s="242"/>
      <c r="R570" s="242"/>
      <c r="S570" s="242"/>
      <c r="T570" s="24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4" t="s">
        <v>172</v>
      </c>
      <c r="AU570" s="244" t="s">
        <v>86</v>
      </c>
      <c r="AV570" s="13" t="s">
        <v>86</v>
      </c>
      <c r="AW570" s="13" t="s">
        <v>32</v>
      </c>
      <c r="AX570" s="13" t="s">
        <v>76</v>
      </c>
      <c r="AY570" s="244" t="s">
        <v>164</v>
      </c>
    </row>
    <row r="571" spans="1:51" s="13" customFormat="1" ht="12">
      <c r="A571" s="13"/>
      <c r="B571" s="233"/>
      <c r="C571" s="234"/>
      <c r="D571" s="235" t="s">
        <v>172</v>
      </c>
      <c r="E571" s="236" t="s">
        <v>1</v>
      </c>
      <c r="F571" s="237" t="s">
        <v>870</v>
      </c>
      <c r="G571" s="234"/>
      <c r="H571" s="238">
        <v>243.6</v>
      </c>
      <c r="I571" s="239"/>
      <c r="J571" s="234"/>
      <c r="K571" s="234"/>
      <c r="L571" s="240"/>
      <c r="M571" s="241"/>
      <c r="N571" s="242"/>
      <c r="O571" s="242"/>
      <c r="P571" s="242"/>
      <c r="Q571" s="242"/>
      <c r="R571" s="242"/>
      <c r="S571" s="242"/>
      <c r="T571" s="24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4" t="s">
        <v>172</v>
      </c>
      <c r="AU571" s="244" t="s">
        <v>86</v>
      </c>
      <c r="AV571" s="13" t="s">
        <v>86</v>
      </c>
      <c r="AW571" s="13" t="s">
        <v>32</v>
      </c>
      <c r="AX571" s="13" t="s">
        <v>76</v>
      </c>
      <c r="AY571" s="244" t="s">
        <v>164</v>
      </c>
    </row>
    <row r="572" spans="1:51" s="13" customFormat="1" ht="12">
      <c r="A572" s="13"/>
      <c r="B572" s="233"/>
      <c r="C572" s="234"/>
      <c r="D572" s="235" t="s">
        <v>172</v>
      </c>
      <c r="E572" s="236" t="s">
        <v>1</v>
      </c>
      <c r="F572" s="237" t="s">
        <v>871</v>
      </c>
      <c r="G572" s="234"/>
      <c r="H572" s="238">
        <v>10.36</v>
      </c>
      <c r="I572" s="239"/>
      <c r="J572" s="234"/>
      <c r="K572" s="234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172</v>
      </c>
      <c r="AU572" s="244" t="s">
        <v>86</v>
      </c>
      <c r="AV572" s="13" t="s">
        <v>86</v>
      </c>
      <c r="AW572" s="13" t="s">
        <v>32</v>
      </c>
      <c r="AX572" s="13" t="s">
        <v>76</v>
      </c>
      <c r="AY572" s="244" t="s">
        <v>164</v>
      </c>
    </row>
    <row r="573" spans="1:51" s="13" customFormat="1" ht="12">
      <c r="A573" s="13"/>
      <c r="B573" s="233"/>
      <c r="C573" s="234"/>
      <c r="D573" s="235" t="s">
        <v>172</v>
      </c>
      <c r="E573" s="236" t="s">
        <v>1</v>
      </c>
      <c r="F573" s="237" t="s">
        <v>872</v>
      </c>
      <c r="G573" s="234"/>
      <c r="H573" s="238">
        <v>50.91</v>
      </c>
      <c r="I573" s="239"/>
      <c r="J573" s="234"/>
      <c r="K573" s="234"/>
      <c r="L573" s="240"/>
      <c r="M573" s="241"/>
      <c r="N573" s="242"/>
      <c r="O573" s="242"/>
      <c r="P573" s="242"/>
      <c r="Q573" s="242"/>
      <c r="R573" s="242"/>
      <c r="S573" s="242"/>
      <c r="T573" s="24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4" t="s">
        <v>172</v>
      </c>
      <c r="AU573" s="244" t="s">
        <v>86</v>
      </c>
      <c r="AV573" s="13" t="s">
        <v>86</v>
      </c>
      <c r="AW573" s="13" t="s">
        <v>32</v>
      </c>
      <c r="AX573" s="13" t="s">
        <v>76</v>
      </c>
      <c r="AY573" s="244" t="s">
        <v>164</v>
      </c>
    </row>
    <row r="574" spans="1:51" s="13" customFormat="1" ht="12">
      <c r="A574" s="13"/>
      <c r="B574" s="233"/>
      <c r="C574" s="234"/>
      <c r="D574" s="235" t="s">
        <v>172</v>
      </c>
      <c r="E574" s="236" t="s">
        <v>1</v>
      </c>
      <c r="F574" s="237" t="s">
        <v>873</v>
      </c>
      <c r="G574" s="234"/>
      <c r="H574" s="238">
        <v>20.72</v>
      </c>
      <c r="I574" s="239"/>
      <c r="J574" s="234"/>
      <c r="K574" s="234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172</v>
      </c>
      <c r="AU574" s="244" t="s">
        <v>86</v>
      </c>
      <c r="AV574" s="13" t="s">
        <v>86</v>
      </c>
      <c r="AW574" s="13" t="s">
        <v>32</v>
      </c>
      <c r="AX574" s="13" t="s">
        <v>76</v>
      </c>
      <c r="AY574" s="244" t="s">
        <v>164</v>
      </c>
    </row>
    <row r="575" spans="1:51" s="13" customFormat="1" ht="12">
      <c r="A575" s="13"/>
      <c r="B575" s="233"/>
      <c r="C575" s="234"/>
      <c r="D575" s="235" t="s">
        <v>172</v>
      </c>
      <c r="E575" s="236" t="s">
        <v>1</v>
      </c>
      <c r="F575" s="237" t="s">
        <v>874</v>
      </c>
      <c r="G575" s="234"/>
      <c r="H575" s="238">
        <v>44.41</v>
      </c>
      <c r="I575" s="239"/>
      <c r="J575" s="234"/>
      <c r="K575" s="234"/>
      <c r="L575" s="240"/>
      <c r="M575" s="241"/>
      <c r="N575" s="242"/>
      <c r="O575" s="242"/>
      <c r="P575" s="242"/>
      <c r="Q575" s="242"/>
      <c r="R575" s="242"/>
      <c r="S575" s="242"/>
      <c r="T575" s="24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4" t="s">
        <v>172</v>
      </c>
      <c r="AU575" s="244" t="s">
        <v>86</v>
      </c>
      <c r="AV575" s="13" t="s">
        <v>86</v>
      </c>
      <c r="AW575" s="13" t="s">
        <v>32</v>
      </c>
      <c r="AX575" s="13" t="s">
        <v>76</v>
      </c>
      <c r="AY575" s="244" t="s">
        <v>164</v>
      </c>
    </row>
    <row r="576" spans="1:51" s="13" customFormat="1" ht="12">
      <c r="A576" s="13"/>
      <c r="B576" s="233"/>
      <c r="C576" s="234"/>
      <c r="D576" s="235" t="s">
        <v>172</v>
      </c>
      <c r="E576" s="236" t="s">
        <v>1</v>
      </c>
      <c r="F576" s="237" t="s">
        <v>875</v>
      </c>
      <c r="G576" s="234"/>
      <c r="H576" s="238">
        <v>142.24</v>
      </c>
      <c r="I576" s="239"/>
      <c r="J576" s="234"/>
      <c r="K576" s="234"/>
      <c r="L576" s="240"/>
      <c r="M576" s="241"/>
      <c r="N576" s="242"/>
      <c r="O576" s="242"/>
      <c r="P576" s="242"/>
      <c r="Q576" s="242"/>
      <c r="R576" s="242"/>
      <c r="S576" s="242"/>
      <c r="T576" s="24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4" t="s">
        <v>172</v>
      </c>
      <c r="AU576" s="244" t="s">
        <v>86</v>
      </c>
      <c r="AV576" s="13" t="s">
        <v>86</v>
      </c>
      <c r="AW576" s="13" t="s">
        <v>32</v>
      </c>
      <c r="AX576" s="13" t="s">
        <v>76</v>
      </c>
      <c r="AY576" s="244" t="s">
        <v>164</v>
      </c>
    </row>
    <row r="577" spans="1:51" s="14" customFormat="1" ht="12">
      <c r="A577" s="14"/>
      <c r="B577" s="245"/>
      <c r="C577" s="246"/>
      <c r="D577" s="235" t="s">
        <v>172</v>
      </c>
      <c r="E577" s="247" t="s">
        <v>1</v>
      </c>
      <c r="F577" s="248" t="s">
        <v>175</v>
      </c>
      <c r="G577" s="246"/>
      <c r="H577" s="249">
        <v>552.8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5" t="s">
        <v>172</v>
      </c>
      <c r="AU577" s="255" t="s">
        <v>86</v>
      </c>
      <c r="AV577" s="14" t="s">
        <v>170</v>
      </c>
      <c r="AW577" s="14" t="s">
        <v>32</v>
      </c>
      <c r="AX577" s="14" t="s">
        <v>84</v>
      </c>
      <c r="AY577" s="255" t="s">
        <v>164</v>
      </c>
    </row>
    <row r="578" spans="1:65" s="2" customFormat="1" ht="13.8" customHeight="1">
      <c r="A578" s="38"/>
      <c r="B578" s="39"/>
      <c r="C578" s="266" t="s">
        <v>876</v>
      </c>
      <c r="D578" s="266" t="s">
        <v>424</v>
      </c>
      <c r="E578" s="267" t="s">
        <v>877</v>
      </c>
      <c r="F578" s="268" t="s">
        <v>878</v>
      </c>
      <c r="G578" s="269" t="s">
        <v>169</v>
      </c>
      <c r="H578" s="270">
        <v>563.856</v>
      </c>
      <c r="I578" s="271"/>
      <c r="J578" s="272">
        <f>ROUND(I578*H578,2)</f>
        <v>0</v>
      </c>
      <c r="K578" s="273"/>
      <c r="L578" s="274"/>
      <c r="M578" s="275" t="s">
        <v>1</v>
      </c>
      <c r="N578" s="276" t="s">
        <v>41</v>
      </c>
      <c r="O578" s="91"/>
      <c r="P578" s="229">
        <f>O578*H578</f>
        <v>0</v>
      </c>
      <c r="Q578" s="229">
        <v>0.018</v>
      </c>
      <c r="R578" s="229">
        <f>Q578*H578</f>
        <v>10.149408</v>
      </c>
      <c r="S578" s="229">
        <v>0</v>
      </c>
      <c r="T578" s="230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31" t="s">
        <v>207</v>
      </c>
      <c r="AT578" s="231" t="s">
        <v>424</v>
      </c>
      <c r="AU578" s="231" t="s">
        <v>86</v>
      </c>
      <c r="AY578" s="17" t="s">
        <v>164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17" t="s">
        <v>84</v>
      </c>
      <c r="BK578" s="232">
        <f>ROUND(I578*H578,2)</f>
        <v>0</v>
      </c>
      <c r="BL578" s="17" t="s">
        <v>170</v>
      </c>
      <c r="BM578" s="231" t="s">
        <v>879</v>
      </c>
    </row>
    <row r="579" spans="1:51" s="13" customFormat="1" ht="12">
      <c r="A579" s="13"/>
      <c r="B579" s="233"/>
      <c r="C579" s="234"/>
      <c r="D579" s="235" t="s">
        <v>172</v>
      </c>
      <c r="E579" s="236" t="s">
        <v>1</v>
      </c>
      <c r="F579" s="237" t="s">
        <v>880</v>
      </c>
      <c r="G579" s="234"/>
      <c r="H579" s="238">
        <v>552.8</v>
      </c>
      <c r="I579" s="239"/>
      <c r="J579" s="234"/>
      <c r="K579" s="234"/>
      <c r="L579" s="240"/>
      <c r="M579" s="241"/>
      <c r="N579" s="242"/>
      <c r="O579" s="242"/>
      <c r="P579" s="242"/>
      <c r="Q579" s="242"/>
      <c r="R579" s="242"/>
      <c r="S579" s="242"/>
      <c r="T579" s="24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4" t="s">
        <v>172</v>
      </c>
      <c r="AU579" s="244" t="s">
        <v>86</v>
      </c>
      <c r="AV579" s="13" t="s">
        <v>86</v>
      </c>
      <c r="AW579" s="13" t="s">
        <v>32</v>
      </c>
      <c r="AX579" s="13" t="s">
        <v>84</v>
      </c>
      <c r="AY579" s="244" t="s">
        <v>164</v>
      </c>
    </row>
    <row r="580" spans="1:51" s="13" customFormat="1" ht="12">
      <c r="A580" s="13"/>
      <c r="B580" s="233"/>
      <c r="C580" s="234"/>
      <c r="D580" s="235" t="s">
        <v>172</v>
      </c>
      <c r="E580" s="234"/>
      <c r="F580" s="237" t="s">
        <v>881</v>
      </c>
      <c r="G580" s="234"/>
      <c r="H580" s="238">
        <v>563.856</v>
      </c>
      <c r="I580" s="239"/>
      <c r="J580" s="234"/>
      <c r="K580" s="234"/>
      <c r="L580" s="240"/>
      <c r="M580" s="241"/>
      <c r="N580" s="242"/>
      <c r="O580" s="242"/>
      <c r="P580" s="242"/>
      <c r="Q580" s="242"/>
      <c r="R580" s="242"/>
      <c r="S580" s="242"/>
      <c r="T580" s="24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4" t="s">
        <v>172</v>
      </c>
      <c r="AU580" s="244" t="s">
        <v>86</v>
      </c>
      <c r="AV580" s="13" t="s">
        <v>86</v>
      </c>
      <c r="AW580" s="13" t="s">
        <v>4</v>
      </c>
      <c r="AX580" s="13" t="s">
        <v>84</v>
      </c>
      <c r="AY580" s="244" t="s">
        <v>164</v>
      </c>
    </row>
    <row r="581" spans="1:65" s="2" customFormat="1" ht="22.2" customHeight="1">
      <c r="A581" s="38"/>
      <c r="B581" s="39"/>
      <c r="C581" s="219" t="s">
        <v>882</v>
      </c>
      <c r="D581" s="219" t="s">
        <v>166</v>
      </c>
      <c r="E581" s="220" t="s">
        <v>883</v>
      </c>
      <c r="F581" s="221" t="s">
        <v>884</v>
      </c>
      <c r="G581" s="222" t="s">
        <v>169</v>
      </c>
      <c r="H581" s="223">
        <v>843.01</v>
      </c>
      <c r="I581" s="224"/>
      <c r="J581" s="225">
        <f>ROUND(I581*H581,2)</f>
        <v>0</v>
      </c>
      <c r="K581" s="226"/>
      <c r="L581" s="44"/>
      <c r="M581" s="227" t="s">
        <v>1</v>
      </c>
      <c r="N581" s="228" t="s">
        <v>41</v>
      </c>
      <c r="O581" s="91"/>
      <c r="P581" s="229">
        <f>O581*H581</f>
        <v>0</v>
      </c>
      <c r="Q581" s="229">
        <v>0.0095</v>
      </c>
      <c r="R581" s="229">
        <f>Q581*H581</f>
        <v>8.008595</v>
      </c>
      <c r="S581" s="229">
        <v>0</v>
      </c>
      <c r="T581" s="230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31" t="s">
        <v>170</v>
      </c>
      <c r="AT581" s="231" t="s">
        <v>166</v>
      </c>
      <c r="AU581" s="231" t="s">
        <v>86</v>
      </c>
      <c r="AY581" s="17" t="s">
        <v>164</v>
      </c>
      <c r="BE581" s="232">
        <f>IF(N581="základní",J581,0)</f>
        <v>0</v>
      </c>
      <c r="BF581" s="232">
        <f>IF(N581="snížená",J581,0)</f>
        <v>0</v>
      </c>
      <c r="BG581" s="232">
        <f>IF(N581="zákl. přenesená",J581,0)</f>
        <v>0</v>
      </c>
      <c r="BH581" s="232">
        <f>IF(N581="sníž. přenesená",J581,0)</f>
        <v>0</v>
      </c>
      <c r="BI581" s="232">
        <f>IF(N581="nulová",J581,0)</f>
        <v>0</v>
      </c>
      <c r="BJ581" s="17" t="s">
        <v>84</v>
      </c>
      <c r="BK581" s="232">
        <f>ROUND(I581*H581,2)</f>
        <v>0</v>
      </c>
      <c r="BL581" s="17" t="s">
        <v>170</v>
      </c>
      <c r="BM581" s="231" t="s">
        <v>885</v>
      </c>
    </row>
    <row r="582" spans="1:51" s="13" customFormat="1" ht="12">
      <c r="A582" s="13"/>
      <c r="B582" s="233"/>
      <c r="C582" s="234"/>
      <c r="D582" s="235" t="s">
        <v>172</v>
      </c>
      <c r="E582" s="236" t="s">
        <v>1</v>
      </c>
      <c r="F582" s="237" t="s">
        <v>886</v>
      </c>
      <c r="G582" s="234"/>
      <c r="H582" s="238">
        <v>47.55</v>
      </c>
      <c r="I582" s="239"/>
      <c r="J582" s="234"/>
      <c r="K582" s="234"/>
      <c r="L582" s="240"/>
      <c r="M582" s="241"/>
      <c r="N582" s="242"/>
      <c r="O582" s="242"/>
      <c r="P582" s="242"/>
      <c r="Q582" s="242"/>
      <c r="R582" s="242"/>
      <c r="S582" s="242"/>
      <c r="T582" s="24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4" t="s">
        <v>172</v>
      </c>
      <c r="AU582" s="244" t="s">
        <v>86</v>
      </c>
      <c r="AV582" s="13" t="s">
        <v>86</v>
      </c>
      <c r="AW582" s="13" t="s">
        <v>32</v>
      </c>
      <c r="AX582" s="13" t="s">
        <v>76</v>
      </c>
      <c r="AY582" s="244" t="s">
        <v>164</v>
      </c>
    </row>
    <row r="583" spans="1:51" s="13" customFormat="1" ht="12">
      <c r="A583" s="13"/>
      <c r="B583" s="233"/>
      <c r="C583" s="234"/>
      <c r="D583" s="235" t="s">
        <v>172</v>
      </c>
      <c r="E583" s="236" t="s">
        <v>1</v>
      </c>
      <c r="F583" s="237" t="s">
        <v>887</v>
      </c>
      <c r="G583" s="234"/>
      <c r="H583" s="238">
        <v>782.7</v>
      </c>
      <c r="I583" s="239"/>
      <c r="J583" s="234"/>
      <c r="K583" s="234"/>
      <c r="L583" s="240"/>
      <c r="M583" s="241"/>
      <c r="N583" s="242"/>
      <c r="O583" s="242"/>
      <c r="P583" s="242"/>
      <c r="Q583" s="242"/>
      <c r="R583" s="242"/>
      <c r="S583" s="242"/>
      <c r="T583" s="24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4" t="s">
        <v>172</v>
      </c>
      <c r="AU583" s="244" t="s">
        <v>86</v>
      </c>
      <c r="AV583" s="13" t="s">
        <v>86</v>
      </c>
      <c r="AW583" s="13" t="s">
        <v>32</v>
      </c>
      <c r="AX583" s="13" t="s">
        <v>76</v>
      </c>
      <c r="AY583" s="244" t="s">
        <v>164</v>
      </c>
    </row>
    <row r="584" spans="1:51" s="13" customFormat="1" ht="12">
      <c r="A584" s="13"/>
      <c r="B584" s="233"/>
      <c r="C584" s="234"/>
      <c r="D584" s="235" t="s">
        <v>172</v>
      </c>
      <c r="E584" s="236" t="s">
        <v>1</v>
      </c>
      <c r="F584" s="237" t="s">
        <v>888</v>
      </c>
      <c r="G584" s="234"/>
      <c r="H584" s="238">
        <v>12.76</v>
      </c>
      <c r="I584" s="239"/>
      <c r="J584" s="234"/>
      <c r="K584" s="234"/>
      <c r="L584" s="240"/>
      <c r="M584" s="241"/>
      <c r="N584" s="242"/>
      <c r="O584" s="242"/>
      <c r="P584" s="242"/>
      <c r="Q584" s="242"/>
      <c r="R584" s="242"/>
      <c r="S584" s="242"/>
      <c r="T584" s="24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4" t="s">
        <v>172</v>
      </c>
      <c r="AU584" s="244" t="s">
        <v>86</v>
      </c>
      <c r="AV584" s="13" t="s">
        <v>86</v>
      </c>
      <c r="AW584" s="13" t="s">
        <v>32</v>
      </c>
      <c r="AX584" s="13" t="s">
        <v>76</v>
      </c>
      <c r="AY584" s="244" t="s">
        <v>164</v>
      </c>
    </row>
    <row r="585" spans="1:51" s="14" customFormat="1" ht="12">
      <c r="A585" s="14"/>
      <c r="B585" s="245"/>
      <c r="C585" s="246"/>
      <c r="D585" s="235" t="s">
        <v>172</v>
      </c>
      <c r="E585" s="247" t="s">
        <v>1</v>
      </c>
      <c r="F585" s="248" t="s">
        <v>175</v>
      </c>
      <c r="G585" s="246"/>
      <c r="H585" s="249">
        <v>843.01</v>
      </c>
      <c r="I585" s="250"/>
      <c r="J585" s="246"/>
      <c r="K585" s="246"/>
      <c r="L585" s="251"/>
      <c r="M585" s="252"/>
      <c r="N585" s="253"/>
      <c r="O585" s="253"/>
      <c r="P585" s="253"/>
      <c r="Q585" s="253"/>
      <c r="R585" s="253"/>
      <c r="S585" s="253"/>
      <c r="T585" s="25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5" t="s">
        <v>172</v>
      </c>
      <c r="AU585" s="255" t="s">
        <v>86</v>
      </c>
      <c r="AV585" s="14" t="s">
        <v>170</v>
      </c>
      <c r="AW585" s="14" t="s">
        <v>32</v>
      </c>
      <c r="AX585" s="14" t="s">
        <v>84</v>
      </c>
      <c r="AY585" s="255" t="s">
        <v>164</v>
      </c>
    </row>
    <row r="586" spans="1:65" s="2" customFormat="1" ht="13.8" customHeight="1">
      <c r="A586" s="38"/>
      <c r="B586" s="39"/>
      <c r="C586" s="266" t="s">
        <v>889</v>
      </c>
      <c r="D586" s="266" t="s">
        <v>424</v>
      </c>
      <c r="E586" s="267" t="s">
        <v>890</v>
      </c>
      <c r="F586" s="268" t="s">
        <v>891</v>
      </c>
      <c r="G586" s="269" t="s">
        <v>169</v>
      </c>
      <c r="H586" s="270">
        <v>61.516</v>
      </c>
      <c r="I586" s="271"/>
      <c r="J586" s="272">
        <f>ROUND(I586*H586,2)</f>
        <v>0</v>
      </c>
      <c r="K586" s="273"/>
      <c r="L586" s="274"/>
      <c r="M586" s="275" t="s">
        <v>1</v>
      </c>
      <c r="N586" s="276" t="s">
        <v>41</v>
      </c>
      <c r="O586" s="91"/>
      <c r="P586" s="229">
        <f>O586*H586</f>
        <v>0</v>
      </c>
      <c r="Q586" s="229">
        <v>0.0195</v>
      </c>
      <c r="R586" s="229">
        <f>Q586*H586</f>
        <v>1.199562</v>
      </c>
      <c r="S586" s="229">
        <v>0</v>
      </c>
      <c r="T586" s="230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31" t="s">
        <v>207</v>
      </c>
      <c r="AT586" s="231" t="s">
        <v>424</v>
      </c>
      <c r="AU586" s="231" t="s">
        <v>86</v>
      </c>
      <c r="AY586" s="17" t="s">
        <v>164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17" t="s">
        <v>84</v>
      </c>
      <c r="BK586" s="232">
        <f>ROUND(I586*H586,2)</f>
        <v>0</v>
      </c>
      <c r="BL586" s="17" t="s">
        <v>170</v>
      </c>
      <c r="BM586" s="231" t="s">
        <v>892</v>
      </c>
    </row>
    <row r="587" spans="1:51" s="13" customFormat="1" ht="12">
      <c r="A587" s="13"/>
      <c r="B587" s="233"/>
      <c r="C587" s="234"/>
      <c r="D587" s="235" t="s">
        <v>172</v>
      </c>
      <c r="E587" s="236" t="s">
        <v>1</v>
      </c>
      <c r="F587" s="237" t="s">
        <v>893</v>
      </c>
      <c r="G587" s="234"/>
      <c r="H587" s="238">
        <v>60.31</v>
      </c>
      <c r="I587" s="239"/>
      <c r="J587" s="234"/>
      <c r="K587" s="234"/>
      <c r="L587" s="240"/>
      <c r="M587" s="241"/>
      <c r="N587" s="242"/>
      <c r="O587" s="242"/>
      <c r="P587" s="242"/>
      <c r="Q587" s="242"/>
      <c r="R587" s="242"/>
      <c r="S587" s="242"/>
      <c r="T587" s="24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4" t="s">
        <v>172</v>
      </c>
      <c r="AU587" s="244" t="s">
        <v>86</v>
      </c>
      <c r="AV587" s="13" t="s">
        <v>86</v>
      </c>
      <c r="AW587" s="13" t="s">
        <v>32</v>
      </c>
      <c r="AX587" s="13" t="s">
        <v>84</v>
      </c>
      <c r="AY587" s="244" t="s">
        <v>164</v>
      </c>
    </row>
    <row r="588" spans="1:51" s="13" customFormat="1" ht="12">
      <c r="A588" s="13"/>
      <c r="B588" s="233"/>
      <c r="C588" s="234"/>
      <c r="D588" s="235" t="s">
        <v>172</v>
      </c>
      <c r="E588" s="234"/>
      <c r="F588" s="237" t="s">
        <v>894</v>
      </c>
      <c r="G588" s="234"/>
      <c r="H588" s="238">
        <v>61.516</v>
      </c>
      <c r="I588" s="239"/>
      <c r="J588" s="234"/>
      <c r="K588" s="234"/>
      <c r="L588" s="240"/>
      <c r="M588" s="241"/>
      <c r="N588" s="242"/>
      <c r="O588" s="242"/>
      <c r="P588" s="242"/>
      <c r="Q588" s="242"/>
      <c r="R588" s="242"/>
      <c r="S588" s="242"/>
      <c r="T588" s="24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4" t="s">
        <v>172</v>
      </c>
      <c r="AU588" s="244" t="s">
        <v>86</v>
      </c>
      <c r="AV588" s="13" t="s">
        <v>86</v>
      </c>
      <c r="AW588" s="13" t="s">
        <v>4</v>
      </c>
      <c r="AX588" s="13" t="s">
        <v>84</v>
      </c>
      <c r="AY588" s="244" t="s">
        <v>164</v>
      </c>
    </row>
    <row r="589" spans="1:65" s="2" customFormat="1" ht="13.8" customHeight="1">
      <c r="A589" s="38"/>
      <c r="B589" s="39"/>
      <c r="C589" s="266" t="s">
        <v>895</v>
      </c>
      <c r="D589" s="266" t="s">
        <v>424</v>
      </c>
      <c r="E589" s="267" t="s">
        <v>896</v>
      </c>
      <c r="F589" s="268" t="s">
        <v>897</v>
      </c>
      <c r="G589" s="269" t="s">
        <v>169</v>
      </c>
      <c r="H589" s="270">
        <v>798.354</v>
      </c>
      <c r="I589" s="271"/>
      <c r="J589" s="272">
        <f>ROUND(I589*H589,2)</f>
        <v>0</v>
      </c>
      <c r="K589" s="273"/>
      <c r="L589" s="274"/>
      <c r="M589" s="275" t="s">
        <v>1</v>
      </c>
      <c r="N589" s="276" t="s">
        <v>41</v>
      </c>
      <c r="O589" s="91"/>
      <c r="P589" s="229">
        <f>O589*H589</f>
        <v>0</v>
      </c>
      <c r="Q589" s="229">
        <v>0.025</v>
      </c>
      <c r="R589" s="229">
        <f>Q589*H589</f>
        <v>19.95885</v>
      </c>
      <c r="S589" s="229">
        <v>0</v>
      </c>
      <c r="T589" s="230">
        <f>S589*H589</f>
        <v>0</v>
      </c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R589" s="231" t="s">
        <v>207</v>
      </c>
      <c r="AT589" s="231" t="s">
        <v>424</v>
      </c>
      <c r="AU589" s="231" t="s">
        <v>86</v>
      </c>
      <c r="AY589" s="17" t="s">
        <v>164</v>
      </c>
      <c r="BE589" s="232">
        <f>IF(N589="základní",J589,0)</f>
        <v>0</v>
      </c>
      <c r="BF589" s="232">
        <f>IF(N589="snížená",J589,0)</f>
        <v>0</v>
      </c>
      <c r="BG589" s="232">
        <f>IF(N589="zákl. přenesená",J589,0)</f>
        <v>0</v>
      </c>
      <c r="BH589" s="232">
        <f>IF(N589="sníž. přenesená",J589,0)</f>
        <v>0</v>
      </c>
      <c r="BI589" s="232">
        <f>IF(N589="nulová",J589,0)</f>
        <v>0</v>
      </c>
      <c r="BJ589" s="17" t="s">
        <v>84</v>
      </c>
      <c r="BK589" s="232">
        <f>ROUND(I589*H589,2)</f>
        <v>0</v>
      </c>
      <c r="BL589" s="17" t="s">
        <v>170</v>
      </c>
      <c r="BM589" s="231" t="s">
        <v>898</v>
      </c>
    </row>
    <row r="590" spans="1:51" s="13" customFormat="1" ht="12">
      <c r="A590" s="13"/>
      <c r="B590" s="233"/>
      <c r="C590" s="234"/>
      <c r="D590" s="235" t="s">
        <v>172</v>
      </c>
      <c r="E590" s="236" t="s">
        <v>1</v>
      </c>
      <c r="F590" s="237" t="s">
        <v>899</v>
      </c>
      <c r="G590" s="234"/>
      <c r="H590" s="238">
        <v>782.7</v>
      </c>
      <c r="I590" s="239"/>
      <c r="J590" s="234"/>
      <c r="K590" s="234"/>
      <c r="L590" s="240"/>
      <c r="M590" s="241"/>
      <c r="N590" s="242"/>
      <c r="O590" s="242"/>
      <c r="P590" s="242"/>
      <c r="Q590" s="242"/>
      <c r="R590" s="242"/>
      <c r="S590" s="242"/>
      <c r="T590" s="24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4" t="s">
        <v>172</v>
      </c>
      <c r="AU590" s="244" t="s">
        <v>86</v>
      </c>
      <c r="AV590" s="13" t="s">
        <v>86</v>
      </c>
      <c r="AW590" s="13" t="s">
        <v>32</v>
      </c>
      <c r="AX590" s="13" t="s">
        <v>84</v>
      </c>
      <c r="AY590" s="244" t="s">
        <v>164</v>
      </c>
    </row>
    <row r="591" spans="1:51" s="13" customFormat="1" ht="12">
      <c r="A591" s="13"/>
      <c r="B591" s="233"/>
      <c r="C591" s="234"/>
      <c r="D591" s="235" t="s">
        <v>172</v>
      </c>
      <c r="E591" s="234"/>
      <c r="F591" s="237" t="s">
        <v>900</v>
      </c>
      <c r="G591" s="234"/>
      <c r="H591" s="238">
        <v>798.354</v>
      </c>
      <c r="I591" s="239"/>
      <c r="J591" s="234"/>
      <c r="K591" s="234"/>
      <c r="L591" s="240"/>
      <c r="M591" s="241"/>
      <c r="N591" s="242"/>
      <c r="O591" s="242"/>
      <c r="P591" s="242"/>
      <c r="Q591" s="242"/>
      <c r="R591" s="242"/>
      <c r="S591" s="242"/>
      <c r="T591" s="24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4" t="s">
        <v>172</v>
      </c>
      <c r="AU591" s="244" t="s">
        <v>86</v>
      </c>
      <c r="AV591" s="13" t="s">
        <v>86</v>
      </c>
      <c r="AW591" s="13" t="s">
        <v>4</v>
      </c>
      <c r="AX591" s="13" t="s">
        <v>84</v>
      </c>
      <c r="AY591" s="244" t="s">
        <v>164</v>
      </c>
    </row>
    <row r="592" spans="1:65" s="2" customFormat="1" ht="13.8" customHeight="1">
      <c r="A592" s="38"/>
      <c r="B592" s="39"/>
      <c r="C592" s="219" t="s">
        <v>901</v>
      </c>
      <c r="D592" s="219" t="s">
        <v>166</v>
      </c>
      <c r="E592" s="220" t="s">
        <v>902</v>
      </c>
      <c r="F592" s="221" t="s">
        <v>903</v>
      </c>
      <c r="G592" s="222" t="s">
        <v>169</v>
      </c>
      <c r="H592" s="223">
        <v>592.984</v>
      </c>
      <c r="I592" s="224"/>
      <c r="J592" s="225">
        <f>ROUND(I592*H592,2)</f>
        <v>0</v>
      </c>
      <c r="K592" s="226"/>
      <c r="L592" s="44"/>
      <c r="M592" s="227" t="s">
        <v>1</v>
      </c>
      <c r="N592" s="228" t="s">
        <v>41</v>
      </c>
      <c r="O592" s="91"/>
      <c r="P592" s="229">
        <f>O592*H592</f>
        <v>0</v>
      </c>
      <c r="Q592" s="229">
        <v>0.0205</v>
      </c>
      <c r="R592" s="229">
        <f>Q592*H592</f>
        <v>12.156172000000002</v>
      </c>
      <c r="S592" s="229">
        <v>0</v>
      </c>
      <c r="T592" s="230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31" t="s">
        <v>170</v>
      </c>
      <c r="AT592" s="231" t="s">
        <v>166</v>
      </c>
      <c r="AU592" s="231" t="s">
        <v>86</v>
      </c>
      <c r="AY592" s="17" t="s">
        <v>164</v>
      </c>
      <c r="BE592" s="232">
        <f>IF(N592="základní",J592,0)</f>
        <v>0</v>
      </c>
      <c r="BF592" s="232">
        <f>IF(N592="snížená",J592,0)</f>
        <v>0</v>
      </c>
      <c r="BG592" s="232">
        <f>IF(N592="zákl. přenesená",J592,0)</f>
        <v>0</v>
      </c>
      <c r="BH592" s="232">
        <f>IF(N592="sníž. přenesená",J592,0)</f>
        <v>0</v>
      </c>
      <c r="BI592" s="232">
        <f>IF(N592="nulová",J592,0)</f>
        <v>0</v>
      </c>
      <c r="BJ592" s="17" t="s">
        <v>84</v>
      </c>
      <c r="BK592" s="232">
        <f>ROUND(I592*H592,2)</f>
        <v>0</v>
      </c>
      <c r="BL592" s="17" t="s">
        <v>170</v>
      </c>
      <c r="BM592" s="231" t="s">
        <v>904</v>
      </c>
    </row>
    <row r="593" spans="1:51" s="15" customFormat="1" ht="12">
      <c r="A593" s="15"/>
      <c r="B593" s="256"/>
      <c r="C593" s="257"/>
      <c r="D593" s="235" t="s">
        <v>172</v>
      </c>
      <c r="E593" s="258" t="s">
        <v>1</v>
      </c>
      <c r="F593" s="259" t="s">
        <v>856</v>
      </c>
      <c r="G593" s="257"/>
      <c r="H593" s="258" t="s">
        <v>1</v>
      </c>
      <c r="I593" s="260"/>
      <c r="J593" s="257"/>
      <c r="K593" s="257"/>
      <c r="L593" s="261"/>
      <c r="M593" s="262"/>
      <c r="N593" s="263"/>
      <c r="O593" s="263"/>
      <c r="P593" s="263"/>
      <c r="Q593" s="263"/>
      <c r="R593" s="263"/>
      <c r="S593" s="263"/>
      <c r="T593" s="264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65" t="s">
        <v>172</v>
      </c>
      <c r="AU593" s="265" t="s">
        <v>86</v>
      </c>
      <c r="AV593" s="15" t="s">
        <v>84</v>
      </c>
      <c r="AW593" s="15" t="s">
        <v>32</v>
      </c>
      <c r="AX593" s="15" t="s">
        <v>76</v>
      </c>
      <c r="AY593" s="265" t="s">
        <v>164</v>
      </c>
    </row>
    <row r="594" spans="1:51" s="13" customFormat="1" ht="12">
      <c r="A594" s="13"/>
      <c r="B594" s="233"/>
      <c r="C594" s="234"/>
      <c r="D594" s="235" t="s">
        <v>172</v>
      </c>
      <c r="E594" s="236" t="s">
        <v>1</v>
      </c>
      <c r="F594" s="237" t="s">
        <v>857</v>
      </c>
      <c r="G594" s="234"/>
      <c r="H594" s="238">
        <v>592.984</v>
      </c>
      <c r="I594" s="239"/>
      <c r="J594" s="234"/>
      <c r="K594" s="234"/>
      <c r="L594" s="240"/>
      <c r="M594" s="241"/>
      <c r="N594" s="242"/>
      <c r="O594" s="242"/>
      <c r="P594" s="242"/>
      <c r="Q594" s="242"/>
      <c r="R594" s="242"/>
      <c r="S594" s="242"/>
      <c r="T594" s="24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4" t="s">
        <v>172</v>
      </c>
      <c r="AU594" s="244" t="s">
        <v>86</v>
      </c>
      <c r="AV594" s="13" t="s">
        <v>86</v>
      </c>
      <c r="AW594" s="13" t="s">
        <v>32</v>
      </c>
      <c r="AX594" s="13" t="s">
        <v>84</v>
      </c>
      <c r="AY594" s="244" t="s">
        <v>164</v>
      </c>
    </row>
    <row r="595" spans="1:65" s="2" customFormat="1" ht="13.8" customHeight="1">
      <c r="A595" s="38"/>
      <c r="B595" s="39"/>
      <c r="C595" s="219" t="s">
        <v>905</v>
      </c>
      <c r="D595" s="219" t="s">
        <v>166</v>
      </c>
      <c r="E595" s="220" t="s">
        <v>906</v>
      </c>
      <c r="F595" s="221" t="s">
        <v>907</v>
      </c>
      <c r="G595" s="222" t="s">
        <v>169</v>
      </c>
      <c r="H595" s="223">
        <v>697</v>
      </c>
      <c r="I595" s="224"/>
      <c r="J595" s="225">
        <f>ROUND(I595*H595,2)</f>
        <v>0</v>
      </c>
      <c r="K595" s="226"/>
      <c r="L595" s="44"/>
      <c r="M595" s="227" t="s">
        <v>1</v>
      </c>
      <c r="N595" s="228" t="s">
        <v>41</v>
      </c>
      <c r="O595" s="91"/>
      <c r="P595" s="229">
        <f>O595*H595</f>
        <v>0</v>
      </c>
      <c r="Q595" s="229">
        <v>0.01146</v>
      </c>
      <c r="R595" s="229">
        <f>Q595*H595</f>
        <v>7.98762</v>
      </c>
      <c r="S595" s="229">
        <v>0</v>
      </c>
      <c r="T595" s="230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31" t="s">
        <v>170</v>
      </c>
      <c r="AT595" s="231" t="s">
        <v>166</v>
      </c>
      <c r="AU595" s="231" t="s">
        <v>86</v>
      </c>
      <c r="AY595" s="17" t="s">
        <v>164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17" t="s">
        <v>84</v>
      </c>
      <c r="BK595" s="232">
        <f>ROUND(I595*H595,2)</f>
        <v>0</v>
      </c>
      <c r="BL595" s="17" t="s">
        <v>170</v>
      </c>
      <c r="BM595" s="231" t="s">
        <v>908</v>
      </c>
    </row>
    <row r="596" spans="1:51" s="13" customFormat="1" ht="12">
      <c r="A596" s="13"/>
      <c r="B596" s="233"/>
      <c r="C596" s="234"/>
      <c r="D596" s="235" t="s">
        <v>172</v>
      </c>
      <c r="E596" s="236" t="s">
        <v>1</v>
      </c>
      <c r="F596" s="237" t="s">
        <v>909</v>
      </c>
      <c r="G596" s="234"/>
      <c r="H596" s="238">
        <v>697</v>
      </c>
      <c r="I596" s="239"/>
      <c r="J596" s="234"/>
      <c r="K596" s="234"/>
      <c r="L596" s="240"/>
      <c r="M596" s="241"/>
      <c r="N596" s="242"/>
      <c r="O596" s="242"/>
      <c r="P596" s="242"/>
      <c r="Q596" s="242"/>
      <c r="R596" s="242"/>
      <c r="S596" s="242"/>
      <c r="T596" s="24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4" t="s">
        <v>172</v>
      </c>
      <c r="AU596" s="244" t="s">
        <v>86</v>
      </c>
      <c r="AV596" s="13" t="s">
        <v>86</v>
      </c>
      <c r="AW596" s="13" t="s">
        <v>32</v>
      </c>
      <c r="AX596" s="13" t="s">
        <v>84</v>
      </c>
      <c r="AY596" s="244" t="s">
        <v>164</v>
      </c>
    </row>
    <row r="597" spans="1:65" s="2" customFormat="1" ht="13.8" customHeight="1">
      <c r="A597" s="38"/>
      <c r="B597" s="39"/>
      <c r="C597" s="219" t="s">
        <v>910</v>
      </c>
      <c r="D597" s="219" t="s">
        <v>166</v>
      </c>
      <c r="E597" s="220" t="s">
        <v>911</v>
      </c>
      <c r="F597" s="221" t="s">
        <v>912</v>
      </c>
      <c r="G597" s="222" t="s">
        <v>169</v>
      </c>
      <c r="H597" s="223">
        <v>52.2</v>
      </c>
      <c r="I597" s="224"/>
      <c r="J597" s="225">
        <f>ROUND(I597*H597,2)</f>
        <v>0</v>
      </c>
      <c r="K597" s="226"/>
      <c r="L597" s="44"/>
      <c r="M597" s="227" t="s">
        <v>1</v>
      </c>
      <c r="N597" s="228" t="s">
        <v>41</v>
      </c>
      <c r="O597" s="91"/>
      <c r="P597" s="229">
        <f>O597*H597</f>
        <v>0</v>
      </c>
      <c r="Q597" s="229">
        <v>0.01255</v>
      </c>
      <c r="R597" s="229">
        <f>Q597*H597</f>
        <v>0.6551100000000001</v>
      </c>
      <c r="S597" s="229">
        <v>0</v>
      </c>
      <c r="T597" s="230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31" t="s">
        <v>170</v>
      </c>
      <c r="AT597" s="231" t="s">
        <v>166</v>
      </c>
      <c r="AU597" s="231" t="s">
        <v>86</v>
      </c>
      <c r="AY597" s="17" t="s">
        <v>164</v>
      </c>
      <c r="BE597" s="232">
        <f>IF(N597="základní",J597,0)</f>
        <v>0</v>
      </c>
      <c r="BF597" s="232">
        <f>IF(N597="snížená",J597,0)</f>
        <v>0</v>
      </c>
      <c r="BG597" s="232">
        <f>IF(N597="zákl. přenesená",J597,0)</f>
        <v>0</v>
      </c>
      <c r="BH597" s="232">
        <f>IF(N597="sníž. přenesená",J597,0)</f>
        <v>0</v>
      </c>
      <c r="BI597" s="232">
        <f>IF(N597="nulová",J597,0)</f>
        <v>0</v>
      </c>
      <c r="BJ597" s="17" t="s">
        <v>84</v>
      </c>
      <c r="BK597" s="232">
        <f>ROUND(I597*H597,2)</f>
        <v>0</v>
      </c>
      <c r="BL597" s="17" t="s">
        <v>170</v>
      </c>
      <c r="BM597" s="231" t="s">
        <v>913</v>
      </c>
    </row>
    <row r="598" spans="1:51" s="13" customFormat="1" ht="12">
      <c r="A598" s="13"/>
      <c r="B598" s="233"/>
      <c r="C598" s="234"/>
      <c r="D598" s="235" t="s">
        <v>172</v>
      </c>
      <c r="E598" s="236" t="s">
        <v>1</v>
      </c>
      <c r="F598" s="237" t="s">
        <v>914</v>
      </c>
      <c r="G598" s="234"/>
      <c r="H598" s="238">
        <v>52.2</v>
      </c>
      <c r="I598" s="239"/>
      <c r="J598" s="234"/>
      <c r="K598" s="234"/>
      <c r="L598" s="240"/>
      <c r="M598" s="241"/>
      <c r="N598" s="242"/>
      <c r="O598" s="242"/>
      <c r="P598" s="242"/>
      <c r="Q598" s="242"/>
      <c r="R598" s="242"/>
      <c r="S598" s="242"/>
      <c r="T598" s="24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4" t="s">
        <v>172</v>
      </c>
      <c r="AU598" s="244" t="s">
        <v>86</v>
      </c>
      <c r="AV598" s="13" t="s">
        <v>86</v>
      </c>
      <c r="AW598" s="13" t="s">
        <v>32</v>
      </c>
      <c r="AX598" s="13" t="s">
        <v>84</v>
      </c>
      <c r="AY598" s="244" t="s">
        <v>164</v>
      </c>
    </row>
    <row r="599" spans="1:65" s="2" customFormat="1" ht="13.8" customHeight="1">
      <c r="A599" s="38"/>
      <c r="B599" s="39"/>
      <c r="C599" s="219" t="s">
        <v>915</v>
      </c>
      <c r="D599" s="219" t="s">
        <v>166</v>
      </c>
      <c r="E599" s="220" t="s">
        <v>916</v>
      </c>
      <c r="F599" s="221" t="s">
        <v>917</v>
      </c>
      <c r="G599" s="222" t="s">
        <v>169</v>
      </c>
      <c r="H599" s="223">
        <v>24.74</v>
      </c>
      <c r="I599" s="224"/>
      <c r="J599" s="225">
        <f>ROUND(I599*H599,2)</f>
        <v>0</v>
      </c>
      <c r="K599" s="226"/>
      <c r="L599" s="44"/>
      <c r="M599" s="227" t="s">
        <v>1</v>
      </c>
      <c r="N599" s="228" t="s">
        <v>41</v>
      </c>
      <c r="O599" s="91"/>
      <c r="P599" s="229">
        <f>O599*H599</f>
        <v>0</v>
      </c>
      <c r="Q599" s="229">
        <v>0.00628</v>
      </c>
      <c r="R599" s="229">
        <f>Q599*H599</f>
        <v>0.15536719999999998</v>
      </c>
      <c r="S599" s="229">
        <v>0</v>
      </c>
      <c r="T599" s="230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31" t="s">
        <v>170</v>
      </c>
      <c r="AT599" s="231" t="s">
        <v>166</v>
      </c>
      <c r="AU599" s="231" t="s">
        <v>86</v>
      </c>
      <c r="AY599" s="17" t="s">
        <v>164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17" t="s">
        <v>84</v>
      </c>
      <c r="BK599" s="232">
        <f>ROUND(I599*H599,2)</f>
        <v>0</v>
      </c>
      <c r="BL599" s="17" t="s">
        <v>170</v>
      </c>
      <c r="BM599" s="231" t="s">
        <v>918</v>
      </c>
    </row>
    <row r="600" spans="1:51" s="13" customFormat="1" ht="12">
      <c r="A600" s="13"/>
      <c r="B600" s="233"/>
      <c r="C600" s="234"/>
      <c r="D600" s="235" t="s">
        <v>172</v>
      </c>
      <c r="E600" s="236" t="s">
        <v>1</v>
      </c>
      <c r="F600" s="237" t="s">
        <v>809</v>
      </c>
      <c r="G600" s="234"/>
      <c r="H600" s="238">
        <v>22.19</v>
      </c>
      <c r="I600" s="239"/>
      <c r="J600" s="234"/>
      <c r="K600" s="234"/>
      <c r="L600" s="240"/>
      <c r="M600" s="241"/>
      <c r="N600" s="242"/>
      <c r="O600" s="242"/>
      <c r="P600" s="242"/>
      <c r="Q600" s="242"/>
      <c r="R600" s="242"/>
      <c r="S600" s="242"/>
      <c r="T600" s="24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4" t="s">
        <v>172</v>
      </c>
      <c r="AU600" s="244" t="s">
        <v>86</v>
      </c>
      <c r="AV600" s="13" t="s">
        <v>86</v>
      </c>
      <c r="AW600" s="13" t="s">
        <v>32</v>
      </c>
      <c r="AX600" s="13" t="s">
        <v>76</v>
      </c>
      <c r="AY600" s="244" t="s">
        <v>164</v>
      </c>
    </row>
    <row r="601" spans="1:51" s="13" customFormat="1" ht="12">
      <c r="A601" s="13"/>
      <c r="B601" s="233"/>
      <c r="C601" s="234"/>
      <c r="D601" s="235" t="s">
        <v>172</v>
      </c>
      <c r="E601" s="236" t="s">
        <v>1</v>
      </c>
      <c r="F601" s="237" t="s">
        <v>919</v>
      </c>
      <c r="G601" s="234"/>
      <c r="H601" s="238">
        <v>2.55</v>
      </c>
      <c r="I601" s="239"/>
      <c r="J601" s="234"/>
      <c r="K601" s="234"/>
      <c r="L601" s="240"/>
      <c r="M601" s="241"/>
      <c r="N601" s="242"/>
      <c r="O601" s="242"/>
      <c r="P601" s="242"/>
      <c r="Q601" s="242"/>
      <c r="R601" s="242"/>
      <c r="S601" s="242"/>
      <c r="T601" s="24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4" t="s">
        <v>172</v>
      </c>
      <c r="AU601" s="244" t="s">
        <v>86</v>
      </c>
      <c r="AV601" s="13" t="s">
        <v>86</v>
      </c>
      <c r="AW601" s="13" t="s">
        <v>32</v>
      </c>
      <c r="AX601" s="13" t="s">
        <v>76</v>
      </c>
      <c r="AY601" s="244" t="s">
        <v>164</v>
      </c>
    </row>
    <row r="602" spans="1:51" s="14" customFormat="1" ht="12">
      <c r="A602" s="14"/>
      <c r="B602" s="245"/>
      <c r="C602" s="246"/>
      <c r="D602" s="235" t="s">
        <v>172</v>
      </c>
      <c r="E602" s="247" t="s">
        <v>1</v>
      </c>
      <c r="F602" s="248" t="s">
        <v>175</v>
      </c>
      <c r="G602" s="246"/>
      <c r="H602" s="249">
        <v>24.740000000000002</v>
      </c>
      <c r="I602" s="250"/>
      <c r="J602" s="246"/>
      <c r="K602" s="246"/>
      <c r="L602" s="251"/>
      <c r="M602" s="252"/>
      <c r="N602" s="253"/>
      <c r="O602" s="253"/>
      <c r="P602" s="253"/>
      <c r="Q602" s="253"/>
      <c r="R602" s="253"/>
      <c r="S602" s="253"/>
      <c r="T602" s="25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5" t="s">
        <v>172</v>
      </c>
      <c r="AU602" s="255" t="s">
        <v>86</v>
      </c>
      <c r="AV602" s="14" t="s">
        <v>170</v>
      </c>
      <c r="AW602" s="14" t="s">
        <v>32</v>
      </c>
      <c r="AX602" s="14" t="s">
        <v>84</v>
      </c>
      <c r="AY602" s="255" t="s">
        <v>164</v>
      </c>
    </row>
    <row r="603" spans="1:65" s="2" customFormat="1" ht="13.8" customHeight="1">
      <c r="A603" s="38"/>
      <c r="B603" s="39"/>
      <c r="C603" s="219" t="s">
        <v>920</v>
      </c>
      <c r="D603" s="219" t="s">
        <v>166</v>
      </c>
      <c r="E603" s="220" t="s">
        <v>921</v>
      </c>
      <c r="F603" s="221" t="s">
        <v>922</v>
      </c>
      <c r="G603" s="222" t="s">
        <v>169</v>
      </c>
      <c r="H603" s="223">
        <v>2645.204</v>
      </c>
      <c r="I603" s="224"/>
      <c r="J603" s="225">
        <f>ROUND(I603*H603,2)</f>
        <v>0</v>
      </c>
      <c r="K603" s="226"/>
      <c r="L603" s="44"/>
      <c r="M603" s="227" t="s">
        <v>1</v>
      </c>
      <c r="N603" s="228" t="s">
        <v>41</v>
      </c>
      <c r="O603" s="91"/>
      <c r="P603" s="229">
        <f>O603*H603</f>
        <v>0</v>
      </c>
      <c r="Q603" s="229">
        <v>0.00348</v>
      </c>
      <c r="R603" s="229">
        <f>Q603*H603</f>
        <v>9.205309920000001</v>
      </c>
      <c r="S603" s="229">
        <v>0</v>
      </c>
      <c r="T603" s="230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31" t="s">
        <v>170</v>
      </c>
      <c r="AT603" s="231" t="s">
        <v>166</v>
      </c>
      <c r="AU603" s="231" t="s">
        <v>86</v>
      </c>
      <c r="AY603" s="17" t="s">
        <v>164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17" t="s">
        <v>84</v>
      </c>
      <c r="BK603" s="232">
        <f>ROUND(I603*H603,2)</f>
        <v>0</v>
      </c>
      <c r="BL603" s="17" t="s">
        <v>170</v>
      </c>
      <c r="BM603" s="231" t="s">
        <v>923</v>
      </c>
    </row>
    <row r="604" spans="1:51" s="13" customFormat="1" ht="12">
      <c r="A604" s="13"/>
      <c r="B604" s="233"/>
      <c r="C604" s="234"/>
      <c r="D604" s="235" t="s">
        <v>172</v>
      </c>
      <c r="E604" s="236" t="s">
        <v>1</v>
      </c>
      <c r="F604" s="237" t="s">
        <v>886</v>
      </c>
      <c r="G604" s="234"/>
      <c r="H604" s="238">
        <v>47.55</v>
      </c>
      <c r="I604" s="239"/>
      <c r="J604" s="234"/>
      <c r="K604" s="234"/>
      <c r="L604" s="240"/>
      <c r="M604" s="241"/>
      <c r="N604" s="242"/>
      <c r="O604" s="242"/>
      <c r="P604" s="242"/>
      <c r="Q604" s="242"/>
      <c r="R604" s="242"/>
      <c r="S604" s="242"/>
      <c r="T604" s="24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4" t="s">
        <v>172</v>
      </c>
      <c r="AU604" s="244" t="s">
        <v>86</v>
      </c>
      <c r="AV604" s="13" t="s">
        <v>86</v>
      </c>
      <c r="AW604" s="13" t="s">
        <v>32</v>
      </c>
      <c r="AX604" s="13" t="s">
        <v>76</v>
      </c>
      <c r="AY604" s="244" t="s">
        <v>164</v>
      </c>
    </row>
    <row r="605" spans="1:51" s="13" customFormat="1" ht="12">
      <c r="A605" s="13"/>
      <c r="B605" s="233"/>
      <c r="C605" s="234"/>
      <c r="D605" s="235" t="s">
        <v>172</v>
      </c>
      <c r="E605" s="236" t="s">
        <v>1</v>
      </c>
      <c r="F605" s="237" t="s">
        <v>790</v>
      </c>
      <c r="G605" s="234"/>
      <c r="H605" s="238">
        <v>12.32</v>
      </c>
      <c r="I605" s="239"/>
      <c r="J605" s="234"/>
      <c r="K605" s="234"/>
      <c r="L605" s="240"/>
      <c r="M605" s="241"/>
      <c r="N605" s="242"/>
      <c r="O605" s="242"/>
      <c r="P605" s="242"/>
      <c r="Q605" s="242"/>
      <c r="R605" s="242"/>
      <c r="S605" s="242"/>
      <c r="T605" s="24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4" t="s">
        <v>172</v>
      </c>
      <c r="AU605" s="244" t="s">
        <v>86</v>
      </c>
      <c r="AV605" s="13" t="s">
        <v>86</v>
      </c>
      <c r="AW605" s="13" t="s">
        <v>32</v>
      </c>
      <c r="AX605" s="13" t="s">
        <v>76</v>
      </c>
      <c r="AY605" s="244" t="s">
        <v>164</v>
      </c>
    </row>
    <row r="606" spans="1:51" s="13" customFormat="1" ht="12">
      <c r="A606" s="13"/>
      <c r="B606" s="233"/>
      <c r="C606" s="234"/>
      <c r="D606" s="235" t="s">
        <v>172</v>
      </c>
      <c r="E606" s="236" t="s">
        <v>1</v>
      </c>
      <c r="F606" s="237" t="s">
        <v>855</v>
      </c>
      <c r="G606" s="234"/>
      <c r="H606" s="238">
        <v>146.48</v>
      </c>
      <c r="I606" s="239"/>
      <c r="J606" s="234"/>
      <c r="K606" s="234"/>
      <c r="L606" s="240"/>
      <c r="M606" s="241"/>
      <c r="N606" s="242"/>
      <c r="O606" s="242"/>
      <c r="P606" s="242"/>
      <c r="Q606" s="242"/>
      <c r="R606" s="242"/>
      <c r="S606" s="242"/>
      <c r="T606" s="24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4" t="s">
        <v>172</v>
      </c>
      <c r="AU606" s="244" t="s">
        <v>86</v>
      </c>
      <c r="AV606" s="13" t="s">
        <v>86</v>
      </c>
      <c r="AW606" s="13" t="s">
        <v>32</v>
      </c>
      <c r="AX606" s="13" t="s">
        <v>76</v>
      </c>
      <c r="AY606" s="244" t="s">
        <v>164</v>
      </c>
    </row>
    <row r="607" spans="1:51" s="15" customFormat="1" ht="12">
      <c r="A607" s="15"/>
      <c r="B607" s="256"/>
      <c r="C607" s="257"/>
      <c r="D607" s="235" t="s">
        <v>172</v>
      </c>
      <c r="E607" s="258" t="s">
        <v>1</v>
      </c>
      <c r="F607" s="259" t="s">
        <v>856</v>
      </c>
      <c r="G607" s="257"/>
      <c r="H607" s="258" t="s">
        <v>1</v>
      </c>
      <c r="I607" s="260"/>
      <c r="J607" s="257"/>
      <c r="K607" s="257"/>
      <c r="L607" s="261"/>
      <c r="M607" s="262"/>
      <c r="N607" s="263"/>
      <c r="O607" s="263"/>
      <c r="P607" s="263"/>
      <c r="Q607" s="263"/>
      <c r="R607" s="263"/>
      <c r="S607" s="263"/>
      <c r="T607" s="264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65" t="s">
        <v>172</v>
      </c>
      <c r="AU607" s="265" t="s">
        <v>86</v>
      </c>
      <c r="AV607" s="15" t="s">
        <v>84</v>
      </c>
      <c r="AW607" s="15" t="s">
        <v>32</v>
      </c>
      <c r="AX607" s="15" t="s">
        <v>76</v>
      </c>
      <c r="AY607" s="265" t="s">
        <v>164</v>
      </c>
    </row>
    <row r="608" spans="1:51" s="13" customFormat="1" ht="12">
      <c r="A608" s="13"/>
      <c r="B608" s="233"/>
      <c r="C608" s="234"/>
      <c r="D608" s="235" t="s">
        <v>172</v>
      </c>
      <c r="E608" s="236" t="s">
        <v>1</v>
      </c>
      <c r="F608" s="237" t="s">
        <v>857</v>
      </c>
      <c r="G608" s="234"/>
      <c r="H608" s="238">
        <v>592.984</v>
      </c>
      <c r="I608" s="239"/>
      <c r="J608" s="234"/>
      <c r="K608" s="234"/>
      <c r="L608" s="240"/>
      <c r="M608" s="241"/>
      <c r="N608" s="242"/>
      <c r="O608" s="242"/>
      <c r="P608" s="242"/>
      <c r="Q608" s="242"/>
      <c r="R608" s="242"/>
      <c r="S608" s="242"/>
      <c r="T608" s="24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4" t="s">
        <v>172</v>
      </c>
      <c r="AU608" s="244" t="s">
        <v>86</v>
      </c>
      <c r="AV608" s="13" t="s">
        <v>86</v>
      </c>
      <c r="AW608" s="13" t="s">
        <v>32</v>
      </c>
      <c r="AX608" s="13" t="s">
        <v>76</v>
      </c>
      <c r="AY608" s="244" t="s">
        <v>164</v>
      </c>
    </row>
    <row r="609" spans="1:51" s="13" customFormat="1" ht="12">
      <c r="A609" s="13"/>
      <c r="B609" s="233"/>
      <c r="C609" s="234"/>
      <c r="D609" s="235" t="s">
        <v>172</v>
      </c>
      <c r="E609" s="236" t="s">
        <v>1</v>
      </c>
      <c r="F609" s="237" t="s">
        <v>924</v>
      </c>
      <c r="G609" s="234"/>
      <c r="H609" s="238">
        <v>40.56</v>
      </c>
      <c r="I609" s="239"/>
      <c r="J609" s="234"/>
      <c r="K609" s="234"/>
      <c r="L609" s="240"/>
      <c r="M609" s="241"/>
      <c r="N609" s="242"/>
      <c r="O609" s="242"/>
      <c r="P609" s="242"/>
      <c r="Q609" s="242"/>
      <c r="R609" s="242"/>
      <c r="S609" s="242"/>
      <c r="T609" s="24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4" t="s">
        <v>172</v>
      </c>
      <c r="AU609" s="244" t="s">
        <v>86</v>
      </c>
      <c r="AV609" s="13" t="s">
        <v>86</v>
      </c>
      <c r="AW609" s="13" t="s">
        <v>32</v>
      </c>
      <c r="AX609" s="13" t="s">
        <v>76</v>
      </c>
      <c r="AY609" s="244" t="s">
        <v>164</v>
      </c>
    </row>
    <row r="610" spans="1:51" s="13" customFormat="1" ht="12">
      <c r="A610" s="13"/>
      <c r="B610" s="233"/>
      <c r="C610" s="234"/>
      <c r="D610" s="235" t="s">
        <v>172</v>
      </c>
      <c r="E610" s="236" t="s">
        <v>1</v>
      </c>
      <c r="F610" s="237" t="s">
        <v>870</v>
      </c>
      <c r="G610" s="234"/>
      <c r="H610" s="238">
        <v>243.6</v>
      </c>
      <c r="I610" s="239"/>
      <c r="J610" s="234"/>
      <c r="K610" s="234"/>
      <c r="L610" s="240"/>
      <c r="M610" s="241"/>
      <c r="N610" s="242"/>
      <c r="O610" s="242"/>
      <c r="P610" s="242"/>
      <c r="Q610" s="242"/>
      <c r="R610" s="242"/>
      <c r="S610" s="242"/>
      <c r="T610" s="24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4" t="s">
        <v>172</v>
      </c>
      <c r="AU610" s="244" t="s">
        <v>86</v>
      </c>
      <c r="AV610" s="13" t="s">
        <v>86</v>
      </c>
      <c r="AW610" s="13" t="s">
        <v>32</v>
      </c>
      <c r="AX610" s="13" t="s">
        <v>76</v>
      </c>
      <c r="AY610" s="244" t="s">
        <v>164</v>
      </c>
    </row>
    <row r="611" spans="1:51" s="13" customFormat="1" ht="12">
      <c r="A611" s="13"/>
      <c r="B611" s="233"/>
      <c r="C611" s="234"/>
      <c r="D611" s="235" t="s">
        <v>172</v>
      </c>
      <c r="E611" s="236" t="s">
        <v>1</v>
      </c>
      <c r="F611" s="237" t="s">
        <v>925</v>
      </c>
      <c r="G611" s="234"/>
      <c r="H611" s="238">
        <v>782.7</v>
      </c>
      <c r="I611" s="239"/>
      <c r="J611" s="234"/>
      <c r="K611" s="234"/>
      <c r="L611" s="240"/>
      <c r="M611" s="241"/>
      <c r="N611" s="242"/>
      <c r="O611" s="242"/>
      <c r="P611" s="242"/>
      <c r="Q611" s="242"/>
      <c r="R611" s="242"/>
      <c r="S611" s="242"/>
      <c r="T611" s="24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4" t="s">
        <v>172</v>
      </c>
      <c r="AU611" s="244" t="s">
        <v>86</v>
      </c>
      <c r="AV611" s="13" t="s">
        <v>86</v>
      </c>
      <c r="AW611" s="13" t="s">
        <v>32</v>
      </c>
      <c r="AX611" s="13" t="s">
        <v>76</v>
      </c>
      <c r="AY611" s="244" t="s">
        <v>164</v>
      </c>
    </row>
    <row r="612" spans="1:51" s="13" customFormat="1" ht="12">
      <c r="A612" s="13"/>
      <c r="B612" s="233"/>
      <c r="C612" s="234"/>
      <c r="D612" s="235" t="s">
        <v>172</v>
      </c>
      <c r="E612" s="236" t="s">
        <v>1</v>
      </c>
      <c r="F612" s="237" t="s">
        <v>871</v>
      </c>
      <c r="G612" s="234"/>
      <c r="H612" s="238">
        <v>10.36</v>
      </c>
      <c r="I612" s="239"/>
      <c r="J612" s="234"/>
      <c r="K612" s="234"/>
      <c r="L612" s="240"/>
      <c r="M612" s="241"/>
      <c r="N612" s="242"/>
      <c r="O612" s="242"/>
      <c r="P612" s="242"/>
      <c r="Q612" s="242"/>
      <c r="R612" s="242"/>
      <c r="S612" s="242"/>
      <c r="T612" s="24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4" t="s">
        <v>172</v>
      </c>
      <c r="AU612" s="244" t="s">
        <v>86</v>
      </c>
      <c r="AV612" s="13" t="s">
        <v>86</v>
      </c>
      <c r="AW612" s="13" t="s">
        <v>32</v>
      </c>
      <c r="AX612" s="13" t="s">
        <v>76</v>
      </c>
      <c r="AY612" s="244" t="s">
        <v>164</v>
      </c>
    </row>
    <row r="613" spans="1:51" s="13" customFormat="1" ht="12">
      <c r="A613" s="13"/>
      <c r="B613" s="233"/>
      <c r="C613" s="234"/>
      <c r="D613" s="235" t="s">
        <v>172</v>
      </c>
      <c r="E613" s="236" t="s">
        <v>1</v>
      </c>
      <c r="F613" s="237" t="s">
        <v>872</v>
      </c>
      <c r="G613" s="234"/>
      <c r="H613" s="238">
        <v>50.91</v>
      </c>
      <c r="I613" s="239"/>
      <c r="J613" s="234"/>
      <c r="K613" s="234"/>
      <c r="L613" s="240"/>
      <c r="M613" s="241"/>
      <c r="N613" s="242"/>
      <c r="O613" s="242"/>
      <c r="P613" s="242"/>
      <c r="Q613" s="242"/>
      <c r="R613" s="242"/>
      <c r="S613" s="242"/>
      <c r="T613" s="24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4" t="s">
        <v>172</v>
      </c>
      <c r="AU613" s="244" t="s">
        <v>86</v>
      </c>
      <c r="AV613" s="13" t="s">
        <v>86</v>
      </c>
      <c r="AW613" s="13" t="s">
        <v>32</v>
      </c>
      <c r="AX613" s="13" t="s">
        <v>76</v>
      </c>
      <c r="AY613" s="244" t="s">
        <v>164</v>
      </c>
    </row>
    <row r="614" spans="1:51" s="13" customFormat="1" ht="12">
      <c r="A614" s="13"/>
      <c r="B614" s="233"/>
      <c r="C614" s="234"/>
      <c r="D614" s="235" t="s">
        <v>172</v>
      </c>
      <c r="E614" s="236" t="s">
        <v>1</v>
      </c>
      <c r="F614" s="237" t="s">
        <v>873</v>
      </c>
      <c r="G614" s="234"/>
      <c r="H614" s="238">
        <v>20.72</v>
      </c>
      <c r="I614" s="239"/>
      <c r="J614" s="234"/>
      <c r="K614" s="234"/>
      <c r="L614" s="240"/>
      <c r="M614" s="241"/>
      <c r="N614" s="242"/>
      <c r="O614" s="242"/>
      <c r="P614" s="242"/>
      <c r="Q614" s="242"/>
      <c r="R614" s="242"/>
      <c r="S614" s="242"/>
      <c r="T614" s="24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4" t="s">
        <v>172</v>
      </c>
      <c r="AU614" s="244" t="s">
        <v>86</v>
      </c>
      <c r="AV614" s="13" t="s">
        <v>86</v>
      </c>
      <c r="AW614" s="13" t="s">
        <v>32</v>
      </c>
      <c r="AX614" s="13" t="s">
        <v>76</v>
      </c>
      <c r="AY614" s="244" t="s">
        <v>164</v>
      </c>
    </row>
    <row r="615" spans="1:51" s="13" customFormat="1" ht="12">
      <c r="A615" s="13"/>
      <c r="B615" s="233"/>
      <c r="C615" s="234"/>
      <c r="D615" s="235" t="s">
        <v>172</v>
      </c>
      <c r="E615" s="236" t="s">
        <v>1</v>
      </c>
      <c r="F615" s="237" t="s">
        <v>888</v>
      </c>
      <c r="G615" s="234"/>
      <c r="H615" s="238">
        <v>12.76</v>
      </c>
      <c r="I615" s="239"/>
      <c r="J615" s="234"/>
      <c r="K615" s="234"/>
      <c r="L615" s="240"/>
      <c r="M615" s="241"/>
      <c r="N615" s="242"/>
      <c r="O615" s="242"/>
      <c r="P615" s="242"/>
      <c r="Q615" s="242"/>
      <c r="R615" s="242"/>
      <c r="S615" s="242"/>
      <c r="T615" s="24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4" t="s">
        <v>172</v>
      </c>
      <c r="AU615" s="244" t="s">
        <v>86</v>
      </c>
      <c r="AV615" s="13" t="s">
        <v>86</v>
      </c>
      <c r="AW615" s="13" t="s">
        <v>32</v>
      </c>
      <c r="AX615" s="13" t="s">
        <v>76</v>
      </c>
      <c r="AY615" s="244" t="s">
        <v>164</v>
      </c>
    </row>
    <row r="616" spans="1:51" s="13" customFormat="1" ht="12">
      <c r="A616" s="13"/>
      <c r="B616" s="233"/>
      <c r="C616" s="234"/>
      <c r="D616" s="235" t="s">
        <v>172</v>
      </c>
      <c r="E616" s="236" t="s">
        <v>1</v>
      </c>
      <c r="F616" s="237" t="s">
        <v>926</v>
      </c>
      <c r="G616" s="234"/>
      <c r="H616" s="238">
        <v>41.41</v>
      </c>
      <c r="I616" s="239"/>
      <c r="J616" s="234"/>
      <c r="K616" s="234"/>
      <c r="L616" s="240"/>
      <c r="M616" s="241"/>
      <c r="N616" s="242"/>
      <c r="O616" s="242"/>
      <c r="P616" s="242"/>
      <c r="Q616" s="242"/>
      <c r="R616" s="242"/>
      <c r="S616" s="242"/>
      <c r="T616" s="24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4" t="s">
        <v>172</v>
      </c>
      <c r="AU616" s="244" t="s">
        <v>86</v>
      </c>
      <c r="AV616" s="13" t="s">
        <v>86</v>
      </c>
      <c r="AW616" s="13" t="s">
        <v>32</v>
      </c>
      <c r="AX616" s="13" t="s">
        <v>76</v>
      </c>
      <c r="AY616" s="244" t="s">
        <v>164</v>
      </c>
    </row>
    <row r="617" spans="1:51" s="13" customFormat="1" ht="12">
      <c r="A617" s="13"/>
      <c r="B617" s="233"/>
      <c r="C617" s="234"/>
      <c r="D617" s="235" t="s">
        <v>172</v>
      </c>
      <c r="E617" s="236" t="s">
        <v>1</v>
      </c>
      <c r="F617" s="237" t="s">
        <v>805</v>
      </c>
      <c r="G617" s="234"/>
      <c r="H617" s="238">
        <v>11.5</v>
      </c>
      <c r="I617" s="239"/>
      <c r="J617" s="234"/>
      <c r="K617" s="234"/>
      <c r="L617" s="240"/>
      <c r="M617" s="241"/>
      <c r="N617" s="242"/>
      <c r="O617" s="242"/>
      <c r="P617" s="242"/>
      <c r="Q617" s="242"/>
      <c r="R617" s="242"/>
      <c r="S617" s="242"/>
      <c r="T617" s="24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4" t="s">
        <v>172</v>
      </c>
      <c r="AU617" s="244" t="s">
        <v>86</v>
      </c>
      <c r="AV617" s="13" t="s">
        <v>86</v>
      </c>
      <c r="AW617" s="13" t="s">
        <v>32</v>
      </c>
      <c r="AX617" s="13" t="s">
        <v>76</v>
      </c>
      <c r="AY617" s="244" t="s">
        <v>164</v>
      </c>
    </row>
    <row r="618" spans="1:51" s="13" customFormat="1" ht="12">
      <c r="A618" s="13"/>
      <c r="B618" s="233"/>
      <c r="C618" s="234"/>
      <c r="D618" s="235" t="s">
        <v>172</v>
      </c>
      <c r="E618" s="236" t="s">
        <v>1</v>
      </c>
      <c r="F618" s="237" t="s">
        <v>875</v>
      </c>
      <c r="G618" s="234"/>
      <c r="H618" s="238">
        <v>142.24</v>
      </c>
      <c r="I618" s="239"/>
      <c r="J618" s="234"/>
      <c r="K618" s="234"/>
      <c r="L618" s="240"/>
      <c r="M618" s="241"/>
      <c r="N618" s="242"/>
      <c r="O618" s="242"/>
      <c r="P618" s="242"/>
      <c r="Q618" s="242"/>
      <c r="R618" s="242"/>
      <c r="S618" s="242"/>
      <c r="T618" s="24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4" t="s">
        <v>172</v>
      </c>
      <c r="AU618" s="244" t="s">
        <v>86</v>
      </c>
      <c r="AV618" s="13" t="s">
        <v>86</v>
      </c>
      <c r="AW618" s="13" t="s">
        <v>32</v>
      </c>
      <c r="AX618" s="13" t="s">
        <v>76</v>
      </c>
      <c r="AY618" s="244" t="s">
        <v>164</v>
      </c>
    </row>
    <row r="619" spans="1:51" s="13" customFormat="1" ht="12">
      <c r="A619" s="13"/>
      <c r="B619" s="233"/>
      <c r="C619" s="234"/>
      <c r="D619" s="235" t="s">
        <v>172</v>
      </c>
      <c r="E619" s="236" t="s">
        <v>1</v>
      </c>
      <c r="F619" s="237" t="s">
        <v>858</v>
      </c>
      <c r="G619" s="234"/>
      <c r="H619" s="238">
        <v>10.65</v>
      </c>
      <c r="I619" s="239"/>
      <c r="J619" s="234"/>
      <c r="K619" s="234"/>
      <c r="L619" s="240"/>
      <c r="M619" s="241"/>
      <c r="N619" s="242"/>
      <c r="O619" s="242"/>
      <c r="P619" s="242"/>
      <c r="Q619" s="242"/>
      <c r="R619" s="242"/>
      <c r="S619" s="242"/>
      <c r="T619" s="24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4" t="s">
        <v>172</v>
      </c>
      <c r="AU619" s="244" t="s">
        <v>86</v>
      </c>
      <c r="AV619" s="13" t="s">
        <v>86</v>
      </c>
      <c r="AW619" s="13" t="s">
        <v>32</v>
      </c>
      <c r="AX619" s="13" t="s">
        <v>76</v>
      </c>
      <c r="AY619" s="244" t="s">
        <v>164</v>
      </c>
    </row>
    <row r="620" spans="1:51" s="13" customFormat="1" ht="12">
      <c r="A620" s="13"/>
      <c r="B620" s="233"/>
      <c r="C620" s="234"/>
      <c r="D620" s="235" t="s">
        <v>172</v>
      </c>
      <c r="E620" s="236" t="s">
        <v>1</v>
      </c>
      <c r="F620" s="237" t="s">
        <v>859</v>
      </c>
      <c r="G620" s="234"/>
      <c r="H620" s="238">
        <v>156.38</v>
      </c>
      <c r="I620" s="239"/>
      <c r="J620" s="234"/>
      <c r="K620" s="234"/>
      <c r="L620" s="240"/>
      <c r="M620" s="241"/>
      <c r="N620" s="242"/>
      <c r="O620" s="242"/>
      <c r="P620" s="242"/>
      <c r="Q620" s="242"/>
      <c r="R620" s="242"/>
      <c r="S620" s="242"/>
      <c r="T620" s="24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4" t="s">
        <v>172</v>
      </c>
      <c r="AU620" s="244" t="s">
        <v>86</v>
      </c>
      <c r="AV620" s="13" t="s">
        <v>86</v>
      </c>
      <c r="AW620" s="13" t="s">
        <v>32</v>
      </c>
      <c r="AX620" s="13" t="s">
        <v>76</v>
      </c>
      <c r="AY620" s="244" t="s">
        <v>164</v>
      </c>
    </row>
    <row r="621" spans="1:51" s="13" customFormat="1" ht="12">
      <c r="A621" s="13"/>
      <c r="B621" s="233"/>
      <c r="C621" s="234"/>
      <c r="D621" s="235" t="s">
        <v>172</v>
      </c>
      <c r="E621" s="236" t="s">
        <v>1</v>
      </c>
      <c r="F621" s="237" t="s">
        <v>806</v>
      </c>
      <c r="G621" s="234"/>
      <c r="H621" s="238">
        <v>104.25</v>
      </c>
      <c r="I621" s="239"/>
      <c r="J621" s="234"/>
      <c r="K621" s="234"/>
      <c r="L621" s="240"/>
      <c r="M621" s="241"/>
      <c r="N621" s="242"/>
      <c r="O621" s="242"/>
      <c r="P621" s="242"/>
      <c r="Q621" s="242"/>
      <c r="R621" s="242"/>
      <c r="S621" s="242"/>
      <c r="T621" s="24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4" t="s">
        <v>172</v>
      </c>
      <c r="AU621" s="244" t="s">
        <v>86</v>
      </c>
      <c r="AV621" s="13" t="s">
        <v>86</v>
      </c>
      <c r="AW621" s="13" t="s">
        <v>32</v>
      </c>
      <c r="AX621" s="13" t="s">
        <v>76</v>
      </c>
      <c r="AY621" s="244" t="s">
        <v>164</v>
      </c>
    </row>
    <row r="622" spans="1:51" s="13" customFormat="1" ht="12">
      <c r="A622" s="13"/>
      <c r="B622" s="233"/>
      <c r="C622" s="234"/>
      <c r="D622" s="235" t="s">
        <v>172</v>
      </c>
      <c r="E622" s="236" t="s">
        <v>1</v>
      </c>
      <c r="F622" s="237" t="s">
        <v>860</v>
      </c>
      <c r="G622" s="234"/>
      <c r="H622" s="238">
        <v>110</v>
      </c>
      <c r="I622" s="239"/>
      <c r="J622" s="234"/>
      <c r="K622" s="234"/>
      <c r="L622" s="240"/>
      <c r="M622" s="241"/>
      <c r="N622" s="242"/>
      <c r="O622" s="242"/>
      <c r="P622" s="242"/>
      <c r="Q622" s="242"/>
      <c r="R622" s="242"/>
      <c r="S622" s="242"/>
      <c r="T622" s="24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4" t="s">
        <v>172</v>
      </c>
      <c r="AU622" s="244" t="s">
        <v>86</v>
      </c>
      <c r="AV622" s="13" t="s">
        <v>86</v>
      </c>
      <c r="AW622" s="13" t="s">
        <v>32</v>
      </c>
      <c r="AX622" s="13" t="s">
        <v>76</v>
      </c>
      <c r="AY622" s="244" t="s">
        <v>164</v>
      </c>
    </row>
    <row r="623" spans="1:51" s="13" customFormat="1" ht="12">
      <c r="A623" s="13"/>
      <c r="B623" s="233"/>
      <c r="C623" s="234"/>
      <c r="D623" s="235" t="s">
        <v>172</v>
      </c>
      <c r="E623" s="236" t="s">
        <v>1</v>
      </c>
      <c r="F623" s="237" t="s">
        <v>832</v>
      </c>
      <c r="G623" s="234"/>
      <c r="H623" s="238">
        <v>72.9</v>
      </c>
      <c r="I623" s="239"/>
      <c r="J623" s="234"/>
      <c r="K623" s="234"/>
      <c r="L623" s="240"/>
      <c r="M623" s="241"/>
      <c r="N623" s="242"/>
      <c r="O623" s="242"/>
      <c r="P623" s="242"/>
      <c r="Q623" s="242"/>
      <c r="R623" s="242"/>
      <c r="S623" s="242"/>
      <c r="T623" s="24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4" t="s">
        <v>172</v>
      </c>
      <c r="AU623" s="244" t="s">
        <v>86</v>
      </c>
      <c r="AV623" s="13" t="s">
        <v>86</v>
      </c>
      <c r="AW623" s="13" t="s">
        <v>32</v>
      </c>
      <c r="AX623" s="13" t="s">
        <v>76</v>
      </c>
      <c r="AY623" s="244" t="s">
        <v>164</v>
      </c>
    </row>
    <row r="624" spans="1:51" s="13" customFormat="1" ht="12">
      <c r="A624" s="13"/>
      <c r="B624" s="233"/>
      <c r="C624" s="234"/>
      <c r="D624" s="235" t="s">
        <v>172</v>
      </c>
      <c r="E624" s="236" t="s">
        <v>1</v>
      </c>
      <c r="F624" s="237" t="s">
        <v>843</v>
      </c>
      <c r="G624" s="234"/>
      <c r="H624" s="238">
        <v>13.68</v>
      </c>
      <c r="I624" s="239"/>
      <c r="J624" s="234"/>
      <c r="K624" s="234"/>
      <c r="L624" s="240"/>
      <c r="M624" s="241"/>
      <c r="N624" s="242"/>
      <c r="O624" s="242"/>
      <c r="P624" s="242"/>
      <c r="Q624" s="242"/>
      <c r="R624" s="242"/>
      <c r="S624" s="242"/>
      <c r="T624" s="24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4" t="s">
        <v>172</v>
      </c>
      <c r="AU624" s="244" t="s">
        <v>86</v>
      </c>
      <c r="AV624" s="13" t="s">
        <v>86</v>
      </c>
      <c r="AW624" s="13" t="s">
        <v>32</v>
      </c>
      <c r="AX624" s="13" t="s">
        <v>76</v>
      </c>
      <c r="AY624" s="244" t="s">
        <v>164</v>
      </c>
    </row>
    <row r="625" spans="1:51" s="13" customFormat="1" ht="12">
      <c r="A625" s="13"/>
      <c r="B625" s="233"/>
      <c r="C625" s="234"/>
      <c r="D625" s="235" t="s">
        <v>172</v>
      </c>
      <c r="E625" s="236" t="s">
        <v>1</v>
      </c>
      <c r="F625" s="237" t="s">
        <v>844</v>
      </c>
      <c r="G625" s="234"/>
      <c r="H625" s="238">
        <v>21.25</v>
      </c>
      <c r="I625" s="239"/>
      <c r="J625" s="234"/>
      <c r="K625" s="234"/>
      <c r="L625" s="240"/>
      <c r="M625" s="241"/>
      <c r="N625" s="242"/>
      <c r="O625" s="242"/>
      <c r="P625" s="242"/>
      <c r="Q625" s="242"/>
      <c r="R625" s="242"/>
      <c r="S625" s="242"/>
      <c r="T625" s="24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4" t="s">
        <v>172</v>
      </c>
      <c r="AU625" s="244" t="s">
        <v>86</v>
      </c>
      <c r="AV625" s="13" t="s">
        <v>86</v>
      </c>
      <c r="AW625" s="13" t="s">
        <v>32</v>
      </c>
      <c r="AX625" s="13" t="s">
        <v>76</v>
      </c>
      <c r="AY625" s="244" t="s">
        <v>164</v>
      </c>
    </row>
    <row r="626" spans="1:51" s="14" customFormat="1" ht="12">
      <c r="A626" s="14"/>
      <c r="B626" s="245"/>
      <c r="C626" s="246"/>
      <c r="D626" s="235" t="s">
        <v>172</v>
      </c>
      <c r="E626" s="247" t="s">
        <v>1</v>
      </c>
      <c r="F626" s="248" t="s">
        <v>175</v>
      </c>
      <c r="G626" s="246"/>
      <c r="H626" s="249">
        <v>2645.204</v>
      </c>
      <c r="I626" s="250"/>
      <c r="J626" s="246"/>
      <c r="K626" s="246"/>
      <c r="L626" s="251"/>
      <c r="M626" s="252"/>
      <c r="N626" s="253"/>
      <c r="O626" s="253"/>
      <c r="P626" s="253"/>
      <c r="Q626" s="253"/>
      <c r="R626" s="253"/>
      <c r="S626" s="253"/>
      <c r="T626" s="25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5" t="s">
        <v>172</v>
      </c>
      <c r="AU626" s="255" t="s">
        <v>86</v>
      </c>
      <c r="AV626" s="14" t="s">
        <v>170</v>
      </c>
      <c r="AW626" s="14" t="s">
        <v>32</v>
      </c>
      <c r="AX626" s="14" t="s">
        <v>84</v>
      </c>
      <c r="AY626" s="255" t="s">
        <v>164</v>
      </c>
    </row>
    <row r="627" spans="1:65" s="2" customFormat="1" ht="13.8" customHeight="1">
      <c r="A627" s="38"/>
      <c r="B627" s="39"/>
      <c r="C627" s="219" t="s">
        <v>927</v>
      </c>
      <c r="D627" s="219" t="s">
        <v>166</v>
      </c>
      <c r="E627" s="220" t="s">
        <v>928</v>
      </c>
      <c r="F627" s="221" t="s">
        <v>929</v>
      </c>
      <c r="G627" s="222" t="s">
        <v>169</v>
      </c>
      <c r="H627" s="223">
        <v>2815.83</v>
      </c>
      <c r="I627" s="224"/>
      <c r="J627" s="225">
        <f>ROUND(I627*H627,2)</f>
        <v>0</v>
      </c>
      <c r="K627" s="226"/>
      <c r="L627" s="44"/>
      <c r="M627" s="227" t="s">
        <v>1</v>
      </c>
      <c r="N627" s="228" t="s">
        <v>41</v>
      </c>
      <c r="O627" s="91"/>
      <c r="P627" s="229">
        <f>O627*H627</f>
        <v>0</v>
      </c>
      <c r="Q627" s="229">
        <v>0</v>
      </c>
      <c r="R627" s="229">
        <f>Q627*H627</f>
        <v>0</v>
      </c>
      <c r="S627" s="229">
        <v>0</v>
      </c>
      <c r="T627" s="230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31" t="s">
        <v>170</v>
      </c>
      <c r="AT627" s="231" t="s">
        <v>166</v>
      </c>
      <c r="AU627" s="231" t="s">
        <v>86</v>
      </c>
      <c r="AY627" s="17" t="s">
        <v>164</v>
      </c>
      <c r="BE627" s="232">
        <f>IF(N627="základní",J627,0)</f>
        <v>0</v>
      </c>
      <c r="BF627" s="232">
        <f>IF(N627="snížená",J627,0)</f>
        <v>0</v>
      </c>
      <c r="BG627" s="232">
        <f>IF(N627="zákl. přenesená",J627,0)</f>
        <v>0</v>
      </c>
      <c r="BH627" s="232">
        <f>IF(N627="sníž. přenesená",J627,0)</f>
        <v>0</v>
      </c>
      <c r="BI627" s="232">
        <f>IF(N627="nulová",J627,0)</f>
        <v>0</v>
      </c>
      <c r="BJ627" s="17" t="s">
        <v>84</v>
      </c>
      <c r="BK627" s="232">
        <f>ROUND(I627*H627,2)</f>
        <v>0</v>
      </c>
      <c r="BL627" s="17" t="s">
        <v>170</v>
      </c>
      <c r="BM627" s="231" t="s">
        <v>930</v>
      </c>
    </row>
    <row r="628" spans="1:51" s="13" customFormat="1" ht="12">
      <c r="A628" s="13"/>
      <c r="B628" s="233"/>
      <c r="C628" s="234"/>
      <c r="D628" s="235" t="s">
        <v>172</v>
      </c>
      <c r="E628" s="236" t="s">
        <v>1</v>
      </c>
      <c r="F628" s="237" t="s">
        <v>855</v>
      </c>
      <c r="G628" s="234"/>
      <c r="H628" s="238">
        <v>146.48</v>
      </c>
      <c r="I628" s="239"/>
      <c r="J628" s="234"/>
      <c r="K628" s="234"/>
      <c r="L628" s="240"/>
      <c r="M628" s="241"/>
      <c r="N628" s="242"/>
      <c r="O628" s="242"/>
      <c r="P628" s="242"/>
      <c r="Q628" s="242"/>
      <c r="R628" s="242"/>
      <c r="S628" s="242"/>
      <c r="T628" s="24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4" t="s">
        <v>172</v>
      </c>
      <c r="AU628" s="244" t="s">
        <v>86</v>
      </c>
      <c r="AV628" s="13" t="s">
        <v>86</v>
      </c>
      <c r="AW628" s="13" t="s">
        <v>32</v>
      </c>
      <c r="AX628" s="13" t="s">
        <v>76</v>
      </c>
      <c r="AY628" s="244" t="s">
        <v>164</v>
      </c>
    </row>
    <row r="629" spans="1:51" s="13" customFormat="1" ht="12">
      <c r="A629" s="13"/>
      <c r="B629" s="233"/>
      <c r="C629" s="234"/>
      <c r="D629" s="235" t="s">
        <v>172</v>
      </c>
      <c r="E629" s="236" t="s">
        <v>1</v>
      </c>
      <c r="F629" s="237" t="s">
        <v>869</v>
      </c>
      <c r="G629" s="234"/>
      <c r="H629" s="238">
        <v>40.56</v>
      </c>
      <c r="I629" s="239"/>
      <c r="J629" s="234"/>
      <c r="K629" s="234"/>
      <c r="L629" s="240"/>
      <c r="M629" s="241"/>
      <c r="N629" s="242"/>
      <c r="O629" s="242"/>
      <c r="P629" s="242"/>
      <c r="Q629" s="242"/>
      <c r="R629" s="242"/>
      <c r="S629" s="242"/>
      <c r="T629" s="24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4" t="s">
        <v>172</v>
      </c>
      <c r="AU629" s="244" t="s">
        <v>86</v>
      </c>
      <c r="AV629" s="13" t="s">
        <v>86</v>
      </c>
      <c r="AW629" s="13" t="s">
        <v>32</v>
      </c>
      <c r="AX629" s="13" t="s">
        <v>76</v>
      </c>
      <c r="AY629" s="244" t="s">
        <v>164</v>
      </c>
    </row>
    <row r="630" spans="1:51" s="13" customFormat="1" ht="12">
      <c r="A630" s="13"/>
      <c r="B630" s="233"/>
      <c r="C630" s="234"/>
      <c r="D630" s="235" t="s">
        <v>172</v>
      </c>
      <c r="E630" s="236" t="s">
        <v>1</v>
      </c>
      <c r="F630" s="237" t="s">
        <v>870</v>
      </c>
      <c r="G630" s="234"/>
      <c r="H630" s="238">
        <v>243.6</v>
      </c>
      <c r="I630" s="239"/>
      <c r="J630" s="234"/>
      <c r="K630" s="234"/>
      <c r="L630" s="240"/>
      <c r="M630" s="241"/>
      <c r="N630" s="242"/>
      <c r="O630" s="242"/>
      <c r="P630" s="242"/>
      <c r="Q630" s="242"/>
      <c r="R630" s="242"/>
      <c r="S630" s="242"/>
      <c r="T630" s="24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4" t="s">
        <v>172</v>
      </c>
      <c r="AU630" s="244" t="s">
        <v>86</v>
      </c>
      <c r="AV630" s="13" t="s">
        <v>86</v>
      </c>
      <c r="AW630" s="13" t="s">
        <v>32</v>
      </c>
      <c r="AX630" s="13" t="s">
        <v>76</v>
      </c>
      <c r="AY630" s="244" t="s">
        <v>164</v>
      </c>
    </row>
    <row r="631" spans="1:51" s="13" customFormat="1" ht="12">
      <c r="A631" s="13"/>
      <c r="B631" s="233"/>
      <c r="C631" s="234"/>
      <c r="D631" s="235" t="s">
        <v>172</v>
      </c>
      <c r="E631" s="236" t="s">
        <v>1</v>
      </c>
      <c r="F631" s="237" t="s">
        <v>887</v>
      </c>
      <c r="G631" s="234"/>
      <c r="H631" s="238">
        <v>782.7</v>
      </c>
      <c r="I631" s="239"/>
      <c r="J631" s="234"/>
      <c r="K631" s="234"/>
      <c r="L631" s="240"/>
      <c r="M631" s="241"/>
      <c r="N631" s="242"/>
      <c r="O631" s="242"/>
      <c r="P631" s="242"/>
      <c r="Q631" s="242"/>
      <c r="R631" s="242"/>
      <c r="S631" s="242"/>
      <c r="T631" s="24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4" t="s">
        <v>172</v>
      </c>
      <c r="AU631" s="244" t="s">
        <v>86</v>
      </c>
      <c r="AV631" s="13" t="s">
        <v>86</v>
      </c>
      <c r="AW631" s="13" t="s">
        <v>32</v>
      </c>
      <c r="AX631" s="13" t="s">
        <v>76</v>
      </c>
      <c r="AY631" s="244" t="s">
        <v>164</v>
      </c>
    </row>
    <row r="632" spans="1:51" s="13" customFormat="1" ht="12">
      <c r="A632" s="13"/>
      <c r="B632" s="233"/>
      <c r="C632" s="234"/>
      <c r="D632" s="235" t="s">
        <v>172</v>
      </c>
      <c r="E632" s="236" t="s">
        <v>1</v>
      </c>
      <c r="F632" s="237" t="s">
        <v>871</v>
      </c>
      <c r="G632" s="234"/>
      <c r="H632" s="238">
        <v>10.36</v>
      </c>
      <c r="I632" s="239"/>
      <c r="J632" s="234"/>
      <c r="K632" s="234"/>
      <c r="L632" s="240"/>
      <c r="M632" s="241"/>
      <c r="N632" s="242"/>
      <c r="O632" s="242"/>
      <c r="P632" s="242"/>
      <c r="Q632" s="242"/>
      <c r="R632" s="242"/>
      <c r="S632" s="242"/>
      <c r="T632" s="24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4" t="s">
        <v>172</v>
      </c>
      <c r="AU632" s="244" t="s">
        <v>86</v>
      </c>
      <c r="AV632" s="13" t="s">
        <v>86</v>
      </c>
      <c r="AW632" s="13" t="s">
        <v>32</v>
      </c>
      <c r="AX632" s="13" t="s">
        <v>76</v>
      </c>
      <c r="AY632" s="244" t="s">
        <v>164</v>
      </c>
    </row>
    <row r="633" spans="1:51" s="13" customFormat="1" ht="12">
      <c r="A633" s="13"/>
      <c r="B633" s="233"/>
      <c r="C633" s="234"/>
      <c r="D633" s="235" t="s">
        <v>172</v>
      </c>
      <c r="E633" s="236" t="s">
        <v>1</v>
      </c>
      <c r="F633" s="237" t="s">
        <v>872</v>
      </c>
      <c r="G633" s="234"/>
      <c r="H633" s="238">
        <v>50.91</v>
      </c>
      <c r="I633" s="239"/>
      <c r="J633" s="234"/>
      <c r="K633" s="234"/>
      <c r="L633" s="240"/>
      <c r="M633" s="241"/>
      <c r="N633" s="242"/>
      <c r="O633" s="242"/>
      <c r="P633" s="242"/>
      <c r="Q633" s="242"/>
      <c r="R633" s="242"/>
      <c r="S633" s="242"/>
      <c r="T633" s="24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4" t="s">
        <v>172</v>
      </c>
      <c r="AU633" s="244" t="s">
        <v>86</v>
      </c>
      <c r="AV633" s="13" t="s">
        <v>86</v>
      </c>
      <c r="AW633" s="13" t="s">
        <v>32</v>
      </c>
      <c r="AX633" s="13" t="s">
        <v>76</v>
      </c>
      <c r="AY633" s="244" t="s">
        <v>164</v>
      </c>
    </row>
    <row r="634" spans="1:51" s="13" customFormat="1" ht="12">
      <c r="A634" s="13"/>
      <c r="B634" s="233"/>
      <c r="C634" s="234"/>
      <c r="D634" s="235" t="s">
        <v>172</v>
      </c>
      <c r="E634" s="236" t="s">
        <v>1</v>
      </c>
      <c r="F634" s="237" t="s">
        <v>873</v>
      </c>
      <c r="G634" s="234"/>
      <c r="H634" s="238">
        <v>20.72</v>
      </c>
      <c r="I634" s="239"/>
      <c r="J634" s="234"/>
      <c r="K634" s="234"/>
      <c r="L634" s="240"/>
      <c r="M634" s="241"/>
      <c r="N634" s="242"/>
      <c r="O634" s="242"/>
      <c r="P634" s="242"/>
      <c r="Q634" s="242"/>
      <c r="R634" s="242"/>
      <c r="S634" s="242"/>
      <c r="T634" s="24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4" t="s">
        <v>172</v>
      </c>
      <c r="AU634" s="244" t="s">
        <v>86</v>
      </c>
      <c r="AV634" s="13" t="s">
        <v>86</v>
      </c>
      <c r="AW634" s="13" t="s">
        <v>32</v>
      </c>
      <c r="AX634" s="13" t="s">
        <v>76</v>
      </c>
      <c r="AY634" s="244" t="s">
        <v>164</v>
      </c>
    </row>
    <row r="635" spans="1:51" s="13" customFormat="1" ht="12">
      <c r="A635" s="13"/>
      <c r="B635" s="233"/>
      <c r="C635" s="234"/>
      <c r="D635" s="235" t="s">
        <v>172</v>
      </c>
      <c r="E635" s="236" t="s">
        <v>1</v>
      </c>
      <c r="F635" s="237" t="s">
        <v>888</v>
      </c>
      <c r="G635" s="234"/>
      <c r="H635" s="238">
        <v>12.76</v>
      </c>
      <c r="I635" s="239"/>
      <c r="J635" s="234"/>
      <c r="K635" s="234"/>
      <c r="L635" s="240"/>
      <c r="M635" s="241"/>
      <c r="N635" s="242"/>
      <c r="O635" s="242"/>
      <c r="P635" s="242"/>
      <c r="Q635" s="242"/>
      <c r="R635" s="242"/>
      <c r="S635" s="242"/>
      <c r="T635" s="24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4" t="s">
        <v>172</v>
      </c>
      <c r="AU635" s="244" t="s">
        <v>86</v>
      </c>
      <c r="AV635" s="13" t="s">
        <v>86</v>
      </c>
      <c r="AW635" s="13" t="s">
        <v>32</v>
      </c>
      <c r="AX635" s="13" t="s">
        <v>76</v>
      </c>
      <c r="AY635" s="244" t="s">
        <v>164</v>
      </c>
    </row>
    <row r="636" spans="1:51" s="13" customFormat="1" ht="12">
      <c r="A636" s="13"/>
      <c r="B636" s="233"/>
      <c r="C636" s="234"/>
      <c r="D636" s="235" t="s">
        <v>172</v>
      </c>
      <c r="E636" s="236" t="s">
        <v>1</v>
      </c>
      <c r="F636" s="237" t="s">
        <v>874</v>
      </c>
      <c r="G636" s="234"/>
      <c r="H636" s="238">
        <v>44.41</v>
      </c>
      <c r="I636" s="239"/>
      <c r="J636" s="234"/>
      <c r="K636" s="234"/>
      <c r="L636" s="240"/>
      <c r="M636" s="241"/>
      <c r="N636" s="242"/>
      <c r="O636" s="242"/>
      <c r="P636" s="242"/>
      <c r="Q636" s="242"/>
      <c r="R636" s="242"/>
      <c r="S636" s="242"/>
      <c r="T636" s="24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4" t="s">
        <v>172</v>
      </c>
      <c r="AU636" s="244" t="s">
        <v>86</v>
      </c>
      <c r="AV636" s="13" t="s">
        <v>86</v>
      </c>
      <c r="AW636" s="13" t="s">
        <v>32</v>
      </c>
      <c r="AX636" s="13" t="s">
        <v>76</v>
      </c>
      <c r="AY636" s="244" t="s">
        <v>164</v>
      </c>
    </row>
    <row r="637" spans="1:51" s="13" customFormat="1" ht="12">
      <c r="A637" s="13"/>
      <c r="B637" s="233"/>
      <c r="C637" s="234"/>
      <c r="D637" s="235" t="s">
        <v>172</v>
      </c>
      <c r="E637" s="236" t="s">
        <v>1</v>
      </c>
      <c r="F637" s="237" t="s">
        <v>805</v>
      </c>
      <c r="G637" s="234"/>
      <c r="H637" s="238">
        <v>11.5</v>
      </c>
      <c r="I637" s="239"/>
      <c r="J637" s="234"/>
      <c r="K637" s="234"/>
      <c r="L637" s="240"/>
      <c r="M637" s="241"/>
      <c r="N637" s="242"/>
      <c r="O637" s="242"/>
      <c r="P637" s="242"/>
      <c r="Q637" s="242"/>
      <c r="R637" s="242"/>
      <c r="S637" s="242"/>
      <c r="T637" s="24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4" t="s">
        <v>172</v>
      </c>
      <c r="AU637" s="244" t="s">
        <v>86</v>
      </c>
      <c r="AV637" s="13" t="s">
        <v>86</v>
      </c>
      <c r="AW637" s="13" t="s">
        <v>32</v>
      </c>
      <c r="AX637" s="13" t="s">
        <v>76</v>
      </c>
      <c r="AY637" s="244" t="s">
        <v>164</v>
      </c>
    </row>
    <row r="638" spans="1:51" s="13" customFormat="1" ht="12">
      <c r="A638" s="13"/>
      <c r="B638" s="233"/>
      <c r="C638" s="234"/>
      <c r="D638" s="235" t="s">
        <v>172</v>
      </c>
      <c r="E638" s="236" t="s">
        <v>1</v>
      </c>
      <c r="F638" s="237" t="s">
        <v>875</v>
      </c>
      <c r="G638" s="234"/>
      <c r="H638" s="238">
        <v>142.24</v>
      </c>
      <c r="I638" s="239"/>
      <c r="J638" s="234"/>
      <c r="K638" s="234"/>
      <c r="L638" s="240"/>
      <c r="M638" s="241"/>
      <c r="N638" s="242"/>
      <c r="O638" s="242"/>
      <c r="P638" s="242"/>
      <c r="Q638" s="242"/>
      <c r="R638" s="242"/>
      <c r="S638" s="242"/>
      <c r="T638" s="24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4" t="s">
        <v>172</v>
      </c>
      <c r="AU638" s="244" t="s">
        <v>86</v>
      </c>
      <c r="AV638" s="13" t="s">
        <v>86</v>
      </c>
      <c r="AW638" s="13" t="s">
        <v>32</v>
      </c>
      <c r="AX638" s="13" t="s">
        <v>76</v>
      </c>
      <c r="AY638" s="244" t="s">
        <v>164</v>
      </c>
    </row>
    <row r="639" spans="1:51" s="13" customFormat="1" ht="12">
      <c r="A639" s="13"/>
      <c r="B639" s="233"/>
      <c r="C639" s="234"/>
      <c r="D639" s="235" t="s">
        <v>172</v>
      </c>
      <c r="E639" s="236" t="s">
        <v>1</v>
      </c>
      <c r="F639" s="237" t="s">
        <v>859</v>
      </c>
      <c r="G639" s="234"/>
      <c r="H639" s="238">
        <v>156.38</v>
      </c>
      <c r="I639" s="239"/>
      <c r="J639" s="234"/>
      <c r="K639" s="234"/>
      <c r="L639" s="240"/>
      <c r="M639" s="241"/>
      <c r="N639" s="242"/>
      <c r="O639" s="242"/>
      <c r="P639" s="242"/>
      <c r="Q639" s="242"/>
      <c r="R639" s="242"/>
      <c r="S639" s="242"/>
      <c r="T639" s="24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4" t="s">
        <v>172</v>
      </c>
      <c r="AU639" s="244" t="s">
        <v>86</v>
      </c>
      <c r="AV639" s="13" t="s">
        <v>86</v>
      </c>
      <c r="AW639" s="13" t="s">
        <v>32</v>
      </c>
      <c r="AX639" s="13" t="s">
        <v>76</v>
      </c>
      <c r="AY639" s="244" t="s">
        <v>164</v>
      </c>
    </row>
    <row r="640" spans="1:51" s="13" customFormat="1" ht="12">
      <c r="A640" s="13"/>
      <c r="B640" s="233"/>
      <c r="C640" s="234"/>
      <c r="D640" s="235" t="s">
        <v>172</v>
      </c>
      <c r="E640" s="236" t="s">
        <v>1</v>
      </c>
      <c r="F640" s="237" t="s">
        <v>931</v>
      </c>
      <c r="G640" s="234"/>
      <c r="H640" s="238">
        <v>104.15</v>
      </c>
      <c r="I640" s="239"/>
      <c r="J640" s="234"/>
      <c r="K640" s="234"/>
      <c r="L640" s="240"/>
      <c r="M640" s="241"/>
      <c r="N640" s="242"/>
      <c r="O640" s="242"/>
      <c r="P640" s="242"/>
      <c r="Q640" s="242"/>
      <c r="R640" s="242"/>
      <c r="S640" s="242"/>
      <c r="T640" s="24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4" t="s">
        <v>172</v>
      </c>
      <c r="AU640" s="244" t="s">
        <v>86</v>
      </c>
      <c r="AV640" s="13" t="s">
        <v>86</v>
      </c>
      <c r="AW640" s="13" t="s">
        <v>32</v>
      </c>
      <c r="AX640" s="13" t="s">
        <v>76</v>
      </c>
      <c r="AY640" s="244" t="s">
        <v>164</v>
      </c>
    </row>
    <row r="641" spans="1:51" s="13" customFormat="1" ht="12">
      <c r="A641" s="13"/>
      <c r="B641" s="233"/>
      <c r="C641" s="234"/>
      <c r="D641" s="235" t="s">
        <v>172</v>
      </c>
      <c r="E641" s="236" t="s">
        <v>1</v>
      </c>
      <c r="F641" s="237" t="s">
        <v>932</v>
      </c>
      <c r="G641" s="234"/>
      <c r="H641" s="238">
        <v>52.13</v>
      </c>
      <c r="I641" s="239"/>
      <c r="J641" s="234"/>
      <c r="K641" s="234"/>
      <c r="L641" s="240"/>
      <c r="M641" s="241"/>
      <c r="N641" s="242"/>
      <c r="O641" s="242"/>
      <c r="P641" s="242"/>
      <c r="Q641" s="242"/>
      <c r="R641" s="242"/>
      <c r="S641" s="242"/>
      <c r="T641" s="24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4" t="s">
        <v>172</v>
      </c>
      <c r="AU641" s="244" t="s">
        <v>86</v>
      </c>
      <c r="AV641" s="13" t="s">
        <v>86</v>
      </c>
      <c r="AW641" s="13" t="s">
        <v>32</v>
      </c>
      <c r="AX641" s="13" t="s">
        <v>76</v>
      </c>
      <c r="AY641" s="244" t="s">
        <v>164</v>
      </c>
    </row>
    <row r="642" spans="1:51" s="13" customFormat="1" ht="12">
      <c r="A642" s="13"/>
      <c r="B642" s="233"/>
      <c r="C642" s="234"/>
      <c r="D642" s="235" t="s">
        <v>172</v>
      </c>
      <c r="E642" s="236" t="s">
        <v>1</v>
      </c>
      <c r="F642" s="237" t="s">
        <v>933</v>
      </c>
      <c r="G642" s="234"/>
      <c r="H642" s="238">
        <v>118.85</v>
      </c>
      <c r="I642" s="239"/>
      <c r="J642" s="234"/>
      <c r="K642" s="234"/>
      <c r="L642" s="240"/>
      <c r="M642" s="241"/>
      <c r="N642" s="242"/>
      <c r="O642" s="242"/>
      <c r="P642" s="242"/>
      <c r="Q642" s="242"/>
      <c r="R642" s="242"/>
      <c r="S642" s="242"/>
      <c r="T642" s="24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4" t="s">
        <v>172</v>
      </c>
      <c r="AU642" s="244" t="s">
        <v>86</v>
      </c>
      <c r="AV642" s="13" t="s">
        <v>86</v>
      </c>
      <c r="AW642" s="13" t="s">
        <v>32</v>
      </c>
      <c r="AX642" s="13" t="s">
        <v>76</v>
      </c>
      <c r="AY642" s="244" t="s">
        <v>164</v>
      </c>
    </row>
    <row r="643" spans="1:51" s="13" customFormat="1" ht="12">
      <c r="A643" s="13"/>
      <c r="B643" s="233"/>
      <c r="C643" s="234"/>
      <c r="D643" s="235" t="s">
        <v>172</v>
      </c>
      <c r="E643" s="236" t="s">
        <v>1</v>
      </c>
      <c r="F643" s="237" t="s">
        <v>768</v>
      </c>
      <c r="G643" s="234"/>
      <c r="H643" s="238">
        <v>68.58</v>
      </c>
      <c r="I643" s="239"/>
      <c r="J643" s="234"/>
      <c r="K643" s="234"/>
      <c r="L643" s="240"/>
      <c r="M643" s="241"/>
      <c r="N643" s="242"/>
      <c r="O643" s="242"/>
      <c r="P643" s="242"/>
      <c r="Q643" s="242"/>
      <c r="R643" s="242"/>
      <c r="S643" s="242"/>
      <c r="T643" s="24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4" t="s">
        <v>172</v>
      </c>
      <c r="AU643" s="244" t="s">
        <v>86</v>
      </c>
      <c r="AV643" s="13" t="s">
        <v>86</v>
      </c>
      <c r="AW643" s="13" t="s">
        <v>32</v>
      </c>
      <c r="AX643" s="13" t="s">
        <v>76</v>
      </c>
      <c r="AY643" s="244" t="s">
        <v>164</v>
      </c>
    </row>
    <row r="644" spans="1:51" s="13" customFormat="1" ht="12">
      <c r="A644" s="13"/>
      <c r="B644" s="233"/>
      <c r="C644" s="234"/>
      <c r="D644" s="235" t="s">
        <v>172</v>
      </c>
      <c r="E644" s="236" t="s">
        <v>1</v>
      </c>
      <c r="F644" s="237" t="s">
        <v>914</v>
      </c>
      <c r="G644" s="234"/>
      <c r="H644" s="238">
        <v>52.2</v>
      </c>
      <c r="I644" s="239"/>
      <c r="J644" s="234"/>
      <c r="K644" s="234"/>
      <c r="L644" s="240"/>
      <c r="M644" s="241"/>
      <c r="N644" s="242"/>
      <c r="O644" s="242"/>
      <c r="P644" s="242"/>
      <c r="Q644" s="242"/>
      <c r="R644" s="242"/>
      <c r="S644" s="242"/>
      <c r="T644" s="24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4" t="s">
        <v>172</v>
      </c>
      <c r="AU644" s="244" t="s">
        <v>86</v>
      </c>
      <c r="AV644" s="13" t="s">
        <v>86</v>
      </c>
      <c r="AW644" s="13" t="s">
        <v>32</v>
      </c>
      <c r="AX644" s="13" t="s">
        <v>76</v>
      </c>
      <c r="AY644" s="244" t="s">
        <v>164</v>
      </c>
    </row>
    <row r="645" spans="1:51" s="13" customFormat="1" ht="12">
      <c r="A645" s="13"/>
      <c r="B645" s="233"/>
      <c r="C645" s="234"/>
      <c r="D645" s="235" t="s">
        <v>172</v>
      </c>
      <c r="E645" s="236" t="s">
        <v>1</v>
      </c>
      <c r="F645" s="237" t="s">
        <v>934</v>
      </c>
      <c r="G645" s="234"/>
      <c r="H645" s="238">
        <v>27.3</v>
      </c>
      <c r="I645" s="239"/>
      <c r="J645" s="234"/>
      <c r="K645" s="234"/>
      <c r="L645" s="240"/>
      <c r="M645" s="241"/>
      <c r="N645" s="242"/>
      <c r="O645" s="242"/>
      <c r="P645" s="242"/>
      <c r="Q645" s="242"/>
      <c r="R645" s="242"/>
      <c r="S645" s="242"/>
      <c r="T645" s="24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4" t="s">
        <v>172</v>
      </c>
      <c r="AU645" s="244" t="s">
        <v>86</v>
      </c>
      <c r="AV645" s="13" t="s">
        <v>86</v>
      </c>
      <c r="AW645" s="13" t="s">
        <v>32</v>
      </c>
      <c r="AX645" s="13" t="s">
        <v>76</v>
      </c>
      <c r="AY645" s="244" t="s">
        <v>164</v>
      </c>
    </row>
    <row r="646" spans="1:51" s="13" customFormat="1" ht="12">
      <c r="A646" s="13"/>
      <c r="B646" s="233"/>
      <c r="C646" s="234"/>
      <c r="D646" s="235" t="s">
        <v>172</v>
      </c>
      <c r="E646" s="236" t="s">
        <v>1</v>
      </c>
      <c r="F646" s="237" t="s">
        <v>935</v>
      </c>
      <c r="G646" s="234"/>
      <c r="H646" s="238">
        <v>730</v>
      </c>
      <c r="I646" s="239"/>
      <c r="J646" s="234"/>
      <c r="K646" s="234"/>
      <c r="L646" s="240"/>
      <c r="M646" s="241"/>
      <c r="N646" s="242"/>
      <c r="O646" s="242"/>
      <c r="P646" s="242"/>
      <c r="Q646" s="242"/>
      <c r="R646" s="242"/>
      <c r="S646" s="242"/>
      <c r="T646" s="24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4" t="s">
        <v>172</v>
      </c>
      <c r="AU646" s="244" t="s">
        <v>86</v>
      </c>
      <c r="AV646" s="13" t="s">
        <v>86</v>
      </c>
      <c r="AW646" s="13" t="s">
        <v>32</v>
      </c>
      <c r="AX646" s="13" t="s">
        <v>76</v>
      </c>
      <c r="AY646" s="244" t="s">
        <v>164</v>
      </c>
    </row>
    <row r="647" spans="1:51" s="14" customFormat="1" ht="12">
      <c r="A647" s="14"/>
      <c r="B647" s="245"/>
      <c r="C647" s="246"/>
      <c r="D647" s="235" t="s">
        <v>172</v>
      </c>
      <c r="E647" s="247" t="s">
        <v>1</v>
      </c>
      <c r="F647" s="248" t="s">
        <v>175</v>
      </c>
      <c r="G647" s="246"/>
      <c r="H647" s="249">
        <v>2815.8300000000004</v>
      </c>
      <c r="I647" s="250"/>
      <c r="J647" s="246"/>
      <c r="K647" s="246"/>
      <c r="L647" s="251"/>
      <c r="M647" s="252"/>
      <c r="N647" s="253"/>
      <c r="O647" s="253"/>
      <c r="P647" s="253"/>
      <c r="Q647" s="253"/>
      <c r="R647" s="253"/>
      <c r="S647" s="253"/>
      <c r="T647" s="25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5" t="s">
        <v>172</v>
      </c>
      <c r="AU647" s="255" t="s">
        <v>86</v>
      </c>
      <c r="AV647" s="14" t="s">
        <v>170</v>
      </c>
      <c r="AW647" s="14" t="s">
        <v>32</v>
      </c>
      <c r="AX647" s="14" t="s">
        <v>84</v>
      </c>
      <c r="AY647" s="255" t="s">
        <v>164</v>
      </c>
    </row>
    <row r="648" spans="1:65" s="2" customFormat="1" ht="13.8" customHeight="1">
      <c r="A648" s="38"/>
      <c r="B648" s="39"/>
      <c r="C648" s="219" t="s">
        <v>936</v>
      </c>
      <c r="D648" s="219" t="s">
        <v>166</v>
      </c>
      <c r="E648" s="220" t="s">
        <v>937</v>
      </c>
      <c r="F648" s="221" t="s">
        <v>938</v>
      </c>
      <c r="G648" s="222" t="s">
        <v>169</v>
      </c>
      <c r="H648" s="223">
        <v>508.125</v>
      </c>
      <c r="I648" s="224"/>
      <c r="J648" s="225">
        <f>ROUND(I648*H648,2)</f>
        <v>0</v>
      </c>
      <c r="K648" s="226"/>
      <c r="L648" s="44"/>
      <c r="M648" s="227" t="s">
        <v>1</v>
      </c>
      <c r="N648" s="228" t="s">
        <v>41</v>
      </c>
      <c r="O648" s="91"/>
      <c r="P648" s="229">
        <f>O648*H648</f>
        <v>0</v>
      </c>
      <c r="Q648" s="229">
        <v>0</v>
      </c>
      <c r="R648" s="229">
        <f>Q648*H648</f>
        <v>0</v>
      </c>
      <c r="S648" s="229">
        <v>0</v>
      </c>
      <c r="T648" s="230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31" t="s">
        <v>170</v>
      </c>
      <c r="AT648" s="231" t="s">
        <v>166</v>
      </c>
      <c r="AU648" s="231" t="s">
        <v>86</v>
      </c>
      <c r="AY648" s="17" t="s">
        <v>164</v>
      </c>
      <c r="BE648" s="232">
        <f>IF(N648="základní",J648,0)</f>
        <v>0</v>
      </c>
      <c r="BF648" s="232">
        <f>IF(N648="snížená",J648,0)</f>
        <v>0</v>
      </c>
      <c r="BG648" s="232">
        <f>IF(N648="zákl. přenesená",J648,0)</f>
        <v>0</v>
      </c>
      <c r="BH648" s="232">
        <f>IF(N648="sníž. přenesená",J648,0)</f>
        <v>0</v>
      </c>
      <c r="BI648" s="232">
        <f>IF(N648="nulová",J648,0)</f>
        <v>0</v>
      </c>
      <c r="BJ648" s="17" t="s">
        <v>84</v>
      </c>
      <c r="BK648" s="232">
        <f>ROUND(I648*H648,2)</f>
        <v>0</v>
      </c>
      <c r="BL648" s="17" t="s">
        <v>170</v>
      </c>
      <c r="BM648" s="231" t="s">
        <v>939</v>
      </c>
    </row>
    <row r="649" spans="1:51" s="15" customFormat="1" ht="12">
      <c r="A649" s="15"/>
      <c r="B649" s="256"/>
      <c r="C649" s="257"/>
      <c r="D649" s="235" t="s">
        <v>172</v>
      </c>
      <c r="E649" s="258" t="s">
        <v>1</v>
      </c>
      <c r="F649" s="259" t="s">
        <v>940</v>
      </c>
      <c r="G649" s="257"/>
      <c r="H649" s="258" t="s">
        <v>1</v>
      </c>
      <c r="I649" s="260"/>
      <c r="J649" s="257"/>
      <c r="K649" s="257"/>
      <c r="L649" s="261"/>
      <c r="M649" s="262"/>
      <c r="N649" s="263"/>
      <c r="O649" s="263"/>
      <c r="P649" s="263"/>
      <c r="Q649" s="263"/>
      <c r="R649" s="263"/>
      <c r="S649" s="263"/>
      <c r="T649" s="264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65" t="s">
        <v>172</v>
      </c>
      <c r="AU649" s="265" t="s">
        <v>86</v>
      </c>
      <c r="AV649" s="15" t="s">
        <v>84</v>
      </c>
      <c r="AW649" s="15" t="s">
        <v>32</v>
      </c>
      <c r="AX649" s="15" t="s">
        <v>76</v>
      </c>
      <c r="AY649" s="265" t="s">
        <v>164</v>
      </c>
    </row>
    <row r="650" spans="1:51" s="13" customFormat="1" ht="12">
      <c r="A650" s="13"/>
      <c r="B650" s="233"/>
      <c r="C650" s="234"/>
      <c r="D650" s="235" t="s">
        <v>172</v>
      </c>
      <c r="E650" s="236" t="s">
        <v>1</v>
      </c>
      <c r="F650" s="237" t="s">
        <v>941</v>
      </c>
      <c r="G650" s="234"/>
      <c r="H650" s="238">
        <v>83.88</v>
      </c>
      <c r="I650" s="239"/>
      <c r="J650" s="234"/>
      <c r="K650" s="234"/>
      <c r="L650" s="240"/>
      <c r="M650" s="241"/>
      <c r="N650" s="242"/>
      <c r="O650" s="242"/>
      <c r="P650" s="242"/>
      <c r="Q650" s="242"/>
      <c r="R650" s="242"/>
      <c r="S650" s="242"/>
      <c r="T650" s="24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4" t="s">
        <v>172</v>
      </c>
      <c r="AU650" s="244" t="s">
        <v>86</v>
      </c>
      <c r="AV650" s="13" t="s">
        <v>86</v>
      </c>
      <c r="AW650" s="13" t="s">
        <v>32</v>
      </c>
      <c r="AX650" s="13" t="s">
        <v>76</v>
      </c>
      <c r="AY650" s="244" t="s">
        <v>164</v>
      </c>
    </row>
    <row r="651" spans="1:51" s="13" customFormat="1" ht="12">
      <c r="A651" s="13"/>
      <c r="B651" s="233"/>
      <c r="C651" s="234"/>
      <c r="D651" s="235" t="s">
        <v>172</v>
      </c>
      <c r="E651" s="236" t="s">
        <v>1</v>
      </c>
      <c r="F651" s="237" t="s">
        <v>942</v>
      </c>
      <c r="G651" s="234"/>
      <c r="H651" s="238">
        <v>93.165</v>
      </c>
      <c r="I651" s="239"/>
      <c r="J651" s="234"/>
      <c r="K651" s="234"/>
      <c r="L651" s="240"/>
      <c r="M651" s="241"/>
      <c r="N651" s="242"/>
      <c r="O651" s="242"/>
      <c r="P651" s="242"/>
      <c r="Q651" s="242"/>
      <c r="R651" s="242"/>
      <c r="S651" s="242"/>
      <c r="T651" s="24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4" t="s">
        <v>172</v>
      </c>
      <c r="AU651" s="244" t="s">
        <v>86</v>
      </c>
      <c r="AV651" s="13" t="s">
        <v>86</v>
      </c>
      <c r="AW651" s="13" t="s">
        <v>32</v>
      </c>
      <c r="AX651" s="13" t="s">
        <v>76</v>
      </c>
      <c r="AY651" s="244" t="s">
        <v>164</v>
      </c>
    </row>
    <row r="652" spans="1:51" s="13" customFormat="1" ht="12">
      <c r="A652" s="13"/>
      <c r="B652" s="233"/>
      <c r="C652" s="234"/>
      <c r="D652" s="235" t="s">
        <v>172</v>
      </c>
      <c r="E652" s="236" t="s">
        <v>1</v>
      </c>
      <c r="F652" s="237" t="s">
        <v>943</v>
      </c>
      <c r="G652" s="234"/>
      <c r="H652" s="238">
        <v>42.3</v>
      </c>
      <c r="I652" s="239"/>
      <c r="J652" s="234"/>
      <c r="K652" s="234"/>
      <c r="L652" s="240"/>
      <c r="M652" s="241"/>
      <c r="N652" s="242"/>
      <c r="O652" s="242"/>
      <c r="P652" s="242"/>
      <c r="Q652" s="242"/>
      <c r="R652" s="242"/>
      <c r="S652" s="242"/>
      <c r="T652" s="24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4" t="s">
        <v>172</v>
      </c>
      <c r="AU652" s="244" t="s">
        <v>86</v>
      </c>
      <c r="AV652" s="13" t="s">
        <v>86</v>
      </c>
      <c r="AW652" s="13" t="s">
        <v>32</v>
      </c>
      <c r="AX652" s="13" t="s">
        <v>76</v>
      </c>
      <c r="AY652" s="244" t="s">
        <v>164</v>
      </c>
    </row>
    <row r="653" spans="1:51" s="13" customFormat="1" ht="12">
      <c r="A653" s="13"/>
      <c r="B653" s="233"/>
      <c r="C653" s="234"/>
      <c r="D653" s="235" t="s">
        <v>172</v>
      </c>
      <c r="E653" s="236" t="s">
        <v>1</v>
      </c>
      <c r="F653" s="237" t="s">
        <v>944</v>
      </c>
      <c r="G653" s="234"/>
      <c r="H653" s="238">
        <v>76.114</v>
      </c>
      <c r="I653" s="239"/>
      <c r="J653" s="234"/>
      <c r="K653" s="234"/>
      <c r="L653" s="240"/>
      <c r="M653" s="241"/>
      <c r="N653" s="242"/>
      <c r="O653" s="242"/>
      <c r="P653" s="242"/>
      <c r="Q653" s="242"/>
      <c r="R653" s="242"/>
      <c r="S653" s="242"/>
      <c r="T653" s="24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4" t="s">
        <v>172</v>
      </c>
      <c r="AU653" s="244" t="s">
        <v>86</v>
      </c>
      <c r="AV653" s="13" t="s">
        <v>86</v>
      </c>
      <c r="AW653" s="13" t="s">
        <v>32</v>
      </c>
      <c r="AX653" s="13" t="s">
        <v>76</v>
      </c>
      <c r="AY653" s="244" t="s">
        <v>164</v>
      </c>
    </row>
    <row r="654" spans="1:51" s="13" customFormat="1" ht="12">
      <c r="A654" s="13"/>
      <c r="B654" s="233"/>
      <c r="C654" s="234"/>
      <c r="D654" s="235" t="s">
        <v>172</v>
      </c>
      <c r="E654" s="236" t="s">
        <v>1</v>
      </c>
      <c r="F654" s="237" t="s">
        <v>945</v>
      </c>
      <c r="G654" s="234"/>
      <c r="H654" s="238">
        <v>184.586</v>
      </c>
      <c r="I654" s="239"/>
      <c r="J654" s="234"/>
      <c r="K654" s="234"/>
      <c r="L654" s="240"/>
      <c r="M654" s="241"/>
      <c r="N654" s="242"/>
      <c r="O654" s="242"/>
      <c r="P654" s="242"/>
      <c r="Q654" s="242"/>
      <c r="R654" s="242"/>
      <c r="S654" s="242"/>
      <c r="T654" s="24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4" t="s">
        <v>172</v>
      </c>
      <c r="AU654" s="244" t="s">
        <v>86</v>
      </c>
      <c r="AV654" s="13" t="s">
        <v>86</v>
      </c>
      <c r="AW654" s="13" t="s">
        <v>32</v>
      </c>
      <c r="AX654" s="13" t="s">
        <v>76</v>
      </c>
      <c r="AY654" s="244" t="s">
        <v>164</v>
      </c>
    </row>
    <row r="655" spans="1:51" s="13" customFormat="1" ht="12">
      <c r="A655" s="13"/>
      <c r="B655" s="233"/>
      <c r="C655" s="234"/>
      <c r="D655" s="235" t="s">
        <v>172</v>
      </c>
      <c r="E655" s="236" t="s">
        <v>1</v>
      </c>
      <c r="F655" s="237" t="s">
        <v>946</v>
      </c>
      <c r="G655" s="234"/>
      <c r="H655" s="238">
        <v>28.08</v>
      </c>
      <c r="I655" s="239"/>
      <c r="J655" s="234"/>
      <c r="K655" s="234"/>
      <c r="L655" s="240"/>
      <c r="M655" s="241"/>
      <c r="N655" s="242"/>
      <c r="O655" s="242"/>
      <c r="P655" s="242"/>
      <c r="Q655" s="242"/>
      <c r="R655" s="242"/>
      <c r="S655" s="242"/>
      <c r="T655" s="24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4" t="s">
        <v>172</v>
      </c>
      <c r="AU655" s="244" t="s">
        <v>86</v>
      </c>
      <c r="AV655" s="13" t="s">
        <v>86</v>
      </c>
      <c r="AW655" s="13" t="s">
        <v>32</v>
      </c>
      <c r="AX655" s="13" t="s">
        <v>76</v>
      </c>
      <c r="AY655" s="244" t="s">
        <v>164</v>
      </c>
    </row>
    <row r="656" spans="1:51" s="14" customFormat="1" ht="12">
      <c r="A656" s="14"/>
      <c r="B656" s="245"/>
      <c r="C656" s="246"/>
      <c r="D656" s="235" t="s">
        <v>172</v>
      </c>
      <c r="E656" s="247" t="s">
        <v>1</v>
      </c>
      <c r="F656" s="248" t="s">
        <v>175</v>
      </c>
      <c r="G656" s="246"/>
      <c r="H656" s="249">
        <v>508.12500000000006</v>
      </c>
      <c r="I656" s="250"/>
      <c r="J656" s="246"/>
      <c r="K656" s="246"/>
      <c r="L656" s="251"/>
      <c r="M656" s="252"/>
      <c r="N656" s="253"/>
      <c r="O656" s="253"/>
      <c r="P656" s="253"/>
      <c r="Q656" s="253"/>
      <c r="R656" s="253"/>
      <c r="S656" s="253"/>
      <c r="T656" s="25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5" t="s">
        <v>172</v>
      </c>
      <c r="AU656" s="255" t="s">
        <v>86</v>
      </c>
      <c r="AV656" s="14" t="s">
        <v>170</v>
      </c>
      <c r="AW656" s="14" t="s">
        <v>32</v>
      </c>
      <c r="AX656" s="14" t="s">
        <v>84</v>
      </c>
      <c r="AY656" s="255" t="s">
        <v>164</v>
      </c>
    </row>
    <row r="657" spans="1:65" s="2" customFormat="1" ht="13.8" customHeight="1">
      <c r="A657" s="38"/>
      <c r="B657" s="39"/>
      <c r="C657" s="219" t="s">
        <v>947</v>
      </c>
      <c r="D657" s="219" t="s">
        <v>166</v>
      </c>
      <c r="E657" s="220" t="s">
        <v>948</v>
      </c>
      <c r="F657" s="221" t="s">
        <v>949</v>
      </c>
      <c r="G657" s="222" t="s">
        <v>187</v>
      </c>
      <c r="H657" s="223">
        <v>9.944</v>
      </c>
      <c r="I657" s="224"/>
      <c r="J657" s="225">
        <f>ROUND(I657*H657,2)</f>
        <v>0</v>
      </c>
      <c r="K657" s="226"/>
      <c r="L657" s="44"/>
      <c r="M657" s="227" t="s">
        <v>1</v>
      </c>
      <c r="N657" s="228" t="s">
        <v>41</v>
      </c>
      <c r="O657" s="91"/>
      <c r="P657" s="229">
        <f>O657*H657</f>
        <v>0</v>
      </c>
      <c r="Q657" s="229">
        <v>2.45329</v>
      </c>
      <c r="R657" s="229">
        <f>Q657*H657</f>
        <v>24.395515760000002</v>
      </c>
      <c r="S657" s="229">
        <v>0</v>
      </c>
      <c r="T657" s="230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31" t="s">
        <v>170</v>
      </c>
      <c r="AT657" s="231" t="s">
        <v>166</v>
      </c>
      <c r="AU657" s="231" t="s">
        <v>86</v>
      </c>
      <c r="AY657" s="17" t="s">
        <v>164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17" t="s">
        <v>84</v>
      </c>
      <c r="BK657" s="232">
        <f>ROUND(I657*H657,2)</f>
        <v>0</v>
      </c>
      <c r="BL657" s="17" t="s">
        <v>170</v>
      </c>
      <c r="BM657" s="231" t="s">
        <v>950</v>
      </c>
    </row>
    <row r="658" spans="1:51" s="13" customFormat="1" ht="12">
      <c r="A658" s="13"/>
      <c r="B658" s="233"/>
      <c r="C658" s="234"/>
      <c r="D658" s="235" t="s">
        <v>172</v>
      </c>
      <c r="E658" s="236" t="s">
        <v>1</v>
      </c>
      <c r="F658" s="237" t="s">
        <v>951</v>
      </c>
      <c r="G658" s="234"/>
      <c r="H658" s="238">
        <v>9.944</v>
      </c>
      <c r="I658" s="239"/>
      <c r="J658" s="234"/>
      <c r="K658" s="234"/>
      <c r="L658" s="240"/>
      <c r="M658" s="241"/>
      <c r="N658" s="242"/>
      <c r="O658" s="242"/>
      <c r="P658" s="242"/>
      <c r="Q658" s="242"/>
      <c r="R658" s="242"/>
      <c r="S658" s="242"/>
      <c r="T658" s="24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4" t="s">
        <v>172</v>
      </c>
      <c r="AU658" s="244" t="s">
        <v>86</v>
      </c>
      <c r="AV658" s="13" t="s">
        <v>86</v>
      </c>
      <c r="AW658" s="13" t="s">
        <v>32</v>
      </c>
      <c r="AX658" s="13" t="s">
        <v>84</v>
      </c>
      <c r="AY658" s="244" t="s">
        <v>164</v>
      </c>
    </row>
    <row r="659" spans="1:65" s="2" customFormat="1" ht="13.8" customHeight="1">
      <c r="A659" s="38"/>
      <c r="B659" s="39"/>
      <c r="C659" s="219" t="s">
        <v>952</v>
      </c>
      <c r="D659" s="219" t="s">
        <v>166</v>
      </c>
      <c r="E659" s="220" t="s">
        <v>953</v>
      </c>
      <c r="F659" s="221" t="s">
        <v>954</v>
      </c>
      <c r="G659" s="222" t="s">
        <v>187</v>
      </c>
      <c r="H659" s="223">
        <v>9.944</v>
      </c>
      <c r="I659" s="224"/>
      <c r="J659" s="225">
        <f>ROUND(I659*H659,2)</f>
        <v>0</v>
      </c>
      <c r="K659" s="226"/>
      <c r="L659" s="44"/>
      <c r="M659" s="227" t="s">
        <v>1</v>
      </c>
      <c r="N659" s="228" t="s">
        <v>41</v>
      </c>
      <c r="O659" s="91"/>
      <c r="P659" s="229">
        <f>O659*H659</f>
        <v>0</v>
      </c>
      <c r="Q659" s="229">
        <v>0</v>
      </c>
      <c r="R659" s="229">
        <f>Q659*H659</f>
        <v>0</v>
      </c>
      <c r="S659" s="229">
        <v>0</v>
      </c>
      <c r="T659" s="230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31" t="s">
        <v>170</v>
      </c>
      <c r="AT659" s="231" t="s">
        <v>166</v>
      </c>
      <c r="AU659" s="231" t="s">
        <v>86</v>
      </c>
      <c r="AY659" s="17" t="s">
        <v>164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7" t="s">
        <v>84</v>
      </c>
      <c r="BK659" s="232">
        <f>ROUND(I659*H659,2)</f>
        <v>0</v>
      </c>
      <c r="BL659" s="17" t="s">
        <v>170</v>
      </c>
      <c r="BM659" s="231" t="s">
        <v>955</v>
      </c>
    </row>
    <row r="660" spans="1:65" s="2" customFormat="1" ht="13.8" customHeight="1">
      <c r="A660" s="38"/>
      <c r="B660" s="39"/>
      <c r="C660" s="219" t="s">
        <v>956</v>
      </c>
      <c r="D660" s="219" t="s">
        <v>166</v>
      </c>
      <c r="E660" s="220" t="s">
        <v>957</v>
      </c>
      <c r="F660" s="221" t="s">
        <v>958</v>
      </c>
      <c r="G660" s="222" t="s">
        <v>215</v>
      </c>
      <c r="H660" s="223">
        <v>0.456</v>
      </c>
      <c r="I660" s="224"/>
      <c r="J660" s="225">
        <f>ROUND(I660*H660,2)</f>
        <v>0</v>
      </c>
      <c r="K660" s="226"/>
      <c r="L660" s="44"/>
      <c r="M660" s="227" t="s">
        <v>1</v>
      </c>
      <c r="N660" s="228" t="s">
        <v>41</v>
      </c>
      <c r="O660" s="91"/>
      <c r="P660" s="229">
        <f>O660*H660</f>
        <v>0</v>
      </c>
      <c r="Q660" s="229">
        <v>1.06277</v>
      </c>
      <c r="R660" s="229">
        <f>Q660*H660</f>
        <v>0.48462312</v>
      </c>
      <c r="S660" s="229">
        <v>0</v>
      </c>
      <c r="T660" s="230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31" t="s">
        <v>170</v>
      </c>
      <c r="AT660" s="231" t="s">
        <v>166</v>
      </c>
      <c r="AU660" s="231" t="s">
        <v>86</v>
      </c>
      <c r="AY660" s="17" t="s">
        <v>164</v>
      </c>
      <c r="BE660" s="232">
        <f>IF(N660="základní",J660,0)</f>
        <v>0</v>
      </c>
      <c r="BF660" s="232">
        <f>IF(N660="snížená",J660,0)</f>
        <v>0</v>
      </c>
      <c r="BG660" s="232">
        <f>IF(N660="zákl. přenesená",J660,0)</f>
        <v>0</v>
      </c>
      <c r="BH660" s="232">
        <f>IF(N660="sníž. přenesená",J660,0)</f>
        <v>0</v>
      </c>
      <c r="BI660" s="232">
        <f>IF(N660="nulová",J660,0)</f>
        <v>0</v>
      </c>
      <c r="BJ660" s="17" t="s">
        <v>84</v>
      </c>
      <c r="BK660" s="232">
        <f>ROUND(I660*H660,2)</f>
        <v>0</v>
      </c>
      <c r="BL660" s="17" t="s">
        <v>170</v>
      </c>
      <c r="BM660" s="231" t="s">
        <v>959</v>
      </c>
    </row>
    <row r="661" spans="1:51" s="13" customFormat="1" ht="12">
      <c r="A661" s="13"/>
      <c r="B661" s="233"/>
      <c r="C661" s="234"/>
      <c r="D661" s="235" t="s">
        <v>172</v>
      </c>
      <c r="E661" s="236" t="s">
        <v>1</v>
      </c>
      <c r="F661" s="237" t="s">
        <v>960</v>
      </c>
      <c r="G661" s="234"/>
      <c r="H661" s="238">
        <v>0.456</v>
      </c>
      <c r="I661" s="239"/>
      <c r="J661" s="234"/>
      <c r="K661" s="234"/>
      <c r="L661" s="240"/>
      <c r="M661" s="241"/>
      <c r="N661" s="242"/>
      <c r="O661" s="242"/>
      <c r="P661" s="242"/>
      <c r="Q661" s="242"/>
      <c r="R661" s="242"/>
      <c r="S661" s="242"/>
      <c r="T661" s="24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4" t="s">
        <v>172</v>
      </c>
      <c r="AU661" s="244" t="s">
        <v>86</v>
      </c>
      <c r="AV661" s="13" t="s">
        <v>86</v>
      </c>
      <c r="AW661" s="13" t="s">
        <v>32</v>
      </c>
      <c r="AX661" s="13" t="s">
        <v>84</v>
      </c>
      <c r="AY661" s="244" t="s">
        <v>164</v>
      </c>
    </row>
    <row r="662" spans="1:65" s="2" customFormat="1" ht="13.8" customHeight="1">
      <c r="A662" s="38"/>
      <c r="B662" s="39"/>
      <c r="C662" s="219" t="s">
        <v>961</v>
      </c>
      <c r="D662" s="219" t="s">
        <v>166</v>
      </c>
      <c r="E662" s="220" t="s">
        <v>962</v>
      </c>
      <c r="F662" s="221" t="s">
        <v>963</v>
      </c>
      <c r="G662" s="222" t="s">
        <v>169</v>
      </c>
      <c r="H662" s="223">
        <v>401.54</v>
      </c>
      <c r="I662" s="224"/>
      <c r="J662" s="225">
        <f>ROUND(I662*H662,2)</f>
        <v>0</v>
      </c>
      <c r="K662" s="226"/>
      <c r="L662" s="44"/>
      <c r="M662" s="227" t="s">
        <v>1</v>
      </c>
      <c r="N662" s="228" t="s">
        <v>41</v>
      </c>
      <c r="O662" s="91"/>
      <c r="P662" s="229">
        <f>O662*H662</f>
        <v>0</v>
      </c>
      <c r="Q662" s="229">
        <v>0.1231</v>
      </c>
      <c r="R662" s="229">
        <f>Q662*H662</f>
        <v>49.429574</v>
      </c>
      <c r="S662" s="229">
        <v>0</v>
      </c>
      <c r="T662" s="230">
        <f>S662*H662</f>
        <v>0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31" t="s">
        <v>170</v>
      </c>
      <c r="AT662" s="231" t="s">
        <v>166</v>
      </c>
      <c r="AU662" s="231" t="s">
        <v>86</v>
      </c>
      <c r="AY662" s="17" t="s">
        <v>164</v>
      </c>
      <c r="BE662" s="232">
        <f>IF(N662="základní",J662,0)</f>
        <v>0</v>
      </c>
      <c r="BF662" s="232">
        <f>IF(N662="snížená",J662,0)</f>
        <v>0</v>
      </c>
      <c r="BG662" s="232">
        <f>IF(N662="zákl. přenesená",J662,0)</f>
        <v>0</v>
      </c>
      <c r="BH662" s="232">
        <f>IF(N662="sníž. přenesená",J662,0)</f>
        <v>0</v>
      </c>
      <c r="BI662" s="232">
        <f>IF(N662="nulová",J662,0)</f>
        <v>0</v>
      </c>
      <c r="BJ662" s="17" t="s">
        <v>84</v>
      </c>
      <c r="BK662" s="232">
        <f>ROUND(I662*H662,2)</f>
        <v>0</v>
      </c>
      <c r="BL662" s="17" t="s">
        <v>170</v>
      </c>
      <c r="BM662" s="231" t="s">
        <v>964</v>
      </c>
    </row>
    <row r="663" spans="1:51" s="13" customFormat="1" ht="12">
      <c r="A663" s="13"/>
      <c r="B663" s="233"/>
      <c r="C663" s="234"/>
      <c r="D663" s="235" t="s">
        <v>172</v>
      </c>
      <c r="E663" s="236" t="s">
        <v>1</v>
      </c>
      <c r="F663" s="237" t="s">
        <v>965</v>
      </c>
      <c r="G663" s="234"/>
      <c r="H663" s="238">
        <v>50.84</v>
      </c>
      <c r="I663" s="239"/>
      <c r="J663" s="234"/>
      <c r="K663" s="234"/>
      <c r="L663" s="240"/>
      <c r="M663" s="241"/>
      <c r="N663" s="242"/>
      <c r="O663" s="242"/>
      <c r="P663" s="242"/>
      <c r="Q663" s="242"/>
      <c r="R663" s="242"/>
      <c r="S663" s="242"/>
      <c r="T663" s="24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4" t="s">
        <v>172</v>
      </c>
      <c r="AU663" s="244" t="s">
        <v>86</v>
      </c>
      <c r="AV663" s="13" t="s">
        <v>86</v>
      </c>
      <c r="AW663" s="13" t="s">
        <v>32</v>
      </c>
      <c r="AX663" s="13" t="s">
        <v>76</v>
      </c>
      <c r="AY663" s="244" t="s">
        <v>164</v>
      </c>
    </row>
    <row r="664" spans="1:51" s="13" customFormat="1" ht="12">
      <c r="A664" s="13"/>
      <c r="B664" s="233"/>
      <c r="C664" s="234"/>
      <c r="D664" s="235" t="s">
        <v>172</v>
      </c>
      <c r="E664" s="236" t="s">
        <v>1</v>
      </c>
      <c r="F664" s="237" t="s">
        <v>966</v>
      </c>
      <c r="G664" s="234"/>
      <c r="H664" s="238">
        <v>350.7</v>
      </c>
      <c r="I664" s="239"/>
      <c r="J664" s="234"/>
      <c r="K664" s="234"/>
      <c r="L664" s="240"/>
      <c r="M664" s="241"/>
      <c r="N664" s="242"/>
      <c r="O664" s="242"/>
      <c r="P664" s="242"/>
      <c r="Q664" s="242"/>
      <c r="R664" s="242"/>
      <c r="S664" s="242"/>
      <c r="T664" s="24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4" t="s">
        <v>172</v>
      </c>
      <c r="AU664" s="244" t="s">
        <v>86</v>
      </c>
      <c r="AV664" s="13" t="s">
        <v>86</v>
      </c>
      <c r="AW664" s="13" t="s">
        <v>32</v>
      </c>
      <c r="AX664" s="13" t="s">
        <v>76</v>
      </c>
      <c r="AY664" s="244" t="s">
        <v>164</v>
      </c>
    </row>
    <row r="665" spans="1:51" s="14" customFormat="1" ht="12">
      <c r="A665" s="14"/>
      <c r="B665" s="245"/>
      <c r="C665" s="246"/>
      <c r="D665" s="235" t="s">
        <v>172</v>
      </c>
      <c r="E665" s="247" t="s">
        <v>1</v>
      </c>
      <c r="F665" s="248" t="s">
        <v>175</v>
      </c>
      <c r="G665" s="246"/>
      <c r="H665" s="249">
        <v>401.53999999999996</v>
      </c>
      <c r="I665" s="250"/>
      <c r="J665" s="246"/>
      <c r="K665" s="246"/>
      <c r="L665" s="251"/>
      <c r="M665" s="252"/>
      <c r="N665" s="253"/>
      <c r="O665" s="253"/>
      <c r="P665" s="253"/>
      <c r="Q665" s="253"/>
      <c r="R665" s="253"/>
      <c r="S665" s="253"/>
      <c r="T665" s="25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5" t="s">
        <v>172</v>
      </c>
      <c r="AU665" s="255" t="s">
        <v>86</v>
      </c>
      <c r="AV665" s="14" t="s">
        <v>170</v>
      </c>
      <c r="AW665" s="14" t="s">
        <v>32</v>
      </c>
      <c r="AX665" s="14" t="s">
        <v>84</v>
      </c>
      <c r="AY665" s="255" t="s">
        <v>164</v>
      </c>
    </row>
    <row r="666" spans="1:65" s="2" customFormat="1" ht="13.8" customHeight="1">
      <c r="A666" s="38"/>
      <c r="B666" s="39"/>
      <c r="C666" s="219" t="s">
        <v>967</v>
      </c>
      <c r="D666" s="219" t="s">
        <v>166</v>
      </c>
      <c r="E666" s="220" t="s">
        <v>968</v>
      </c>
      <c r="F666" s="221" t="s">
        <v>969</v>
      </c>
      <c r="G666" s="222" t="s">
        <v>169</v>
      </c>
      <c r="H666" s="223">
        <v>158.24</v>
      </c>
      <c r="I666" s="224"/>
      <c r="J666" s="225">
        <f>ROUND(I666*H666,2)</f>
        <v>0</v>
      </c>
      <c r="K666" s="226"/>
      <c r="L666" s="44"/>
      <c r="M666" s="227" t="s">
        <v>1</v>
      </c>
      <c r="N666" s="228" t="s">
        <v>41</v>
      </c>
      <c r="O666" s="91"/>
      <c r="P666" s="229">
        <f>O666*H666</f>
        <v>0</v>
      </c>
      <c r="Q666" s="229">
        <v>0.00013</v>
      </c>
      <c r="R666" s="229">
        <f>Q666*H666</f>
        <v>0.020571199999999998</v>
      </c>
      <c r="S666" s="229">
        <v>0</v>
      </c>
      <c r="T666" s="230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31" t="s">
        <v>170</v>
      </c>
      <c r="AT666" s="231" t="s">
        <v>166</v>
      </c>
      <c r="AU666" s="231" t="s">
        <v>86</v>
      </c>
      <c r="AY666" s="17" t="s">
        <v>164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17" t="s">
        <v>84</v>
      </c>
      <c r="BK666" s="232">
        <f>ROUND(I666*H666,2)</f>
        <v>0</v>
      </c>
      <c r="BL666" s="17" t="s">
        <v>170</v>
      </c>
      <c r="BM666" s="231" t="s">
        <v>970</v>
      </c>
    </row>
    <row r="667" spans="1:51" s="13" customFormat="1" ht="12">
      <c r="A667" s="13"/>
      <c r="B667" s="233"/>
      <c r="C667" s="234"/>
      <c r="D667" s="235" t="s">
        <v>172</v>
      </c>
      <c r="E667" s="236" t="s">
        <v>1</v>
      </c>
      <c r="F667" s="237" t="s">
        <v>971</v>
      </c>
      <c r="G667" s="234"/>
      <c r="H667" s="238">
        <v>37.71</v>
      </c>
      <c r="I667" s="239"/>
      <c r="J667" s="234"/>
      <c r="K667" s="234"/>
      <c r="L667" s="240"/>
      <c r="M667" s="241"/>
      <c r="N667" s="242"/>
      <c r="O667" s="242"/>
      <c r="P667" s="242"/>
      <c r="Q667" s="242"/>
      <c r="R667" s="242"/>
      <c r="S667" s="242"/>
      <c r="T667" s="24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4" t="s">
        <v>172</v>
      </c>
      <c r="AU667" s="244" t="s">
        <v>86</v>
      </c>
      <c r="AV667" s="13" t="s">
        <v>86</v>
      </c>
      <c r="AW667" s="13" t="s">
        <v>32</v>
      </c>
      <c r="AX667" s="13" t="s">
        <v>76</v>
      </c>
      <c r="AY667" s="244" t="s">
        <v>164</v>
      </c>
    </row>
    <row r="668" spans="1:51" s="13" customFormat="1" ht="12">
      <c r="A668" s="13"/>
      <c r="B668" s="233"/>
      <c r="C668" s="234"/>
      <c r="D668" s="235" t="s">
        <v>172</v>
      </c>
      <c r="E668" s="236" t="s">
        <v>1</v>
      </c>
      <c r="F668" s="237" t="s">
        <v>972</v>
      </c>
      <c r="G668" s="234"/>
      <c r="H668" s="238">
        <v>120.53</v>
      </c>
      <c r="I668" s="239"/>
      <c r="J668" s="234"/>
      <c r="K668" s="234"/>
      <c r="L668" s="240"/>
      <c r="M668" s="241"/>
      <c r="N668" s="242"/>
      <c r="O668" s="242"/>
      <c r="P668" s="242"/>
      <c r="Q668" s="242"/>
      <c r="R668" s="242"/>
      <c r="S668" s="242"/>
      <c r="T668" s="24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4" t="s">
        <v>172</v>
      </c>
      <c r="AU668" s="244" t="s">
        <v>86</v>
      </c>
      <c r="AV668" s="13" t="s">
        <v>86</v>
      </c>
      <c r="AW668" s="13" t="s">
        <v>32</v>
      </c>
      <c r="AX668" s="13" t="s">
        <v>76</v>
      </c>
      <c r="AY668" s="244" t="s">
        <v>164</v>
      </c>
    </row>
    <row r="669" spans="1:51" s="14" customFormat="1" ht="12">
      <c r="A669" s="14"/>
      <c r="B669" s="245"/>
      <c r="C669" s="246"/>
      <c r="D669" s="235" t="s">
        <v>172</v>
      </c>
      <c r="E669" s="247" t="s">
        <v>1</v>
      </c>
      <c r="F669" s="248" t="s">
        <v>175</v>
      </c>
      <c r="G669" s="246"/>
      <c r="H669" s="249">
        <v>158.24</v>
      </c>
      <c r="I669" s="250"/>
      <c r="J669" s="246"/>
      <c r="K669" s="246"/>
      <c r="L669" s="251"/>
      <c r="M669" s="252"/>
      <c r="N669" s="253"/>
      <c r="O669" s="253"/>
      <c r="P669" s="253"/>
      <c r="Q669" s="253"/>
      <c r="R669" s="253"/>
      <c r="S669" s="253"/>
      <c r="T669" s="25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5" t="s">
        <v>172</v>
      </c>
      <c r="AU669" s="255" t="s">
        <v>86</v>
      </c>
      <c r="AV669" s="14" t="s">
        <v>170</v>
      </c>
      <c r="AW669" s="14" t="s">
        <v>32</v>
      </c>
      <c r="AX669" s="14" t="s">
        <v>84</v>
      </c>
      <c r="AY669" s="255" t="s">
        <v>164</v>
      </c>
    </row>
    <row r="670" spans="1:63" s="12" customFormat="1" ht="22.8" customHeight="1">
      <c r="A670" s="12"/>
      <c r="B670" s="203"/>
      <c r="C670" s="204"/>
      <c r="D670" s="205" t="s">
        <v>75</v>
      </c>
      <c r="E670" s="217" t="s">
        <v>212</v>
      </c>
      <c r="F670" s="217" t="s">
        <v>973</v>
      </c>
      <c r="G670" s="204"/>
      <c r="H670" s="204"/>
      <c r="I670" s="207"/>
      <c r="J670" s="218">
        <f>BK670</f>
        <v>0</v>
      </c>
      <c r="K670" s="204"/>
      <c r="L670" s="209"/>
      <c r="M670" s="210"/>
      <c r="N670" s="211"/>
      <c r="O670" s="211"/>
      <c r="P670" s="212">
        <f>SUM(P671:P1012)</f>
        <v>0</v>
      </c>
      <c r="Q670" s="211"/>
      <c r="R670" s="212">
        <f>SUM(R671:R1012)</f>
        <v>14.443998569999998</v>
      </c>
      <c r="S670" s="211"/>
      <c r="T670" s="213">
        <f>SUM(T671:T1012)</f>
        <v>1858.3575359999998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14" t="s">
        <v>84</v>
      </c>
      <c r="AT670" s="215" t="s">
        <v>75</v>
      </c>
      <c r="AU670" s="215" t="s">
        <v>84</v>
      </c>
      <c r="AY670" s="214" t="s">
        <v>164</v>
      </c>
      <c r="BK670" s="216">
        <f>SUM(BK671:BK1012)</f>
        <v>0</v>
      </c>
    </row>
    <row r="671" spans="1:65" s="2" customFormat="1" ht="13.8" customHeight="1">
      <c r="A671" s="38"/>
      <c r="B671" s="39"/>
      <c r="C671" s="219" t="s">
        <v>974</v>
      </c>
      <c r="D671" s="219" t="s">
        <v>166</v>
      </c>
      <c r="E671" s="220" t="s">
        <v>975</v>
      </c>
      <c r="F671" s="221" t="s">
        <v>976</v>
      </c>
      <c r="G671" s="222" t="s">
        <v>182</v>
      </c>
      <c r="H671" s="223">
        <v>30</v>
      </c>
      <c r="I671" s="224"/>
      <c r="J671" s="225">
        <f>ROUND(I671*H671,2)</f>
        <v>0</v>
      </c>
      <c r="K671" s="226"/>
      <c r="L671" s="44"/>
      <c r="M671" s="227" t="s">
        <v>1</v>
      </c>
      <c r="N671" s="228" t="s">
        <v>41</v>
      </c>
      <c r="O671" s="91"/>
      <c r="P671" s="229">
        <f>O671*H671</f>
        <v>0</v>
      </c>
      <c r="Q671" s="229">
        <v>0.10095</v>
      </c>
      <c r="R671" s="229">
        <f>Q671*H671</f>
        <v>3.0284999999999997</v>
      </c>
      <c r="S671" s="229">
        <v>0</v>
      </c>
      <c r="T671" s="230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31" t="s">
        <v>170</v>
      </c>
      <c r="AT671" s="231" t="s">
        <v>166</v>
      </c>
      <c r="AU671" s="231" t="s">
        <v>86</v>
      </c>
      <c r="AY671" s="17" t="s">
        <v>164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17" t="s">
        <v>84</v>
      </c>
      <c r="BK671" s="232">
        <f>ROUND(I671*H671,2)</f>
        <v>0</v>
      </c>
      <c r="BL671" s="17" t="s">
        <v>170</v>
      </c>
      <c r="BM671" s="231" t="s">
        <v>977</v>
      </c>
    </row>
    <row r="672" spans="1:51" s="13" customFormat="1" ht="12">
      <c r="A672" s="13"/>
      <c r="B672" s="233"/>
      <c r="C672" s="234"/>
      <c r="D672" s="235" t="s">
        <v>172</v>
      </c>
      <c r="E672" s="236" t="s">
        <v>1</v>
      </c>
      <c r="F672" s="237" t="s">
        <v>978</v>
      </c>
      <c r="G672" s="234"/>
      <c r="H672" s="238">
        <v>30</v>
      </c>
      <c r="I672" s="239"/>
      <c r="J672" s="234"/>
      <c r="K672" s="234"/>
      <c r="L672" s="240"/>
      <c r="M672" s="241"/>
      <c r="N672" s="242"/>
      <c r="O672" s="242"/>
      <c r="P672" s="242"/>
      <c r="Q672" s="242"/>
      <c r="R672" s="242"/>
      <c r="S672" s="242"/>
      <c r="T672" s="24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4" t="s">
        <v>172</v>
      </c>
      <c r="AU672" s="244" t="s">
        <v>86</v>
      </c>
      <c r="AV672" s="13" t="s">
        <v>86</v>
      </c>
      <c r="AW672" s="13" t="s">
        <v>32</v>
      </c>
      <c r="AX672" s="13" t="s">
        <v>84</v>
      </c>
      <c r="AY672" s="244" t="s">
        <v>164</v>
      </c>
    </row>
    <row r="673" spans="1:65" s="2" customFormat="1" ht="13.8" customHeight="1">
      <c r="A673" s="38"/>
      <c r="B673" s="39"/>
      <c r="C673" s="266" t="s">
        <v>979</v>
      </c>
      <c r="D673" s="266" t="s">
        <v>424</v>
      </c>
      <c r="E673" s="267" t="s">
        <v>980</v>
      </c>
      <c r="F673" s="268" t="s">
        <v>981</v>
      </c>
      <c r="G673" s="269" t="s">
        <v>182</v>
      </c>
      <c r="H673" s="270">
        <v>30</v>
      </c>
      <c r="I673" s="271"/>
      <c r="J673" s="272">
        <f>ROUND(I673*H673,2)</f>
        <v>0</v>
      </c>
      <c r="K673" s="273"/>
      <c r="L673" s="274"/>
      <c r="M673" s="275" t="s">
        <v>1</v>
      </c>
      <c r="N673" s="276" t="s">
        <v>41</v>
      </c>
      <c r="O673" s="91"/>
      <c r="P673" s="229">
        <f>O673*H673</f>
        <v>0</v>
      </c>
      <c r="Q673" s="229">
        <v>0.028</v>
      </c>
      <c r="R673" s="229">
        <f>Q673*H673</f>
        <v>0.84</v>
      </c>
      <c r="S673" s="229">
        <v>0</v>
      </c>
      <c r="T673" s="230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31" t="s">
        <v>207</v>
      </c>
      <c r="AT673" s="231" t="s">
        <v>424</v>
      </c>
      <c r="AU673" s="231" t="s">
        <v>86</v>
      </c>
      <c r="AY673" s="17" t="s">
        <v>164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17" t="s">
        <v>84</v>
      </c>
      <c r="BK673" s="232">
        <f>ROUND(I673*H673,2)</f>
        <v>0</v>
      </c>
      <c r="BL673" s="17" t="s">
        <v>170</v>
      </c>
      <c r="BM673" s="231" t="s">
        <v>982</v>
      </c>
    </row>
    <row r="674" spans="1:65" s="2" customFormat="1" ht="13.8" customHeight="1">
      <c r="A674" s="38"/>
      <c r="B674" s="39"/>
      <c r="C674" s="219" t="s">
        <v>983</v>
      </c>
      <c r="D674" s="219" t="s">
        <v>166</v>
      </c>
      <c r="E674" s="220" t="s">
        <v>984</v>
      </c>
      <c r="F674" s="221" t="s">
        <v>985</v>
      </c>
      <c r="G674" s="222" t="s">
        <v>169</v>
      </c>
      <c r="H674" s="223">
        <v>4276</v>
      </c>
      <c r="I674" s="224"/>
      <c r="J674" s="225">
        <f>ROUND(I674*H674,2)</f>
        <v>0</v>
      </c>
      <c r="K674" s="226"/>
      <c r="L674" s="44"/>
      <c r="M674" s="227" t="s">
        <v>1</v>
      </c>
      <c r="N674" s="228" t="s">
        <v>41</v>
      </c>
      <c r="O674" s="91"/>
      <c r="P674" s="229">
        <f>O674*H674</f>
        <v>0</v>
      </c>
      <c r="Q674" s="229">
        <v>0</v>
      </c>
      <c r="R674" s="229">
        <f>Q674*H674</f>
        <v>0</v>
      </c>
      <c r="S674" s="229">
        <v>0</v>
      </c>
      <c r="T674" s="230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31" t="s">
        <v>170</v>
      </c>
      <c r="AT674" s="231" t="s">
        <v>166</v>
      </c>
      <c r="AU674" s="231" t="s">
        <v>86</v>
      </c>
      <c r="AY674" s="17" t="s">
        <v>164</v>
      </c>
      <c r="BE674" s="232">
        <f>IF(N674="základní",J674,0)</f>
        <v>0</v>
      </c>
      <c r="BF674" s="232">
        <f>IF(N674="snížená",J674,0)</f>
        <v>0</v>
      </c>
      <c r="BG674" s="232">
        <f>IF(N674="zákl. přenesená",J674,0)</f>
        <v>0</v>
      </c>
      <c r="BH674" s="232">
        <f>IF(N674="sníž. přenesená",J674,0)</f>
        <v>0</v>
      </c>
      <c r="BI674" s="232">
        <f>IF(N674="nulová",J674,0)</f>
        <v>0</v>
      </c>
      <c r="BJ674" s="17" t="s">
        <v>84</v>
      </c>
      <c r="BK674" s="232">
        <f>ROUND(I674*H674,2)</f>
        <v>0</v>
      </c>
      <c r="BL674" s="17" t="s">
        <v>170</v>
      </c>
      <c r="BM674" s="231" t="s">
        <v>986</v>
      </c>
    </row>
    <row r="675" spans="1:51" s="13" customFormat="1" ht="12">
      <c r="A675" s="13"/>
      <c r="B675" s="233"/>
      <c r="C675" s="234"/>
      <c r="D675" s="235" t="s">
        <v>172</v>
      </c>
      <c r="E675" s="236" t="s">
        <v>1</v>
      </c>
      <c r="F675" s="237" t="s">
        <v>987</v>
      </c>
      <c r="G675" s="234"/>
      <c r="H675" s="238">
        <v>3000</v>
      </c>
      <c r="I675" s="239"/>
      <c r="J675" s="234"/>
      <c r="K675" s="234"/>
      <c r="L675" s="240"/>
      <c r="M675" s="241"/>
      <c r="N675" s="242"/>
      <c r="O675" s="242"/>
      <c r="P675" s="242"/>
      <c r="Q675" s="242"/>
      <c r="R675" s="242"/>
      <c r="S675" s="242"/>
      <c r="T675" s="24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4" t="s">
        <v>172</v>
      </c>
      <c r="AU675" s="244" t="s">
        <v>86</v>
      </c>
      <c r="AV675" s="13" t="s">
        <v>86</v>
      </c>
      <c r="AW675" s="13" t="s">
        <v>32</v>
      </c>
      <c r="AX675" s="13" t="s">
        <v>76</v>
      </c>
      <c r="AY675" s="244" t="s">
        <v>164</v>
      </c>
    </row>
    <row r="676" spans="1:51" s="13" customFormat="1" ht="12">
      <c r="A676" s="13"/>
      <c r="B676" s="233"/>
      <c r="C676" s="234"/>
      <c r="D676" s="235" t="s">
        <v>172</v>
      </c>
      <c r="E676" s="236" t="s">
        <v>1</v>
      </c>
      <c r="F676" s="237" t="s">
        <v>988</v>
      </c>
      <c r="G676" s="234"/>
      <c r="H676" s="238">
        <v>1276</v>
      </c>
      <c r="I676" s="239"/>
      <c r="J676" s="234"/>
      <c r="K676" s="234"/>
      <c r="L676" s="240"/>
      <c r="M676" s="241"/>
      <c r="N676" s="242"/>
      <c r="O676" s="242"/>
      <c r="P676" s="242"/>
      <c r="Q676" s="242"/>
      <c r="R676" s="242"/>
      <c r="S676" s="242"/>
      <c r="T676" s="24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4" t="s">
        <v>172</v>
      </c>
      <c r="AU676" s="244" t="s">
        <v>86</v>
      </c>
      <c r="AV676" s="13" t="s">
        <v>86</v>
      </c>
      <c r="AW676" s="13" t="s">
        <v>32</v>
      </c>
      <c r="AX676" s="13" t="s">
        <v>76</v>
      </c>
      <c r="AY676" s="244" t="s">
        <v>164</v>
      </c>
    </row>
    <row r="677" spans="1:51" s="14" customFormat="1" ht="12">
      <c r="A677" s="14"/>
      <c r="B677" s="245"/>
      <c r="C677" s="246"/>
      <c r="D677" s="235" t="s">
        <v>172</v>
      </c>
      <c r="E677" s="247" t="s">
        <v>1</v>
      </c>
      <c r="F677" s="248" t="s">
        <v>175</v>
      </c>
      <c r="G677" s="246"/>
      <c r="H677" s="249">
        <v>4276</v>
      </c>
      <c r="I677" s="250"/>
      <c r="J677" s="246"/>
      <c r="K677" s="246"/>
      <c r="L677" s="251"/>
      <c r="M677" s="252"/>
      <c r="N677" s="253"/>
      <c r="O677" s="253"/>
      <c r="P677" s="253"/>
      <c r="Q677" s="253"/>
      <c r="R677" s="253"/>
      <c r="S677" s="253"/>
      <c r="T677" s="25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5" t="s">
        <v>172</v>
      </c>
      <c r="AU677" s="255" t="s">
        <v>86</v>
      </c>
      <c r="AV677" s="14" t="s">
        <v>170</v>
      </c>
      <c r="AW677" s="14" t="s">
        <v>32</v>
      </c>
      <c r="AX677" s="14" t="s">
        <v>84</v>
      </c>
      <c r="AY677" s="255" t="s">
        <v>164</v>
      </c>
    </row>
    <row r="678" spans="1:65" s="2" customFormat="1" ht="13.8" customHeight="1">
      <c r="A678" s="38"/>
      <c r="B678" s="39"/>
      <c r="C678" s="219" t="s">
        <v>989</v>
      </c>
      <c r="D678" s="219" t="s">
        <v>166</v>
      </c>
      <c r="E678" s="220" t="s">
        <v>990</v>
      </c>
      <c r="F678" s="221" t="s">
        <v>991</v>
      </c>
      <c r="G678" s="222" t="s">
        <v>169</v>
      </c>
      <c r="H678" s="223">
        <v>384840</v>
      </c>
      <c r="I678" s="224"/>
      <c r="J678" s="225">
        <f>ROUND(I678*H678,2)</f>
        <v>0</v>
      </c>
      <c r="K678" s="226"/>
      <c r="L678" s="44"/>
      <c r="M678" s="227" t="s">
        <v>1</v>
      </c>
      <c r="N678" s="228" t="s">
        <v>41</v>
      </c>
      <c r="O678" s="91"/>
      <c r="P678" s="229">
        <f>O678*H678</f>
        <v>0</v>
      </c>
      <c r="Q678" s="229">
        <v>0</v>
      </c>
      <c r="R678" s="229">
        <f>Q678*H678</f>
        <v>0</v>
      </c>
      <c r="S678" s="229">
        <v>0</v>
      </c>
      <c r="T678" s="230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31" t="s">
        <v>170</v>
      </c>
      <c r="AT678" s="231" t="s">
        <v>166</v>
      </c>
      <c r="AU678" s="231" t="s">
        <v>86</v>
      </c>
      <c r="AY678" s="17" t="s">
        <v>164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17" t="s">
        <v>84</v>
      </c>
      <c r="BK678" s="232">
        <f>ROUND(I678*H678,2)</f>
        <v>0</v>
      </c>
      <c r="BL678" s="17" t="s">
        <v>170</v>
      </c>
      <c r="BM678" s="231" t="s">
        <v>992</v>
      </c>
    </row>
    <row r="679" spans="1:51" s="13" customFormat="1" ht="12">
      <c r="A679" s="13"/>
      <c r="B679" s="233"/>
      <c r="C679" s="234"/>
      <c r="D679" s="235" t="s">
        <v>172</v>
      </c>
      <c r="E679" s="236" t="s">
        <v>1</v>
      </c>
      <c r="F679" s="237" t="s">
        <v>993</v>
      </c>
      <c r="G679" s="234"/>
      <c r="H679" s="238">
        <v>384840</v>
      </c>
      <c r="I679" s="239"/>
      <c r="J679" s="234"/>
      <c r="K679" s="234"/>
      <c r="L679" s="240"/>
      <c r="M679" s="241"/>
      <c r="N679" s="242"/>
      <c r="O679" s="242"/>
      <c r="P679" s="242"/>
      <c r="Q679" s="242"/>
      <c r="R679" s="242"/>
      <c r="S679" s="242"/>
      <c r="T679" s="24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4" t="s">
        <v>172</v>
      </c>
      <c r="AU679" s="244" t="s">
        <v>86</v>
      </c>
      <c r="AV679" s="13" t="s">
        <v>86</v>
      </c>
      <c r="AW679" s="13" t="s">
        <v>32</v>
      </c>
      <c r="AX679" s="13" t="s">
        <v>84</v>
      </c>
      <c r="AY679" s="244" t="s">
        <v>164</v>
      </c>
    </row>
    <row r="680" spans="1:65" s="2" customFormat="1" ht="13.8" customHeight="1">
      <c r="A680" s="38"/>
      <c r="B680" s="39"/>
      <c r="C680" s="219" t="s">
        <v>994</v>
      </c>
      <c r="D680" s="219" t="s">
        <v>166</v>
      </c>
      <c r="E680" s="220" t="s">
        <v>995</v>
      </c>
      <c r="F680" s="221" t="s">
        <v>996</v>
      </c>
      <c r="G680" s="222" t="s">
        <v>169</v>
      </c>
      <c r="H680" s="223">
        <v>4276</v>
      </c>
      <c r="I680" s="224"/>
      <c r="J680" s="225">
        <f>ROUND(I680*H680,2)</f>
        <v>0</v>
      </c>
      <c r="K680" s="226"/>
      <c r="L680" s="44"/>
      <c r="M680" s="227" t="s">
        <v>1</v>
      </c>
      <c r="N680" s="228" t="s">
        <v>41</v>
      </c>
      <c r="O680" s="91"/>
      <c r="P680" s="229">
        <f>O680*H680</f>
        <v>0</v>
      </c>
      <c r="Q680" s="229">
        <v>0</v>
      </c>
      <c r="R680" s="229">
        <f>Q680*H680</f>
        <v>0</v>
      </c>
      <c r="S680" s="229">
        <v>0</v>
      </c>
      <c r="T680" s="230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31" t="s">
        <v>170</v>
      </c>
      <c r="AT680" s="231" t="s">
        <v>166</v>
      </c>
      <c r="AU680" s="231" t="s">
        <v>86</v>
      </c>
      <c r="AY680" s="17" t="s">
        <v>164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17" t="s">
        <v>84</v>
      </c>
      <c r="BK680" s="232">
        <f>ROUND(I680*H680,2)</f>
        <v>0</v>
      </c>
      <c r="BL680" s="17" t="s">
        <v>170</v>
      </c>
      <c r="BM680" s="231" t="s">
        <v>997</v>
      </c>
    </row>
    <row r="681" spans="1:65" s="2" customFormat="1" ht="13.8" customHeight="1">
      <c r="A681" s="38"/>
      <c r="B681" s="39"/>
      <c r="C681" s="219" t="s">
        <v>998</v>
      </c>
      <c r="D681" s="219" t="s">
        <v>166</v>
      </c>
      <c r="E681" s="220" t="s">
        <v>999</v>
      </c>
      <c r="F681" s="221" t="s">
        <v>1000</v>
      </c>
      <c r="G681" s="222" t="s">
        <v>187</v>
      </c>
      <c r="H681" s="223">
        <v>92.16</v>
      </c>
      <c r="I681" s="224"/>
      <c r="J681" s="225">
        <f>ROUND(I681*H681,2)</f>
        <v>0</v>
      </c>
      <c r="K681" s="226"/>
      <c r="L681" s="44"/>
      <c r="M681" s="227" t="s">
        <v>1</v>
      </c>
      <c r="N681" s="228" t="s">
        <v>41</v>
      </c>
      <c r="O681" s="91"/>
      <c r="P681" s="229">
        <f>O681*H681</f>
        <v>0</v>
      </c>
      <c r="Q681" s="229">
        <v>0</v>
      </c>
      <c r="R681" s="229">
        <f>Q681*H681</f>
        <v>0</v>
      </c>
      <c r="S681" s="229">
        <v>0</v>
      </c>
      <c r="T681" s="230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31" t="s">
        <v>170</v>
      </c>
      <c r="AT681" s="231" t="s">
        <v>166</v>
      </c>
      <c r="AU681" s="231" t="s">
        <v>86</v>
      </c>
      <c r="AY681" s="17" t="s">
        <v>164</v>
      </c>
      <c r="BE681" s="232">
        <f>IF(N681="základní",J681,0)</f>
        <v>0</v>
      </c>
      <c r="BF681" s="232">
        <f>IF(N681="snížená",J681,0)</f>
        <v>0</v>
      </c>
      <c r="BG681" s="232">
        <f>IF(N681="zákl. přenesená",J681,0)</f>
        <v>0</v>
      </c>
      <c r="BH681" s="232">
        <f>IF(N681="sníž. přenesená",J681,0)</f>
        <v>0</v>
      </c>
      <c r="BI681" s="232">
        <f>IF(N681="nulová",J681,0)</f>
        <v>0</v>
      </c>
      <c r="BJ681" s="17" t="s">
        <v>84</v>
      </c>
      <c r="BK681" s="232">
        <f>ROUND(I681*H681,2)</f>
        <v>0</v>
      </c>
      <c r="BL681" s="17" t="s">
        <v>170</v>
      </c>
      <c r="BM681" s="231" t="s">
        <v>1001</v>
      </c>
    </row>
    <row r="682" spans="1:51" s="15" customFormat="1" ht="12">
      <c r="A682" s="15"/>
      <c r="B682" s="256"/>
      <c r="C682" s="257"/>
      <c r="D682" s="235" t="s">
        <v>172</v>
      </c>
      <c r="E682" s="258" t="s">
        <v>1</v>
      </c>
      <c r="F682" s="259" t="s">
        <v>1002</v>
      </c>
      <c r="G682" s="257"/>
      <c r="H682" s="258" t="s">
        <v>1</v>
      </c>
      <c r="I682" s="260"/>
      <c r="J682" s="257"/>
      <c r="K682" s="257"/>
      <c r="L682" s="261"/>
      <c r="M682" s="262"/>
      <c r="N682" s="263"/>
      <c r="O682" s="263"/>
      <c r="P682" s="263"/>
      <c r="Q682" s="263"/>
      <c r="R682" s="263"/>
      <c r="S682" s="263"/>
      <c r="T682" s="264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65" t="s">
        <v>172</v>
      </c>
      <c r="AU682" s="265" t="s">
        <v>86</v>
      </c>
      <c r="AV682" s="15" t="s">
        <v>84</v>
      </c>
      <c r="AW682" s="15" t="s">
        <v>32</v>
      </c>
      <c r="AX682" s="15" t="s">
        <v>76</v>
      </c>
      <c r="AY682" s="265" t="s">
        <v>164</v>
      </c>
    </row>
    <row r="683" spans="1:51" s="13" customFormat="1" ht="12">
      <c r="A683" s="13"/>
      <c r="B683" s="233"/>
      <c r="C683" s="234"/>
      <c r="D683" s="235" t="s">
        <v>172</v>
      </c>
      <c r="E683" s="236" t="s">
        <v>1</v>
      </c>
      <c r="F683" s="237" t="s">
        <v>1003</v>
      </c>
      <c r="G683" s="234"/>
      <c r="H683" s="238">
        <v>92.16</v>
      </c>
      <c r="I683" s="239"/>
      <c r="J683" s="234"/>
      <c r="K683" s="234"/>
      <c r="L683" s="240"/>
      <c r="M683" s="241"/>
      <c r="N683" s="242"/>
      <c r="O683" s="242"/>
      <c r="P683" s="242"/>
      <c r="Q683" s="242"/>
      <c r="R683" s="242"/>
      <c r="S683" s="242"/>
      <c r="T683" s="24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4" t="s">
        <v>172</v>
      </c>
      <c r="AU683" s="244" t="s">
        <v>86</v>
      </c>
      <c r="AV683" s="13" t="s">
        <v>86</v>
      </c>
      <c r="AW683" s="13" t="s">
        <v>32</v>
      </c>
      <c r="AX683" s="13" t="s">
        <v>84</v>
      </c>
      <c r="AY683" s="244" t="s">
        <v>164</v>
      </c>
    </row>
    <row r="684" spans="1:65" s="2" customFormat="1" ht="13.8" customHeight="1">
      <c r="A684" s="38"/>
      <c r="B684" s="39"/>
      <c r="C684" s="219" t="s">
        <v>1004</v>
      </c>
      <c r="D684" s="219" t="s">
        <v>166</v>
      </c>
      <c r="E684" s="220" t="s">
        <v>1005</v>
      </c>
      <c r="F684" s="221" t="s">
        <v>1006</v>
      </c>
      <c r="G684" s="222" t="s">
        <v>187</v>
      </c>
      <c r="H684" s="223">
        <v>92.16</v>
      </c>
      <c r="I684" s="224"/>
      <c r="J684" s="225">
        <f>ROUND(I684*H684,2)</f>
        <v>0</v>
      </c>
      <c r="K684" s="226"/>
      <c r="L684" s="44"/>
      <c r="M684" s="227" t="s">
        <v>1</v>
      </c>
      <c r="N684" s="228" t="s">
        <v>41</v>
      </c>
      <c r="O684" s="91"/>
      <c r="P684" s="229">
        <f>O684*H684</f>
        <v>0</v>
      </c>
      <c r="Q684" s="229">
        <v>0</v>
      </c>
      <c r="R684" s="229">
        <f>Q684*H684</f>
        <v>0</v>
      </c>
      <c r="S684" s="229">
        <v>0</v>
      </c>
      <c r="T684" s="230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31" t="s">
        <v>170</v>
      </c>
      <c r="AT684" s="231" t="s">
        <v>166</v>
      </c>
      <c r="AU684" s="231" t="s">
        <v>86</v>
      </c>
      <c r="AY684" s="17" t="s">
        <v>164</v>
      </c>
      <c r="BE684" s="232">
        <f>IF(N684="základní",J684,0)</f>
        <v>0</v>
      </c>
      <c r="BF684" s="232">
        <f>IF(N684="snížená",J684,0)</f>
        <v>0</v>
      </c>
      <c r="BG684" s="232">
        <f>IF(N684="zákl. přenesená",J684,0)</f>
        <v>0</v>
      </c>
      <c r="BH684" s="232">
        <f>IF(N684="sníž. přenesená",J684,0)</f>
        <v>0</v>
      </c>
      <c r="BI684" s="232">
        <f>IF(N684="nulová",J684,0)</f>
        <v>0</v>
      </c>
      <c r="BJ684" s="17" t="s">
        <v>84</v>
      </c>
      <c r="BK684" s="232">
        <f>ROUND(I684*H684,2)</f>
        <v>0</v>
      </c>
      <c r="BL684" s="17" t="s">
        <v>170</v>
      </c>
      <c r="BM684" s="231" t="s">
        <v>1007</v>
      </c>
    </row>
    <row r="685" spans="1:65" s="2" customFormat="1" ht="13.8" customHeight="1">
      <c r="A685" s="38"/>
      <c r="B685" s="39"/>
      <c r="C685" s="219" t="s">
        <v>1008</v>
      </c>
      <c r="D685" s="219" t="s">
        <v>166</v>
      </c>
      <c r="E685" s="220" t="s">
        <v>1009</v>
      </c>
      <c r="F685" s="221" t="s">
        <v>1010</v>
      </c>
      <c r="G685" s="222" t="s">
        <v>187</v>
      </c>
      <c r="H685" s="223">
        <v>8294.4</v>
      </c>
      <c r="I685" s="224"/>
      <c r="J685" s="225">
        <f>ROUND(I685*H685,2)</f>
        <v>0</v>
      </c>
      <c r="K685" s="226"/>
      <c r="L685" s="44"/>
      <c r="M685" s="227" t="s">
        <v>1</v>
      </c>
      <c r="N685" s="228" t="s">
        <v>41</v>
      </c>
      <c r="O685" s="91"/>
      <c r="P685" s="229">
        <f>O685*H685</f>
        <v>0</v>
      </c>
      <c r="Q685" s="229">
        <v>0</v>
      </c>
      <c r="R685" s="229">
        <f>Q685*H685</f>
        <v>0</v>
      </c>
      <c r="S685" s="229">
        <v>0</v>
      </c>
      <c r="T685" s="230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31" t="s">
        <v>170</v>
      </c>
      <c r="AT685" s="231" t="s">
        <v>166</v>
      </c>
      <c r="AU685" s="231" t="s">
        <v>86</v>
      </c>
      <c r="AY685" s="17" t="s">
        <v>164</v>
      </c>
      <c r="BE685" s="232">
        <f>IF(N685="základní",J685,0)</f>
        <v>0</v>
      </c>
      <c r="BF685" s="232">
        <f>IF(N685="snížená",J685,0)</f>
        <v>0</v>
      </c>
      <c r="BG685" s="232">
        <f>IF(N685="zákl. přenesená",J685,0)</f>
        <v>0</v>
      </c>
      <c r="BH685" s="232">
        <f>IF(N685="sníž. přenesená",J685,0)</f>
        <v>0</v>
      </c>
      <c r="BI685" s="232">
        <f>IF(N685="nulová",J685,0)</f>
        <v>0</v>
      </c>
      <c r="BJ685" s="17" t="s">
        <v>84</v>
      </c>
      <c r="BK685" s="232">
        <f>ROUND(I685*H685,2)</f>
        <v>0</v>
      </c>
      <c r="BL685" s="17" t="s">
        <v>170</v>
      </c>
      <c r="BM685" s="231" t="s">
        <v>1011</v>
      </c>
    </row>
    <row r="686" spans="1:51" s="13" customFormat="1" ht="12">
      <c r="A686" s="13"/>
      <c r="B686" s="233"/>
      <c r="C686" s="234"/>
      <c r="D686" s="235" t="s">
        <v>172</v>
      </c>
      <c r="E686" s="236" t="s">
        <v>1</v>
      </c>
      <c r="F686" s="237" t="s">
        <v>1012</v>
      </c>
      <c r="G686" s="234"/>
      <c r="H686" s="238">
        <v>8294.4</v>
      </c>
      <c r="I686" s="239"/>
      <c r="J686" s="234"/>
      <c r="K686" s="234"/>
      <c r="L686" s="240"/>
      <c r="M686" s="241"/>
      <c r="N686" s="242"/>
      <c r="O686" s="242"/>
      <c r="P686" s="242"/>
      <c r="Q686" s="242"/>
      <c r="R686" s="242"/>
      <c r="S686" s="242"/>
      <c r="T686" s="24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4" t="s">
        <v>172</v>
      </c>
      <c r="AU686" s="244" t="s">
        <v>86</v>
      </c>
      <c r="AV686" s="13" t="s">
        <v>86</v>
      </c>
      <c r="AW686" s="13" t="s">
        <v>32</v>
      </c>
      <c r="AX686" s="13" t="s">
        <v>84</v>
      </c>
      <c r="AY686" s="244" t="s">
        <v>164</v>
      </c>
    </row>
    <row r="687" spans="1:65" s="2" customFormat="1" ht="13.8" customHeight="1">
      <c r="A687" s="38"/>
      <c r="B687" s="39"/>
      <c r="C687" s="219" t="s">
        <v>1013</v>
      </c>
      <c r="D687" s="219" t="s">
        <v>166</v>
      </c>
      <c r="E687" s="220" t="s">
        <v>1014</v>
      </c>
      <c r="F687" s="221" t="s">
        <v>1015</v>
      </c>
      <c r="G687" s="222" t="s">
        <v>187</v>
      </c>
      <c r="H687" s="223">
        <v>92.16</v>
      </c>
      <c r="I687" s="224"/>
      <c r="J687" s="225">
        <f>ROUND(I687*H687,2)</f>
        <v>0</v>
      </c>
      <c r="K687" s="226"/>
      <c r="L687" s="44"/>
      <c r="M687" s="227" t="s">
        <v>1</v>
      </c>
      <c r="N687" s="228" t="s">
        <v>41</v>
      </c>
      <c r="O687" s="91"/>
      <c r="P687" s="229">
        <f>O687*H687</f>
        <v>0</v>
      </c>
      <c r="Q687" s="229">
        <v>0</v>
      </c>
      <c r="R687" s="229">
        <f>Q687*H687</f>
        <v>0</v>
      </c>
      <c r="S687" s="229">
        <v>0</v>
      </c>
      <c r="T687" s="230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31" t="s">
        <v>170</v>
      </c>
      <c r="AT687" s="231" t="s">
        <v>166</v>
      </c>
      <c r="AU687" s="231" t="s">
        <v>86</v>
      </c>
      <c r="AY687" s="17" t="s">
        <v>164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17" t="s">
        <v>84</v>
      </c>
      <c r="BK687" s="232">
        <f>ROUND(I687*H687,2)</f>
        <v>0</v>
      </c>
      <c r="BL687" s="17" t="s">
        <v>170</v>
      </c>
      <c r="BM687" s="231" t="s">
        <v>1016</v>
      </c>
    </row>
    <row r="688" spans="1:65" s="2" customFormat="1" ht="13.8" customHeight="1">
      <c r="A688" s="38"/>
      <c r="B688" s="39"/>
      <c r="C688" s="219" t="s">
        <v>1017</v>
      </c>
      <c r="D688" s="219" t="s">
        <v>166</v>
      </c>
      <c r="E688" s="220" t="s">
        <v>1018</v>
      </c>
      <c r="F688" s="221" t="s">
        <v>1019</v>
      </c>
      <c r="G688" s="222" t="s">
        <v>169</v>
      </c>
      <c r="H688" s="223">
        <v>4276</v>
      </c>
      <c r="I688" s="224"/>
      <c r="J688" s="225">
        <f>ROUND(I688*H688,2)</f>
        <v>0</v>
      </c>
      <c r="K688" s="226"/>
      <c r="L688" s="44"/>
      <c r="M688" s="227" t="s">
        <v>1</v>
      </c>
      <c r="N688" s="228" t="s">
        <v>41</v>
      </c>
      <c r="O688" s="91"/>
      <c r="P688" s="229">
        <f>O688*H688</f>
        <v>0</v>
      </c>
      <c r="Q688" s="229">
        <v>0</v>
      </c>
      <c r="R688" s="229">
        <f>Q688*H688</f>
        <v>0</v>
      </c>
      <c r="S688" s="229">
        <v>0</v>
      </c>
      <c r="T688" s="230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31" t="s">
        <v>170</v>
      </c>
      <c r="AT688" s="231" t="s">
        <v>166</v>
      </c>
      <c r="AU688" s="231" t="s">
        <v>86</v>
      </c>
      <c r="AY688" s="17" t="s">
        <v>164</v>
      </c>
      <c r="BE688" s="232">
        <f>IF(N688="základní",J688,0)</f>
        <v>0</v>
      </c>
      <c r="BF688" s="232">
        <f>IF(N688="snížená",J688,0)</f>
        <v>0</v>
      </c>
      <c r="BG688" s="232">
        <f>IF(N688="zákl. přenesená",J688,0)</f>
        <v>0</v>
      </c>
      <c r="BH688" s="232">
        <f>IF(N688="sníž. přenesená",J688,0)</f>
        <v>0</v>
      </c>
      <c r="BI688" s="232">
        <f>IF(N688="nulová",J688,0)</f>
        <v>0</v>
      </c>
      <c r="BJ688" s="17" t="s">
        <v>84</v>
      </c>
      <c r="BK688" s="232">
        <f>ROUND(I688*H688,2)</f>
        <v>0</v>
      </c>
      <c r="BL688" s="17" t="s">
        <v>170</v>
      </c>
      <c r="BM688" s="231" t="s">
        <v>1020</v>
      </c>
    </row>
    <row r="689" spans="1:65" s="2" customFormat="1" ht="13.8" customHeight="1">
      <c r="A689" s="38"/>
      <c r="B689" s="39"/>
      <c r="C689" s="219" t="s">
        <v>1021</v>
      </c>
      <c r="D689" s="219" t="s">
        <v>166</v>
      </c>
      <c r="E689" s="220" t="s">
        <v>1022</v>
      </c>
      <c r="F689" s="221" t="s">
        <v>1023</v>
      </c>
      <c r="G689" s="222" t="s">
        <v>169</v>
      </c>
      <c r="H689" s="223">
        <v>384840</v>
      </c>
      <c r="I689" s="224"/>
      <c r="J689" s="225">
        <f>ROUND(I689*H689,2)</f>
        <v>0</v>
      </c>
      <c r="K689" s="226"/>
      <c r="L689" s="44"/>
      <c r="M689" s="227" t="s">
        <v>1</v>
      </c>
      <c r="N689" s="228" t="s">
        <v>41</v>
      </c>
      <c r="O689" s="91"/>
      <c r="P689" s="229">
        <f>O689*H689</f>
        <v>0</v>
      </c>
      <c r="Q689" s="229">
        <v>0</v>
      </c>
      <c r="R689" s="229">
        <f>Q689*H689</f>
        <v>0</v>
      </c>
      <c r="S689" s="229">
        <v>0</v>
      </c>
      <c r="T689" s="230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231" t="s">
        <v>170</v>
      </c>
      <c r="AT689" s="231" t="s">
        <v>166</v>
      </c>
      <c r="AU689" s="231" t="s">
        <v>86</v>
      </c>
      <c r="AY689" s="17" t="s">
        <v>164</v>
      </c>
      <c r="BE689" s="232">
        <f>IF(N689="základní",J689,0)</f>
        <v>0</v>
      </c>
      <c r="BF689" s="232">
        <f>IF(N689="snížená",J689,0)</f>
        <v>0</v>
      </c>
      <c r="BG689" s="232">
        <f>IF(N689="zákl. přenesená",J689,0)</f>
        <v>0</v>
      </c>
      <c r="BH689" s="232">
        <f>IF(N689="sníž. přenesená",J689,0)</f>
        <v>0</v>
      </c>
      <c r="BI689" s="232">
        <f>IF(N689="nulová",J689,0)</f>
        <v>0</v>
      </c>
      <c r="BJ689" s="17" t="s">
        <v>84</v>
      </c>
      <c r="BK689" s="232">
        <f>ROUND(I689*H689,2)</f>
        <v>0</v>
      </c>
      <c r="BL689" s="17" t="s">
        <v>170</v>
      </c>
      <c r="BM689" s="231" t="s">
        <v>1024</v>
      </c>
    </row>
    <row r="690" spans="1:51" s="13" customFormat="1" ht="12">
      <c r="A690" s="13"/>
      <c r="B690" s="233"/>
      <c r="C690" s="234"/>
      <c r="D690" s="235" t="s">
        <v>172</v>
      </c>
      <c r="E690" s="236" t="s">
        <v>1</v>
      </c>
      <c r="F690" s="237" t="s">
        <v>1025</v>
      </c>
      <c r="G690" s="234"/>
      <c r="H690" s="238">
        <v>384840</v>
      </c>
      <c r="I690" s="239"/>
      <c r="J690" s="234"/>
      <c r="K690" s="234"/>
      <c r="L690" s="240"/>
      <c r="M690" s="241"/>
      <c r="N690" s="242"/>
      <c r="O690" s="242"/>
      <c r="P690" s="242"/>
      <c r="Q690" s="242"/>
      <c r="R690" s="242"/>
      <c r="S690" s="242"/>
      <c r="T690" s="24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4" t="s">
        <v>172</v>
      </c>
      <c r="AU690" s="244" t="s">
        <v>86</v>
      </c>
      <c r="AV690" s="13" t="s">
        <v>86</v>
      </c>
      <c r="AW690" s="13" t="s">
        <v>32</v>
      </c>
      <c r="AX690" s="13" t="s">
        <v>84</v>
      </c>
      <c r="AY690" s="244" t="s">
        <v>164</v>
      </c>
    </row>
    <row r="691" spans="1:51" s="15" customFormat="1" ht="12">
      <c r="A691" s="15"/>
      <c r="B691" s="256"/>
      <c r="C691" s="257"/>
      <c r="D691" s="235" t="s">
        <v>172</v>
      </c>
      <c r="E691" s="258" t="s">
        <v>1</v>
      </c>
      <c r="F691" s="259" t="s">
        <v>1026</v>
      </c>
      <c r="G691" s="257"/>
      <c r="H691" s="258" t="s">
        <v>1</v>
      </c>
      <c r="I691" s="260"/>
      <c r="J691" s="257"/>
      <c r="K691" s="257"/>
      <c r="L691" s="261"/>
      <c r="M691" s="262"/>
      <c r="N691" s="263"/>
      <c r="O691" s="263"/>
      <c r="P691" s="263"/>
      <c r="Q691" s="263"/>
      <c r="R691" s="263"/>
      <c r="S691" s="263"/>
      <c r="T691" s="264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65" t="s">
        <v>172</v>
      </c>
      <c r="AU691" s="265" t="s">
        <v>86</v>
      </c>
      <c r="AV691" s="15" t="s">
        <v>84</v>
      </c>
      <c r="AW691" s="15" t="s">
        <v>32</v>
      </c>
      <c r="AX691" s="15" t="s">
        <v>76</v>
      </c>
      <c r="AY691" s="265" t="s">
        <v>164</v>
      </c>
    </row>
    <row r="692" spans="1:65" s="2" customFormat="1" ht="13.8" customHeight="1">
      <c r="A692" s="38"/>
      <c r="B692" s="39"/>
      <c r="C692" s="219" t="s">
        <v>1027</v>
      </c>
      <c r="D692" s="219" t="s">
        <v>166</v>
      </c>
      <c r="E692" s="220" t="s">
        <v>1028</v>
      </c>
      <c r="F692" s="221" t="s">
        <v>1029</v>
      </c>
      <c r="G692" s="222" t="s">
        <v>169</v>
      </c>
      <c r="H692" s="223">
        <v>4276</v>
      </c>
      <c r="I692" s="224"/>
      <c r="J692" s="225">
        <f>ROUND(I692*H692,2)</f>
        <v>0</v>
      </c>
      <c r="K692" s="226"/>
      <c r="L692" s="44"/>
      <c r="M692" s="227" t="s">
        <v>1</v>
      </c>
      <c r="N692" s="228" t="s">
        <v>41</v>
      </c>
      <c r="O692" s="91"/>
      <c r="P692" s="229">
        <f>O692*H692</f>
        <v>0</v>
      </c>
      <c r="Q692" s="229">
        <v>0</v>
      </c>
      <c r="R692" s="229">
        <f>Q692*H692</f>
        <v>0</v>
      </c>
      <c r="S692" s="229">
        <v>0</v>
      </c>
      <c r="T692" s="230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31" t="s">
        <v>170</v>
      </c>
      <c r="AT692" s="231" t="s">
        <v>166</v>
      </c>
      <c r="AU692" s="231" t="s">
        <v>86</v>
      </c>
      <c r="AY692" s="17" t="s">
        <v>164</v>
      </c>
      <c r="BE692" s="232">
        <f>IF(N692="základní",J692,0)</f>
        <v>0</v>
      </c>
      <c r="BF692" s="232">
        <f>IF(N692="snížená",J692,0)</f>
        <v>0</v>
      </c>
      <c r="BG692" s="232">
        <f>IF(N692="zákl. přenesená",J692,0)</f>
        <v>0</v>
      </c>
      <c r="BH692" s="232">
        <f>IF(N692="sníž. přenesená",J692,0)</f>
        <v>0</v>
      </c>
      <c r="BI692" s="232">
        <f>IF(N692="nulová",J692,0)</f>
        <v>0</v>
      </c>
      <c r="BJ692" s="17" t="s">
        <v>84</v>
      </c>
      <c r="BK692" s="232">
        <f>ROUND(I692*H692,2)</f>
        <v>0</v>
      </c>
      <c r="BL692" s="17" t="s">
        <v>170</v>
      </c>
      <c r="BM692" s="231" t="s">
        <v>1030</v>
      </c>
    </row>
    <row r="693" spans="1:65" s="2" customFormat="1" ht="13.8" customHeight="1">
      <c r="A693" s="38"/>
      <c r="B693" s="39"/>
      <c r="C693" s="219" t="s">
        <v>1031</v>
      </c>
      <c r="D693" s="219" t="s">
        <v>166</v>
      </c>
      <c r="E693" s="220" t="s">
        <v>1032</v>
      </c>
      <c r="F693" s="221" t="s">
        <v>1033</v>
      </c>
      <c r="G693" s="222" t="s">
        <v>169</v>
      </c>
      <c r="H693" s="223">
        <v>3917.12</v>
      </c>
      <c r="I693" s="224"/>
      <c r="J693" s="225">
        <f>ROUND(I693*H693,2)</f>
        <v>0</v>
      </c>
      <c r="K693" s="226"/>
      <c r="L693" s="44"/>
      <c r="M693" s="227" t="s">
        <v>1</v>
      </c>
      <c r="N693" s="228" t="s">
        <v>41</v>
      </c>
      <c r="O693" s="91"/>
      <c r="P693" s="229">
        <f>O693*H693</f>
        <v>0</v>
      </c>
      <c r="Q693" s="229">
        <v>0.00013</v>
      </c>
      <c r="R693" s="229">
        <f>Q693*H693</f>
        <v>0.5092256</v>
      </c>
      <c r="S693" s="229">
        <v>0</v>
      </c>
      <c r="T693" s="230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31" t="s">
        <v>170</v>
      </c>
      <c r="AT693" s="231" t="s">
        <v>166</v>
      </c>
      <c r="AU693" s="231" t="s">
        <v>86</v>
      </c>
      <c r="AY693" s="17" t="s">
        <v>164</v>
      </c>
      <c r="BE693" s="232">
        <f>IF(N693="základní",J693,0)</f>
        <v>0</v>
      </c>
      <c r="BF693" s="232">
        <f>IF(N693="snížená",J693,0)</f>
        <v>0</v>
      </c>
      <c r="BG693" s="232">
        <f>IF(N693="zákl. přenesená",J693,0)</f>
        <v>0</v>
      </c>
      <c r="BH693" s="232">
        <f>IF(N693="sníž. přenesená",J693,0)</f>
        <v>0</v>
      </c>
      <c r="BI693" s="232">
        <f>IF(N693="nulová",J693,0)</f>
        <v>0</v>
      </c>
      <c r="BJ693" s="17" t="s">
        <v>84</v>
      </c>
      <c r="BK693" s="232">
        <f>ROUND(I693*H693,2)</f>
        <v>0</v>
      </c>
      <c r="BL693" s="17" t="s">
        <v>170</v>
      </c>
      <c r="BM693" s="231" t="s">
        <v>1034</v>
      </c>
    </row>
    <row r="694" spans="1:51" s="13" customFormat="1" ht="12">
      <c r="A694" s="13"/>
      <c r="B694" s="233"/>
      <c r="C694" s="234"/>
      <c r="D694" s="235" t="s">
        <v>172</v>
      </c>
      <c r="E694" s="236" t="s">
        <v>1</v>
      </c>
      <c r="F694" s="237" t="s">
        <v>1035</v>
      </c>
      <c r="G694" s="234"/>
      <c r="H694" s="238">
        <v>559.75</v>
      </c>
      <c r="I694" s="239"/>
      <c r="J694" s="234"/>
      <c r="K694" s="234"/>
      <c r="L694" s="240"/>
      <c r="M694" s="241"/>
      <c r="N694" s="242"/>
      <c r="O694" s="242"/>
      <c r="P694" s="242"/>
      <c r="Q694" s="242"/>
      <c r="R694" s="242"/>
      <c r="S694" s="242"/>
      <c r="T694" s="24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4" t="s">
        <v>172</v>
      </c>
      <c r="AU694" s="244" t="s">
        <v>86</v>
      </c>
      <c r="AV694" s="13" t="s">
        <v>86</v>
      </c>
      <c r="AW694" s="13" t="s">
        <v>32</v>
      </c>
      <c r="AX694" s="13" t="s">
        <v>76</v>
      </c>
      <c r="AY694" s="244" t="s">
        <v>164</v>
      </c>
    </row>
    <row r="695" spans="1:51" s="13" customFormat="1" ht="12">
      <c r="A695" s="13"/>
      <c r="B695" s="233"/>
      <c r="C695" s="234"/>
      <c r="D695" s="235" t="s">
        <v>172</v>
      </c>
      <c r="E695" s="236" t="s">
        <v>1</v>
      </c>
      <c r="F695" s="237" t="s">
        <v>1036</v>
      </c>
      <c r="G695" s="234"/>
      <c r="H695" s="238">
        <v>559.47</v>
      </c>
      <c r="I695" s="239"/>
      <c r="J695" s="234"/>
      <c r="K695" s="234"/>
      <c r="L695" s="240"/>
      <c r="M695" s="241"/>
      <c r="N695" s="242"/>
      <c r="O695" s="242"/>
      <c r="P695" s="242"/>
      <c r="Q695" s="242"/>
      <c r="R695" s="242"/>
      <c r="S695" s="242"/>
      <c r="T695" s="24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4" t="s">
        <v>172</v>
      </c>
      <c r="AU695" s="244" t="s">
        <v>86</v>
      </c>
      <c r="AV695" s="13" t="s">
        <v>86</v>
      </c>
      <c r="AW695" s="13" t="s">
        <v>32</v>
      </c>
      <c r="AX695" s="13" t="s">
        <v>76</v>
      </c>
      <c r="AY695" s="244" t="s">
        <v>164</v>
      </c>
    </row>
    <row r="696" spans="1:51" s="13" customFormat="1" ht="12">
      <c r="A696" s="13"/>
      <c r="B696" s="233"/>
      <c r="C696" s="234"/>
      <c r="D696" s="235" t="s">
        <v>172</v>
      </c>
      <c r="E696" s="236" t="s">
        <v>1</v>
      </c>
      <c r="F696" s="237" t="s">
        <v>1037</v>
      </c>
      <c r="G696" s="234"/>
      <c r="H696" s="238">
        <v>530.38</v>
      </c>
      <c r="I696" s="239"/>
      <c r="J696" s="234"/>
      <c r="K696" s="234"/>
      <c r="L696" s="240"/>
      <c r="M696" s="241"/>
      <c r="N696" s="242"/>
      <c r="O696" s="242"/>
      <c r="P696" s="242"/>
      <c r="Q696" s="242"/>
      <c r="R696" s="242"/>
      <c r="S696" s="242"/>
      <c r="T696" s="24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4" t="s">
        <v>172</v>
      </c>
      <c r="AU696" s="244" t="s">
        <v>86</v>
      </c>
      <c r="AV696" s="13" t="s">
        <v>86</v>
      </c>
      <c r="AW696" s="13" t="s">
        <v>32</v>
      </c>
      <c r="AX696" s="13" t="s">
        <v>76</v>
      </c>
      <c r="AY696" s="244" t="s">
        <v>164</v>
      </c>
    </row>
    <row r="697" spans="1:51" s="13" customFormat="1" ht="12">
      <c r="A697" s="13"/>
      <c r="B697" s="233"/>
      <c r="C697" s="234"/>
      <c r="D697" s="235" t="s">
        <v>172</v>
      </c>
      <c r="E697" s="236" t="s">
        <v>1</v>
      </c>
      <c r="F697" s="237" t="s">
        <v>1038</v>
      </c>
      <c r="G697" s="234"/>
      <c r="H697" s="238">
        <v>798.49</v>
      </c>
      <c r="I697" s="239"/>
      <c r="J697" s="234"/>
      <c r="K697" s="234"/>
      <c r="L697" s="240"/>
      <c r="M697" s="241"/>
      <c r="N697" s="242"/>
      <c r="O697" s="242"/>
      <c r="P697" s="242"/>
      <c r="Q697" s="242"/>
      <c r="R697" s="242"/>
      <c r="S697" s="242"/>
      <c r="T697" s="24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4" t="s">
        <v>172</v>
      </c>
      <c r="AU697" s="244" t="s">
        <v>86</v>
      </c>
      <c r="AV697" s="13" t="s">
        <v>86</v>
      </c>
      <c r="AW697" s="13" t="s">
        <v>32</v>
      </c>
      <c r="AX697" s="13" t="s">
        <v>76</v>
      </c>
      <c r="AY697" s="244" t="s">
        <v>164</v>
      </c>
    </row>
    <row r="698" spans="1:51" s="13" customFormat="1" ht="12">
      <c r="A698" s="13"/>
      <c r="B698" s="233"/>
      <c r="C698" s="234"/>
      <c r="D698" s="235" t="s">
        <v>172</v>
      </c>
      <c r="E698" s="236" t="s">
        <v>1</v>
      </c>
      <c r="F698" s="237" t="s">
        <v>1039</v>
      </c>
      <c r="G698" s="234"/>
      <c r="H698" s="238">
        <v>1069.4</v>
      </c>
      <c r="I698" s="239"/>
      <c r="J698" s="234"/>
      <c r="K698" s="234"/>
      <c r="L698" s="240"/>
      <c r="M698" s="241"/>
      <c r="N698" s="242"/>
      <c r="O698" s="242"/>
      <c r="P698" s="242"/>
      <c r="Q698" s="242"/>
      <c r="R698" s="242"/>
      <c r="S698" s="242"/>
      <c r="T698" s="24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4" t="s">
        <v>172</v>
      </c>
      <c r="AU698" s="244" t="s">
        <v>86</v>
      </c>
      <c r="AV698" s="13" t="s">
        <v>86</v>
      </c>
      <c r="AW698" s="13" t="s">
        <v>32</v>
      </c>
      <c r="AX698" s="13" t="s">
        <v>76</v>
      </c>
      <c r="AY698" s="244" t="s">
        <v>164</v>
      </c>
    </row>
    <row r="699" spans="1:51" s="13" customFormat="1" ht="12">
      <c r="A699" s="13"/>
      <c r="B699" s="233"/>
      <c r="C699" s="234"/>
      <c r="D699" s="235" t="s">
        <v>172</v>
      </c>
      <c r="E699" s="236" t="s">
        <v>1</v>
      </c>
      <c r="F699" s="237" t="s">
        <v>1040</v>
      </c>
      <c r="G699" s="234"/>
      <c r="H699" s="238">
        <v>363.49</v>
      </c>
      <c r="I699" s="239"/>
      <c r="J699" s="234"/>
      <c r="K699" s="234"/>
      <c r="L699" s="240"/>
      <c r="M699" s="241"/>
      <c r="N699" s="242"/>
      <c r="O699" s="242"/>
      <c r="P699" s="242"/>
      <c r="Q699" s="242"/>
      <c r="R699" s="242"/>
      <c r="S699" s="242"/>
      <c r="T699" s="24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4" t="s">
        <v>172</v>
      </c>
      <c r="AU699" s="244" t="s">
        <v>86</v>
      </c>
      <c r="AV699" s="13" t="s">
        <v>86</v>
      </c>
      <c r="AW699" s="13" t="s">
        <v>32</v>
      </c>
      <c r="AX699" s="13" t="s">
        <v>76</v>
      </c>
      <c r="AY699" s="244" t="s">
        <v>164</v>
      </c>
    </row>
    <row r="700" spans="1:51" s="13" customFormat="1" ht="12">
      <c r="A700" s="13"/>
      <c r="B700" s="233"/>
      <c r="C700" s="234"/>
      <c r="D700" s="235" t="s">
        <v>172</v>
      </c>
      <c r="E700" s="236" t="s">
        <v>1</v>
      </c>
      <c r="F700" s="237" t="s">
        <v>698</v>
      </c>
      <c r="G700" s="234"/>
      <c r="H700" s="238">
        <v>36.14</v>
      </c>
      <c r="I700" s="239"/>
      <c r="J700" s="234"/>
      <c r="K700" s="234"/>
      <c r="L700" s="240"/>
      <c r="M700" s="241"/>
      <c r="N700" s="242"/>
      <c r="O700" s="242"/>
      <c r="P700" s="242"/>
      <c r="Q700" s="242"/>
      <c r="R700" s="242"/>
      <c r="S700" s="242"/>
      <c r="T700" s="24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4" t="s">
        <v>172</v>
      </c>
      <c r="AU700" s="244" t="s">
        <v>86</v>
      </c>
      <c r="AV700" s="13" t="s">
        <v>86</v>
      </c>
      <c r="AW700" s="13" t="s">
        <v>32</v>
      </c>
      <c r="AX700" s="13" t="s">
        <v>76</v>
      </c>
      <c r="AY700" s="244" t="s">
        <v>164</v>
      </c>
    </row>
    <row r="701" spans="1:51" s="14" customFormat="1" ht="12">
      <c r="A701" s="14"/>
      <c r="B701" s="245"/>
      <c r="C701" s="246"/>
      <c r="D701" s="235" t="s">
        <v>172</v>
      </c>
      <c r="E701" s="247" t="s">
        <v>1</v>
      </c>
      <c r="F701" s="248" t="s">
        <v>175</v>
      </c>
      <c r="G701" s="246"/>
      <c r="H701" s="249">
        <v>3917.1200000000003</v>
      </c>
      <c r="I701" s="250"/>
      <c r="J701" s="246"/>
      <c r="K701" s="246"/>
      <c r="L701" s="251"/>
      <c r="M701" s="252"/>
      <c r="N701" s="253"/>
      <c r="O701" s="253"/>
      <c r="P701" s="253"/>
      <c r="Q701" s="253"/>
      <c r="R701" s="253"/>
      <c r="S701" s="253"/>
      <c r="T701" s="25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5" t="s">
        <v>172</v>
      </c>
      <c r="AU701" s="255" t="s">
        <v>86</v>
      </c>
      <c r="AV701" s="14" t="s">
        <v>170</v>
      </c>
      <c r="AW701" s="14" t="s">
        <v>32</v>
      </c>
      <c r="AX701" s="14" t="s">
        <v>84</v>
      </c>
      <c r="AY701" s="255" t="s">
        <v>164</v>
      </c>
    </row>
    <row r="702" spans="1:65" s="2" customFormat="1" ht="13.8" customHeight="1">
      <c r="A702" s="38"/>
      <c r="B702" s="39"/>
      <c r="C702" s="219" t="s">
        <v>1041</v>
      </c>
      <c r="D702" s="219" t="s">
        <v>166</v>
      </c>
      <c r="E702" s="220" t="s">
        <v>1042</v>
      </c>
      <c r="F702" s="221" t="s">
        <v>1043</v>
      </c>
      <c r="G702" s="222" t="s">
        <v>169</v>
      </c>
      <c r="H702" s="223">
        <v>3917.12</v>
      </c>
      <c r="I702" s="224"/>
      <c r="J702" s="225">
        <f>ROUND(I702*H702,2)</f>
        <v>0</v>
      </c>
      <c r="K702" s="226"/>
      <c r="L702" s="44"/>
      <c r="M702" s="227" t="s">
        <v>1</v>
      </c>
      <c r="N702" s="228" t="s">
        <v>41</v>
      </c>
      <c r="O702" s="91"/>
      <c r="P702" s="229">
        <f>O702*H702</f>
        <v>0</v>
      </c>
      <c r="Q702" s="229">
        <v>4E-05</v>
      </c>
      <c r="R702" s="229">
        <f>Q702*H702</f>
        <v>0.1566848</v>
      </c>
      <c r="S702" s="229">
        <v>0</v>
      </c>
      <c r="T702" s="230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31" t="s">
        <v>170</v>
      </c>
      <c r="AT702" s="231" t="s">
        <v>166</v>
      </c>
      <c r="AU702" s="231" t="s">
        <v>86</v>
      </c>
      <c r="AY702" s="17" t="s">
        <v>164</v>
      </c>
      <c r="BE702" s="232">
        <f>IF(N702="základní",J702,0)</f>
        <v>0</v>
      </c>
      <c r="BF702" s="232">
        <f>IF(N702="snížená",J702,0)</f>
        <v>0</v>
      </c>
      <c r="BG702" s="232">
        <f>IF(N702="zákl. přenesená",J702,0)</f>
        <v>0</v>
      </c>
      <c r="BH702" s="232">
        <f>IF(N702="sníž. přenesená",J702,0)</f>
        <v>0</v>
      </c>
      <c r="BI702" s="232">
        <f>IF(N702="nulová",J702,0)</f>
        <v>0</v>
      </c>
      <c r="BJ702" s="17" t="s">
        <v>84</v>
      </c>
      <c r="BK702" s="232">
        <f>ROUND(I702*H702,2)</f>
        <v>0</v>
      </c>
      <c r="BL702" s="17" t="s">
        <v>170</v>
      </c>
      <c r="BM702" s="231" t="s">
        <v>1044</v>
      </c>
    </row>
    <row r="703" spans="1:65" s="2" customFormat="1" ht="13.8" customHeight="1">
      <c r="A703" s="38"/>
      <c r="B703" s="39"/>
      <c r="C703" s="219" t="s">
        <v>1045</v>
      </c>
      <c r="D703" s="219" t="s">
        <v>166</v>
      </c>
      <c r="E703" s="220" t="s">
        <v>1046</v>
      </c>
      <c r="F703" s="221" t="s">
        <v>1047</v>
      </c>
      <c r="G703" s="222" t="s">
        <v>187</v>
      </c>
      <c r="H703" s="223">
        <v>66.974</v>
      </c>
      <c r="I703" s="224"/>
      <c r="J703" s="225">
        <f>ROUND(I703*H703,2)</f>
        <v>0</v>
      </c>
      <c r="K703" s="226"/>
      <c r="L703" s="44"/>
      <c r="M703" s="227" t="s">
        <v>1</v>
      </c>
      <c r="N703" s="228" t="s">
        <v>41</v>
      </c>
      <c r="O703" s="91"/>
      <c r="P703" s="229">
        <f>O703*H703</f>
        <v>0</v>
      </c>
      <c r="Q703" s="229">
        <v>0</v>
      </c>
      <c r="R703" s="229">
        <f>Q703*H703</f>
        <v>0</v>
      </c>
      <c r="S703" s="229">
        <v>2.1</v>
      </c>
      <c r="T703" s="230">
        <f>S703*H703</f>
        <v>140.64540000000002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31" t="s">
        <v>170</v>
      </c>
      <c r="AT703" s="231" t="s">
        <v>166</v>
      </c>
      <c r="AU703" s="231" t="s">
        <v>86</v>
      </c>
      <c r="AY703" s="17" t="s">
        <v>164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17" t="s">
        <v>84</v>
      </c>
      <c r="BK703" s="232">
        <f>ROUND(I703*H703,2)</f>
        <v>0</v>
      </c>
      <c r="BL703" s="17" t="s">
        <v>170</v>
      </c>
      <c r="BM703" s="231" t="s">
        <v>1048</v>
      </c>
    </row>
    <row r="704" spans="1:51" s="13" customFormat="1" ht="12">
      <c r="A704" s="13"/>
      <c r="B704" s="233"/>
      <c r="C704" s="234"/>
      <c r="D704" s="235" t="s">
        <v>172</v>
      </c>
      <c r="E704" s="236" t="s">
        <v>1</v>
      </c>
      <c r="F704" s="237" t="s">
        <v>1049</v>
      </c>
      <c r="G704" s="234"/>
      <c r="H704" s="238">
        <v>66.974</v>
      </c>
      <c r="I704" s="239"/>
      <c r="J704" s="234"/>
      <c r="K704" s="234"/>
      <c r="L704" s="240"/>
      <c r="M704" s="241"/>
      <c r="N704" s="242"/>
      <c r="O704" s="242"/>
      <c r="P704" s="242"/>
      <c r="Q704" s="242"/>
      <c r="R704" s="242"/>
      <c r="S704" s="242"/>
      <c r="T704" s="24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4" t="s">
        <v>172</v>
      </c>
      <c r="AU704" s="244" t="s">
        <v>86</v>
      </c>
      <c r="AV704" s="13" t="s">
        <v>86</v>
      </c>
      <c r="AW704" s="13" t="s">
        <v>32</v>
      </c>
      <c r="AX704" s="13" t="s">
        <v>84</v>
      </c>
      <c r="AY704" s="244" t="s">
        <v>164</v>
      </c>
    </row>
    <row r="705" spans="1:65" s="2" customFormat="1" ht="13.8" customHeight="1">
      <c r="A705" s="38"/>
      <c r="B705" s="39"/>
      <c r="C705" s="219" t="s">
        <v>1050</v>
      </c>
      <c r="D705" s="219" t="s">
        <v>166</v>
      </c>
      <c r="E705" s="220" t="s">
        <v>1051</v>
      </c>
      <c r="F705" s="221" t="s">
        <v>1052</v>
      </c>
      <c r="G705" s="222" t="s">
        <v>169</v>
      </c>
      <c r="H705" s="223">
        <v>586.87</v>
      </c>
      <c r="I705" s="224"/>
      <c r="J705" s="225">
        <f>ROUND(I705*H705,2)</f>
        <v>0</v>
      </c>
      <c r="K705" s="226"/>
      <c r="L705" s="44"/>
      <c r="M705" s="227" t="s">
        <v>1</v>
      </c>
      <c r="N705" s="228" t="s">
        <v>41</v>
      </c>
      <c r="O705" s="91"/>
      <c r="P705" s="229">
        <f>O705*H705</f>
        <v>0</v>
      </c>
      <c r="Q705" s="229">
        <v>0</v>
      </c>
      <c r="R705" s="229">
        <f>Q705*H705</f>
        <v>0</v>
      </c>
      <c r="S705" s="229">
        <v>0</v>
      </c>
      <c r="T705" s="230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31" t="s">
        <v>170</v>
      </c>
      <c r="AT705" s="231" t="s">
        <v>166</v>
      </c>
      <c r="AU705" s="231" t="s">
        <v>86</v>
      </c>
      <c r="AY705" s="17" t="s">
        <v>164</v>
      </c>
      <c r="BE705" s="232">
        <f>IF(N705="základní",J705,0)</f>
        <v>0</v>
      </c>
      <c r="BF705" s="232">
        <f>IF(N705="snížená",J705,0)</f>
        <v>0</v>
      </c>
      <c r="BG705" s="232">
        <f>IF(N705="zákl. přenesená",J705,0)</f>
        <v>0</v>
      </c>
      <c r="BH705" s="232">
        <f>IF(N705="sníž. přenesená",J705,0)</f>
        <v>0</v>
      </c>
      <c r="BI705" s="232">
        <f>IF(N705="nulová",J705,0)</f>
        <v>0</v>
      </c>
      <c r="BJ705" s="17" t="s">
        <v>84</v>
      </c>
      <c r="BK705" s="232">
        <f>ROUND(I705*H705,2)</f>
        <v>0</v>
      </c>
      <c r="BL705" s="17" t="s">
        <v>170</v>
      </c>
      <c r="BM705" s="231" t="s">
        <v>1053</v>
      </c>
    </row>
    <row r="706" spans="1:51" s="13" customFormat="1" ht="12">
      <c r="A706" s="13"/>
      <c r="B706" s="233"/>
      <c r="C706" s="234"/>
      <c r="D706" s="235" t="s">
        <v>172</v>
      </c>
      <c r="E706" s="236" t="s">
        <v>1</v>
      </c>
      <c r="F706" s="237" t="s">
        <v>1054</v>
      </c>
      <c r="G706" s="234"/>
      <c r="H706" s="238">
        <v>334.87</v>
      </c>
      <c r="I706" s="239"/>
      <c r="J706" s="234"/>
      <c r="K706" s="234"/>
      <c r="L706" s="240"/>
      <c r="M706" s="241"/>
      <c r="N706" s="242"/>
      <c r="O706" s="242"/>
      <c r="P706" s="242"/>
      <c r="Q706" s="242"/>
      <c r="R706" s="242"/>
      <c r="S706" s="242"/>
      <c r="T706" s="24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4" t="s">
        <v>172</v>
      </c>
      <c r="AU706" s="244" t="s">
        <v>86</v>
      </c>
      <c r="AV706" s="13" t="s">
        <v>86</v>
      </c>
      <c r="AW706" s="13" t="s">
        <v>32</v>
      </c>
      <c r="AX706" s="13" t="s">
        <v>76</v>
      </c>
      <c r="AY706" s="244" t="s">
        <v>164</v>
      </c>
    </row>
    <row r="707" spans="1:51" s="13" customFormat="1" ht="12">
      <c r="A707" s="13"/>
      <c r="B707" s="233"/>
      <c r="C707" s="234"/>
      <c r="D707" s="235" t="s">
        <v>172</v>
      </c>
      <c r="E707" s="236" t="s">
        <v>1</v>
      </c>
      <c r="F707" s="237" t="s">
        <v>1055</v>
      </c>
      <c r="G707" s="234"/>
      <c r="H707" s="238">
        <v>252</v>
      </c>
      <c r="I707" s="239"/>
      <c r="J707" s="234"/>
      <c r="K707" s="234"/>
      <c r="L707" s="240"/>
      <c r="M707" s="241"/>
      <c r="N707" s="242"/>
      <c r="O707" s="242"/>
      <c r="P707" s="242"/>
      <c r="Q707" s="242"/>
      <c r="R707" s="242"/>
      <c r="S707" s="242"/>
      <c r="T707" s="24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4" t="s">
        <v>172</v>
      </c>
      <c r="AU707" s="244" t="s">
        <v>86</v>
      </c>
      <c r="AV707" s="13" t="s">
        <v>86</v>
      </c>
      <c r="AW707" s="13" t="s">
        <v>32</v>
      </c>
      <c r="AX707" s="13" t="s">
        <v>76</v>
      </c>
      <c r="AY707" s="244" t="s">
        <v>164</v>
      </c>
    </row>
    <row r="708" spans="1:51" s="14" customFormat="1" ht="12">
      <c r="A708" s="14"/>
      <c r="B708" s="245"/>
      <c r="C708" s="246"/>
      <c r="D708" s="235" t="s">
        <v>172</v>
      </c>
      <c r="E708" s="247" t="s">
        <v>1</v>
      </c>
      <c r="F708" s="248" t="s">
        <v>175</v>
      </c>
      <c r="G708" s="246"/>
      <c r="H708" s="249">
        <v>586.87</v>
      </c>
      <c r="I708" s="250"/>
      <c r="J708" s="246"/>
      <c r="K708" s="246"/>
      <c r="L708" s="251"/>
      <c r="M708" s="252"/>
      <c r="N708" s="253"/>
      <c r="O708" s="253"/>
      <c r="P708" s="253"/>
      <c r="Q708" s="253"/>
      <c r="R708" s="253"/>
      <c r="S708" s="253"/>
      <c r="T708" s="25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5" t="s">
        <v>172</v>
      </c>
      <c r="AU708" s="255" t="s">
        <v>86</v>
      </c>
      <c r="AV708" s="14" t="s">
        <v>170</v>
      </c>
      <c r="AW708" s="14" t="s">
        <v>32</v>
      </c>
      <c r="AX708" s="14" t="s">
        <v>84</v>
      </c>
      <c r="AY708" s="255" t="s">
        <v>164</v>
      </c>
    </row>
    <row r="709" spans="1:65" s="2" customFormat="1" ht="13.8" customHeight="1">
      <c r="A709" s="38"/>
      <c r="B709" s="39"/>
      <c r="C709" s="219" t="s">
        <v>1056</v>
      </c>
      <c r="D709" s="219" t="s">
        <v>166</v>
      </c>
      <c r="E709" s="220" t="s">
        <v>1057</v>
      </c>
      <c r="F709" s="221" t="s">
        <v>1058</v>
      </c>
      <c r="G709" s="222" t="s">
        <v>350</v>
      </c>
      <c r="H709" s="223">
        <v>4</v>
      </c>
      <c r="I709" s="224"/>
      <c r="J709" s="225">
        <f>ROUND(I709*H709,2)</f>
        <v>0</v>
      </c>
      <c r="K709" s="226"/>
      <c r="L709" s="44"/>
      <c r="M709" s="227" t="s">
        <v>1</v>
      </c>
      <c r="N709" s="228" t="s">
        <v>41</v>
      </c>
      <c r="O709" s="91"/>
      <c r="P709" s="229">
        <f>O709*H709</f>
        <v>0</v>
      </c>
      <c r="Q709" s="229">
        <v>1E-05</v>
      </c>
      <c r="R709" s="229">
        <f>Q709*H709</f>
        <v>4E-05</v>
      </c>
      <c r="S709" s="229">
        <v>0</v>
      </c>
      <c r="T709" s="230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31" t="s">
        <v>170</v>
      </c>
      <c r="AT709" s="231" t="s">
        <v>166</v>
      </c>
      <c r="AU709" s="231" t="s">
        <v>86</v>
      </c>
      <c r="AY709" s="17" t="s">
        <v>164</v>
      </c>
      <c r="BE709" s="232">
        <f>IF(N709="základní",J709,0)</f>
        <v>0</v>
      </c>
      <c r="BF709" s="232">
        <f>IF(N709="snížená",J709,0)</f>
        <v>0</v>
      </c>
      <c r="BG709" s="232">
        <f>IF(N709="zákl. přenesená",J709,0)</f>
        <v>0</v>
      </c>
      <c r="BH709" s="232">
        <f>IF(N709="sníž. přenesená",J709,0)</f>
        <v>0</v>
      </c>
      <c r="BI709" s="232">
        <f>IF(N709="nulová",J709,0)</f>
        <v>0</v>
      </c>
      <c r="BJ709" s="17" t="s">
        <v>84</v>
      </c>
      <c r="BK709" s="232">
        <f>ROUND(I709*H709,2)</f>
        <v>0</v>
      </c>
      <c r="BL709" s="17" t="s">
        <v>170</v>
      </c>
      <c r="BM709" s="231" t="s">
        <v>1059</v>
      </c>
    </row>
    <row r="710" spans="1:51" s="13" customFormat="1" ht="12">
      <c r="A710" s="13"/>
      <c r="B710" s="233"/>
      <c r="C710" s="234"/>
      <c r="D710" s="235" t="s">
        <v>172</v>
      </c>
      <c r="E710" s="236" t="s">
        <v>1</v>
      </c>
      <c r="F710" s="237" t="s">
        <v>1060</v>
      </c>
      <c r="G710" s="234"/>
      <c r="H710" s="238">
        <v>4</v>
      </c>
      <c r="I710" s="239"/>
      <c r="J710" s="234"/>
      <c r="K710" s="234"/>
      <c r="L710" s="240"/>
      <c r="M710" s="241"/>
      <c r="N710" s="242"/>
      <c r="O710" s="242"/>
      <c r="P710" s="242"/>
      <c r="Q710" s="242"/>
      <c r="R710" s="242"/>
      <c r="S710" s="242"/>
      <c r="T710" s="24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4" t="s">
        <v>172</v>
      </c>
      <c r="AU710" s="244" t="s">
        <v>86</v>
      </c>
      <c r="AV710" s="13" t="s">
        <v>86</v>
      </c>
      <c r="AW710" s="13" t="s">
        <v>32</v>
      </c>
      <c r="AX710" s="13" t="s">
        <v>84</v>
      </c>
      <c r="AY710" s="244" t="s">
        <v>164</v>
      </c>
    </row>
    <row r="711" spans="1:65" s="2" customFormat="1" ht="13.8" customHeight="1">
      <c r="A711" s="38"/>
      <c r="B711" s="39"/>
      <c r="C711" s="219" t="s">
        <v>1061</v>
      </c>
      <c r="D711" s="219" t="s">
        <v>166</v>
      </c>
      <c r="E711" s="220" t="s">
        <v>1062</v>
      </c>
      <c r="F711" s="221" t="s">
        <v>1063</v>
      </c>
      <c r="G711" s="222" t="s">
        <v>350</v>
      </c>
      <c r="H711" s="223">
        <v>889.4</v>
      </c>
      <c r="I711" s="224"/>
      <c r="J711" s="225">
        <f>ROUND(I711*H711,2)</f>
        <v>0</v>
      </c>
      <c r="K711" s="226"/>
      <c r="L711" s="44"/>
      <c r="M711" s="227" t="s">
        <v>1</v>
      </c>
      <c r="N711" s="228" t="s">
        <v>41</v>
      </c>
      <c r="O711" s="91"/>
      <c r="P711" s="229">
        <f>O711*H711</f>
        <v>0</v>
      </c>
      <c r="Q711" s="229">
        <v>1E-05</v>
      </c>
      <c r="R711" s="229">
        <f>Q711*H711</f>
        <v>0.008894</v>
      </c>
      <c r="S711" s="229">
        <v>0</v>
      </c>
      <c r="T711" s="230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31" t="s">
        <v>170</v>
      </c>
      <c r="AT711" s="231" t="s">
        <v>166</v>
      </c>
      <c r="AU711" s="231" t="s">
        <v>86</v>
      </c>
      <c r="AY711" s="17" t="s">
        <v>164</v>
      </c>
      <c r="BE711" s="232">
        <f>IF(N711="základní",J711,0)</f>
        <v>0</v>
      </c>
      <c r="BF711" s="232">
        <f>IF(N711="snížená",J711,0)</f>
        <v>0</v>
      </c>
      <c r="BG711" s="232">
        <f>IF(N711="zákl. přenesená",J711,0)</f>
        <v>0</v>
      </c>
      <c r="BH711" s="232">
        <f>IF(N711="sníž. přenesená",J711,0)</f>
        <v>0</v>
      </c>
      <c r="BI711" s="232">
        <f>IF(N711="nulová",J711,0)</f>
        <v>0</v>
      </c>
      <c r="BJ711" s="17" t="s">
        <v>84</v>
      </c>
      <c r="BK711" s="232">
        <f>ROUND(I711*H711,2)</f>
        <v>0</v>
      </c>
      <c r="BL711" s="17" t="s">
        <v>170</v>
      </c>
      <c r="BM711" s="231" t="s">
        <v>1064</v>
      </c>
    </row>
    <row r="712" spans="1:51" s="13" customFormat="1" ht="12">
      <c r="A712" s="13"/>
      <c r="B712" s="233"/>
      <c r="C712" s="234"/>
      <c r="D712" s="235" t="s">
        <v>172</v>
      </c>
      <c r="E712" s="236" t="s">
        <v>1</v>
      </c>
      <c r="F712" s="237" t="s">
        <v>1065</v>
      </c>
      <c r="G712" s="234"/>
      <c r="H712" s="238">
        <v>32</v>
      </c>
      <c r="I712" s="239"/>
      <c r="J712" s="234"/>
      <c r="K712" s="234"/>
      <c r="L712" s="240"/>
      <c r="M712" s="241"/>
      <c r="N712" s="242"/>
      <c r="O712" s="242"/>
      <c r="P712" s="242"/>
      <c r="Q712" s="242"/>
      <c r="R712" s="242"/>
      <c r="S712" s="242"/>
      <c r="T712" s="24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4" t="s">
        <v>172</v>
      </c>
      <c r="AU712" s="244" t="s">
        <v>86</v>
      </c>
      <c r="AV712" s="13" t="s">
        <v>86</v>
      </c>
      <c r="AW712" s="13" t="s">
        <v>32</v>
      </c>
      <c r="AX712" s="13" t="s">
        <v>76</v>
      </c>
      <c r="AY712" s="244" t="s">
        <v>164</v>
      </c>
    </row>
    <row r="713" spans="1:51" s="13" customFormat="1" ht="12">
      <c r="A713" s="13"/>
      <c r="B713" s="233"/>
      <c r="C713" s="234"/>
      <c r="D713" s="235" t="s">
        <v>172</v>
      </c>
      <c r="E713" s="236" t="s">
        <v>1</v>
      </c>
      <c r="F713" s="237" t="s">
        <v>1066</v>
      </c>
      <c r="G713" s="234"/>
      <c r="H713" s="238">
        <v>4</v>
      </c>
      <c r="I713" s="239"/>
      <c r="J713" s="234"/>
      <c r="K713" s="234"/>
      <c r="L713" s="240"/>
      <c r="M713" s="241"/>
      <c r="N713" s="242"/>
      <c r="O713" s="242"/>
      <c r="P713" s="242"/>
      <c r="Q713" s="242"/>
      <c r="R713" s="242"/>
      <c r="S713" s="242"/>
      <c r="T713" s="24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4" t="s">
        <v>172</v>
      </c>
      <c r="AU713" s="244" t="s">
        <v>86</v>
      </c>
      <c r="AV713" s="13" t="s">
        <v>86</v>
      </c>
      <c r="AW713" s="13" t="s">
        <v>32</v>
      </c>
      <c r="AX713" s="13" t="s">
        <v>76</v>
      </c>
      <c r="AY713" s="244" t="s">
        <v>164</v>
      </c>
    </row>
    <row r="714" spans="1:51" s="13" customFormat="1" ht="12">
      <c r="A714" s="13"/>
      <c r="B714" s="233"/>
      <c r="C714" s="234"/>
      <c r="D714" s="235" t="s">
        <v>172</v>
      </c>
      <c r="E714" s="236" t="s">
        <v>1</v>
      </c>
      <c r="F714" s="237" t="s">
        <v>1067</v>
      </c>
      <c r="G714" s="234"/>
      <c r="H714" s="238">
        <v>55</v>
      </c>
      <c r="I714" s="239"/>
      <c r="J714" s="234"/>
      <c r="K714" s="234"/>
      <c r="L714" s="240"/>
      <c r="M714" s="241"/>
      <c r="N714" s="242"/>
      <c r="O714" s="242"/>
      <c r="P714" s="242"/>
      <c r="Q714" s="242"/>
      <c r="R714" s="242"/>
      <c r="S714" s="242"/>
      <c r="T714" s="24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4" t="s">
        <v>172</v>
      </c>
      <c r="AU714" s="244" t="s">
        <v>86</v>
      </c>
      <c r="AV714" s="13" t="s">
        <v>86</v>
      </c>
      <c r="AW714" s="13" t="s">
        <v>32</v>
      </c>
      <c r="AX714" s="13" t="s">
        <v>76</v>
      </c>
      <c r="AY714" s="244" t="s">
        <v>164</v>
      </c>
    </row>
    <row r="715" spans="1:51" s="13" customFormat="1" ht="12">
      <c r="A715" s="13"/>
      <c r="B715" s="233"/>
      <c r="C715" s="234"/>
      <c r="D715" s="235" t="s">
        <v>172</v>
      </c>
      <c r="E715" s="236" t="s">
        <v>1</v>
      </c>
      <c r="F715" s="237" t="s">
        <v>1068</v>
      </c>
      <c r="G715" s="234"/>
      <c r="H715" s="238">
        <v>55</v>
      </c>
      <c r="I715" s="239"/>
      <c r="J715" s="234"/>
      <c r="K715" s="234"/>
      <c r="L715" s="240"/>
      <c r="M715" s="241"/>
      <c r="N715" s="242"/>
      <c r="O715" s="242"/>
      <c r="P715" s="242"/>
      <c r="Q715" s="242"/>
      <c r="R715" s="242"/>
      <c r="S715" s="242"/>
      <c r="T715" s="24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4" t="s">
        <v>172</v>
      </c>
      <c r="AU715" s="244" t="s">
        <v>86</v>
      </c>
      <c r="AV715" s="13" t="s">
        <v>86</v>
      </c>
      <c r="AW715" s="13" t="s">
        <v>32</v>
      </c>
      <c r="AX715" s="13" t="s">
        <v>76</v>
      </c>
      <c r="AY715" s="244" t="s">
        <v>164</v>
      </c>
    </row>
    <row r="716" spans="1:51" s="13" customFormat="1" ht="12">
      <c r="A716" s="13"/>
      <c r="B716" s="233"/>
      <c r="C716" s="234"/>
      <c r="D716" s="235" t="s">
        <v>172</v>
      </c>
      <c r="E716" s="236" t="s">
        <v>1</v>
      </c>
      <c r="F716" s="237" t="s">
        <v>1069</v>
      </c>
      <c r="G716" s="234"/>
      <c r="H716" s="238">
        <v>413</v>
      </c>
      <c r="I716" s="239"/>
      <c r="J716" s="234"/>
      <c r="K716" s="234"/>
      <c r="L716" s="240"/>
      <c r="M716" s="241"/>
      <c r="N716" s="242"/>
      <c r="O716" s="242"/>
      <c r="P716" s="242"/>
      <c r="Q716" s="242"/>
      <c r="R716" s="242"/>
      <c r="S716" s="242"/>
      <c r="T716" s="24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4" t="s">
        <v>172</v>
      </c>
      <c r="AU716" s="244" t="s">
        <v>86</v>
      </c>
      <c r="AV716" s="13" t="s">
        <v>86</v>
      </c>
      <c r="AW716" s="13" t="s">
        <v>32</v>
      </c>
      <c r="AX716" s="13" t="s">
        <v>76</v>
      </c>
      <c r="AY716" s="244" t="s">
        <v>164</v>
      </c>
    </row>
    <row r="717" spans="1:51" s="13" customFormat="1" ht="12">
      <c r="A717" s="13"/>
      <c r="B717" s="233"/>
      <c r="C717" s="234"/>
      <c r="D717" s="235" t="s">
        <v>172</v>
      </c>
      <c r="E717" s="236" t="s">
        <v>1</v>
      </c>
      <c r="F717" s="237" t="s">
        <v>1070</v>
      </c>
      <c r="G717" s="234"/>
      <c r="H717" s="238">
        <v>256</v>
      </c>
      <c r="I717" s="239"/>
      <c r="J717" s="234"/>
      <c r="K717" s="234"/>
      <c r="L717" s="240"/>
      <c r="M717" s="241"/>
      <c r="N717" s="242"/>
      <c r="O717" s="242"/>
      <c r="P717" s="242"/>
      <c r="Q717" s="242"/>
      <c r="R717" s="242"/>
      <c r="S717" s="242"/>
      <c r="T717" s="24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4" t="s">
        <v>172</v>
      </c>
      <c r="AU717" s="244" t="s">
        <v>86</v>
      </c>
      <c r="AV717" s="13" t="s">
        <v>86</v>
      </c>
      <c r="AW717" s="13" t="s">
        <v>32</v>
      </c>
      <c r="AX717" s="13" t="s">
        <v>76</v>
      </c>
      <c r="AY717" s="244" t="s">
        <v>164</v>
      </c>
    </row>
    <row r="718" spans="1:51" s="13" customFormat="1" ht="12">
      <c r="A718" s="13"/>
      <c r="B718" s="233"/>
      <c r="C718" s="234"/>
      <c r="D718" s="235" t="s">
        <v>172</v>
      </c>
      <c r="E718" s="236" t="s">
        <v>1</v>
      </c>
      <c r="F718" s="237" t="s">
        <v>1071</v>
      </c>
      <c r="G718" s="234"/>
      <c r="H718" s="238">
        <v>74.4</v>
      </c>
      <c r="I718" s="239"/>
      <c r="J718" s="234"/>
      <c r="K718" s="234"/>
      <c r="L718" s="240"/>
      <c r="M718" s="241"/>
      <c r="N718" s="242"/>
      <c r="O718" s="242"/>
      <c r="P718" s="242"/>
      <c r="Q718" s="242"/>
      <c r="R718" s="242"/>
      <c r="S718" s="242"/>
      <c r="T718" s="24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4" t="s">
        <v>172</v>
      </c>
      <c r="AU718" s="244" t="s">
        <v>86</v>
      </c>
      <c r="AV718" s="13" t="s">
        <v>86</v>
      </c>
      <c r="AW718" s="13" t="s">
        <v>32</v>
      </c>
      <c r="AX718" s="13" t="s">
        <v>76</v>
      </c>
      <c r="AY718" s="244" t="s">
        <v>164</v>
      </c>
    </row>
    <row r="719" spans="1:51" s="14" customFormat="1" ht="12">
      <c r="A719" s="14"/>
      <c r="B719" s="245"/>
      <c r="C719" s="246"/>
      <c r="D719" s="235" t="s">
        <v>172</v>
      </c>
      <c r="E719" s="247" t="s">
        <v>1</v>
      </c>
      <c r="F719" s="248" t="s">
        <v>175</v>
      </c>
      <c r="G719" s="246"/>
      <c r="H719" s="249">
        <v>889.4</v>
      </c>
      <c r="I719" s="250"/>
      <c r="J719" s="246"/>
      <c r="K719" s="246"/>
      <c r="L719" s="251"/>
      <c r="M719" s="252"/>
      <c r="N719" s="253"/>
      <c r="O719" s="253"/>
      <c r="P719" s="253"/>
      <c r="Q719" s="253"/>
      <c r="R719" s="253"/>
      <c r="S719" s="253"/>
      <c r="T719" s="25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5" t="s">
        <v>172</v>
      </c>
      <c r="AU719" s="255" t="s">
        <v>86</v>
      </c>
      <c r="AV719" s="14" t="s">
        <v>170</v>
      </c>
      <c r="AW719" s="14" t="s">
        <v>32</v>
      </c>
      <c r="AX719" s="14" t="s">
        <v>84</v>
      </c>
      <c r="AY719" s="255" t="s">
        <v>164</v>
      </c>
    </row>
    <row r="720" spans="1:65" s="2" customFormat="1" ht="13.8" customHeight="1">
      <c r="A720" s="38"/>
      <c r="B720" s="39"/>
      <c r="C720" s="219" t="s">
        <v>1072</v>
      </c>
      <c r="D720" s="219" t="s">
        <v>166</v>
      </c>
      <c r="E720" s="220" t="s">
        <v>1073</v>
      </c>
      <c r="F720" s="221" t="s">
        <v>1074</v>
      </c>
      <c r="G720" s="222" t="s">
        <v>350</v>
      </c>
      <c r="H720" s="223">
        <v>44</v>
      </c>
      <c r="I720" s="224"/>
      <c r="J720" s="225">
        <f>ROUND(I720*H720,2)</f>
        <v>0</v>
      </c>
      <c r="K720" s="226"/>
      <c r="L720" s="44"/>
      <c r="M720" s="227" t="s">
        <v>1</v>
      </c>
      <c r="N720" s="228" t="s">
        <v>41</v>
      </c>
      <c r="O720" s="91"/>
      <c r="P720" s="229">
        <f>O720*H720</f>
        <v>0</v>
      </c>
      <c r="Q720" s="229">
        <v>2E-05</v>
      </c>
      <c r="R720" s="229">
        <f>Q720*H720</f>
        <v>0.00088</v>
      </c>
      <c r="S720" s="229">
        <v>0</v>
      </c>
      <c r="T720" s="230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31" t="s">
        <v>170</v>
      </c>
      <c r="AT720" s="231" t="s">
        <v>166</v>
      </c>
      <c r="AU720" s="231" t="s">
        <v>86</v>
      </c>
      <c r="AY720" s="17" t="s">
        <v>164</v>
      </c>
      <c r="BE720" s="232">
        <f>IF(N720="základní",J720,0)</f>
        <v>0</v>
      </c>
      <c r="BF720" s="232">
        <f>IF(N720="snížená",J720,0)</f>
        <v>0</v>
      </c>
      <c r="BG720" s="232">
        <f>IF(N720="zákl. přenesená",J720,0)</f>
        <v>0</v>
      </c>
      <c r="BH720" s="232">
        <f>IF(N720="sníž. přenesená",J720,0)</f>
        <v>0</v>
      </c>
      <c r="BI720" s="232">
        <f>IF(N720="nulová",J720,0)</f>
        <v>0</v>
      </c>
      <c r="BJ720" s="17" t="s">
        <v>84</v>
      </c>
      <c r="BK720" s="232">
        <f>ROUND(I720*H720,2)</f>
        <v>0</v>
      </c>
      <c r="BL720" s="17" t="s">
        <v>170</v>
      </c>
      <c r="BM720" s="231" t="s">
        <v>1075</v>
      </c>
    </row>
    <row r="721" spans="1:51" s="13" customFormat="1" ht="12">
      <c r="A721" s="13"/>
      <c r="B721" s="233"/>
      <c r="C721" s="234"/>
      <c r="D721" s="235" t="s">
        <v>172</v>
      </c>
      <c r="E721" s="236" t="s">
        <v>1</v>
      </c>
      <c r="F721" s="237" t="s">
        <v>1076</v>
      </c>
      <c r="G721" s="234"/>
      <c r="H721" s="238">
        <v>16</v>
      </c>
      <c r="I721" s="239"/>
      <c r="J721" s="234"/>
      <c r="K721" s="234"/>
      <c r="L721" s="240"/>
      <c r="M721" s="241"/>
      <c r="N721" s="242"/>
      <c r="O721" s="242"/>
      <c r="P721" s="242"/>
      <c r="Q721" s="242"/>
      <c r="R721" s="242"/>
      <c r="S721" s="242"/>
      <c r="T721" s="24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4" t="s">
        <v>172</v>
      </c>
      <c r="AU721" s="244" t="s">
        <v>86</v>
      </c>
      <c r="AV721" s="13" t="s">
        <v>86</v>
      </c>
      <c r="AW721" s="13" t="s">
        <v>32</v>
      </c>
      <c r="AX721" s="13" t="s">
        <v>76</v>
      </c>
      <c r="AY721" s="244" t="s">
        <v>164</v>
      </c>
    </row>
    <row r="722" spans="1:51" s="13" customFormat="1" ht="12">
      <c r="A722" s="13"/>
      <c r="B722" s="233"/>
      <c r="C722" s="234"/>
      <c r="D722" s="235" t="s">
        <v>172</v>
      </c>
      <c r="E722" s="236" t="s">
        <v>1</v>
      </c>
      <c r="F722" s="237" t="s">
        <v>1077</v>
      </c>
      <c r="G722" s="234"/>
      <c r="H722" s="238">
        <v>28</v>
      </c>
      <c r="I722" s="239"/>
      <c r="J722" s="234"/>
      <c r="K722" s="234"/>
      <c r="L722" s="240"/>
      <c r="M722" s="241"/>
      <c r="N722" s="242"/>
      <c r="O722" s="242"/>
      <c r="P722" s="242"/>
      <c r="Q722" s="242"/>
      <c r="R722" s="242"/>
      <c r="S722" s="242"/>
      <c r="T722" s="24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4" t="s">
        <v>172</v>
      </c>
      <c r="AU722" s="244" t="s">
        <v>86</v>
      </c>
      <c r="AV722" s="13" t="s">
        <v>86</v>
      </c>
      <c r="AW722" s="13" t="s">
        <v>32</v>
      </c>
      <c r="AX722" s="13" t="s">
        <v>76</v>
      </c>
      <c r="AY722" s="244" t="s">
        <v>164</v>
      </c>
    </row>
    <row r="723" spans="1:51" s="14" customFormat="1" ht="12">
      <c r="A723" s="14"/>
      <c r="B723" s="245"/>
      <c r="C723" s="246"/>
      <c r="D723" s="235" t="s">
        <v>172</v>
      </c>
      <c r="E723" s="247" t="s">
        <v>1</v>
      </c>
      <c r="F723" s="248" t="s">
        <v>175</v>
      </c>
      <c r="G723" s="246"/>
      <c r="H723" s="249">
        <v>44</v>
      </c>
      <c r="I723" s="250"/>
      <c r="J723" s="246"/>
      <c r="K723" s="246"/>
      <c r="L723" s="251"/>
      <c r="M723" s="252"/>
      <c r="N723" s="253"/>
      <c r="O723" s="253"/>
      <c r="P723" s="253"/>
      <c r="Q723" s="253"/>
      <c r="R723" s="253"/>
      <c r="S723" s="253"/>
      <c r="T723" s="25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5" t="s">
        <v>172</v>
      </c>
      <c r="AU723" s="255" t="s">
        <v>86</v>
      </c>
      <c r="AV723" s="14" t="s">
        <v>170</v>
      </c>
      <c r="AW723" s="14" t="s">
        <v>32</v>
      </c>
      <c r="AX723" s="14" t="s">
        <v>84</v>
      </c>
      <c r="AY723" s="255" t="s">
        <v>164</v>
      </c>
    </row>
    <row r="724" spans="1:65" s="2" customFormat="1" ht="13.8" customHeight="1">
      <c r="A724" s="38"/>
      <c r="B724" s="39"/>
      <c r="C724" s="219" t="s">
        <v>1078</v>
      </c>
      <c r="D724" s="219" t="s">
        <v>166</v>
      </c>
      <c r="E724" s="220" t="s">
        <v>1079</v>
      </c>
      <c r="F724" s="221" t="s">
        <v>1080</v>
      </c>
      <c r="G724" s="222" t="s">
        <v>187</v>
      </c>
      <c r="H724" s="223">
        <v>8.748</v>
      </c>
      <c r="I724" s="224"/>
      <c r="J724" s="225">
        <f>ROUND(I724*H724,2)</f>
        <v>0</v>
      </c>
      <c r="K724" s="226"/>
      <c r="L724" s="44"/>
      <c r="M724" s="227" t="s">
        <v>1</v>
      </c>
      <c r="N724" s="228" t="s">
        <v>41</v>
      </c>
      <c r="O724" s="91"/>
      <c r="P724" s="229">
        <f>O724*H724</f>
        <v>0</v>
      </c>
      <c r="Q724" s="229">
        <v>0</v>
      </c>
      <c r="R724" s="229">
        <f>Q724*H724</f>
        <v>0</v>
      </c>
      <c r="S724" s="229">
        <v>2</v>
      </c>
      <c r="T724" s="230">
        <f>S724*H724</f>
        <v>17.496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31" t="s">
        <v>170</v>
      </c>
      <c r="AT724" s="231" t="s">
        <v>166</v>
      </c>
      <c r="AU724" s="231" t="s">
        <v>86</v>
      </c>
      <c r="AY724" s="17" t="s">
        <v>164</v>
      </c>
      <c r="BE724" s="232">
        <f>IF(N724="základní",J724,0)</f>
        <v>0</v>
      </c>
      <c r="BF724" s="232">
        <f>IF(N724="snížená",J724,0)</f>
        <v>0</v>
      </c>
      <c r="BG724" s="232">
        <f>IF(N724="zákl. přenesená",J724,0)</f>
        <v>0</v>
      </c>
      <c r="BH724" s="232">
        <f>IF(N724="sníž. přenesená",J724,0)</f>
        <v>0</v>
      </c>
      <c r="BI724" s="232">
        <f>IF(N724="nulová",J724,0)</f>
        <v>0</v>
      </c>
      <c r="BJ724" s="17" t="s">
        <v>84</v>
      </c>
      <c r="BK724" s="232">
        <f>ROUND(I724*H724,2)</f>
        <v>0</v>
      </c>
      <c r="BL724" s="17" t="s">
        <v>170</v>
      </c>
      <c r="BM724" s="231" t="s">
        <v>1081</v>
      </c>
    </row>
    <row r="725" spans="1:51" s="13" customFormat="1" ht="12">
      <c r="A725" s="13"/>
      <c r="B725" s="233"/>
      <c r="C725" s="234"/>
      <c r="D725" s="235" t="s">
        <v>172</v>
      </c>
      <c r="E725" s="236" t="s">
        <v>1</v>
      </c>
      <c r="F725" s="237" t="s">
        <v>1082</v>
      </c>
      <c r="G725" s="234"/>
      <c r="H725" s="238">
        <v>8.1</v>
      </c>
      <c r="I725" s="239"/>
      <c r="J725" s="234"/>
      <c r="K725" s="234"/>
      <c r="L725" s="240"/>
      <c r="M725" s="241"/>
      <c r="N725" s="242"/>
      <c r="O725" s="242"/>
      <c r="P725" s="242"/>
      <c r="Q725" s="242"/>
      <c r="R725" s="242"/>
      <c r="S725" s="242"/>
      <c r="T725" s="24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4" t="s">
        <v>172</v>
      </c>
      <c r="AU725" s="244" t="s">
        <v>86</v>
      </c>
      <c r="AV725" s="13" t="s">
        <v>86</v>
      </c>
      <c r="AW725" s="13" t="s">
        <v>32</v>
      </c>
      <c r="AX725" s="13" t="s">
        <v>76</v>
      </c>
      <c r="AY725" s="244" t="s">
        <v>164</v>
      </c>
    </row>
    <row r="726" spans="1:51" s="13" customFormat="1" ht="12">
      <c r="A726" s="13"/>
      <c r="B726" s="233"/>
      <c r="C726" s="234"/>
      <c r="D726" s="235" t="s">
        <v>172</v>
      </c>
      <c r="E726" s="236" t="s">
        <v>1</v>
      </c>
      <c r="F726" s="237" t="s">
        <v>1083</v>
      </c>
      <c r="G726" s="234"/>
      <c r="H726" s="238">
        <v>0.648</v>
      </c>
      <c r="I726" s="239"/>
      <c r="J726" s="234"/>
      <c r="K726" s="234"/>
      <c r="L726" s="240"/>
      <c r="M726" s="241"/>
      <c r="N726" s="242"/>
      <c r="O726" s="242"/>
      <c r="P726" s="242"/>
      <c r="Q726" s="242"/>
      <c r="R726" s="242"/>
      <c r="S726" s="242"/>
      <c r="T726" s="24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4" t="s">
        <v>172</v>
      </c>
      <c r="AU726" s="244" t="s">
        <v>86</v>
      </c>
      <c r="AV726" s="13" t="s">
        <v>86</v>
      </c>
      <c r="AW726" s="13" t="s">
        <v>32</v>
      </c>
      <c r="AX726" s="13" t="s">
        <v>76</v>
      </c>
      <c r="AY726" s="244" t="s">
        <v>164</v>
      </c>
    </row>
    <row r="727" spans="1:51" s="14" customFormat="1" ht="12">
      <c r="A727" s="14"/>
      <c r="B727" s="245"/>
      <c r="C727" s="246"/>
      <c r="D727" s="235" t="s">
        <v>172</v>
      </c>
      <c r="E727" s="247" t="s">
        <v>1</v>
      </c>
      <c r="F727" s="248" t="s">
        <v>175</v>
      </c>
      <c r="G727" s="246"/>
      <c r="H727" s="249">
        <v>8.748</v>
      </c>
      <c r="I727" s="250"/>
      <c r="J727" s="246"/>
      <c r="K727" s="246"/>
      <c r="L727" s="251"/>
      <c r="M727" s="252"/>
      <c r="N727" s="253"/>
      <c r="O727" s="253"/>
      <c r="P727" s="253"/>
      <c r="Q727" s="253"/>
      <c r="R727" s="253"/>
      <c r="S727" s="253"/>
      <c r="T727" s="25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5" t="s">
        <v>172</v>
      </c>
      <c r="AU727" s="255" t="s">
        <v>86</v>
      </c>
      <c r="AV727" s="14" t="s">
        <v>170</v>
      </c>
      <c r="AW727" s="14" t="s">
        <v>32</v>
      </c>
      <c r="AX727" s="14" t="s">
        <v>84</v>
      </c>
      <c r="AY727" s="255" t="s">
        <v>164</v>
      </c>
    </row>
    <row r="728" spans="1:65" s="2" customFormat="1" ht="13.8" customHeight="1">
      <c r="A728" s="38"/>
      <c r="B728" s="39"/>
      <c r="C728" s="219" t="s">
        <v>1084</v>
      </c>
      <c r="D728" s="219" t="s">
        <v>166</v>
      </c>
      <c r="E728" s="220" t="s">
        <v>1085</v>
      </c>
      <c r="F728" s="221" t="s">
        <v>1086</v>
      </c>
      <c r="G728" s="222" t="s">
        <v>169</v>
      </c>
      <c r="H728" s="223">
        <v>681.5</v>
      </c>
      <c r="I728" s="224"/>
      <c r="J728" s="225">
        <f>ROUND(I728*H728,2)</f>
        <v>0</v>
      </c>
      <c r="K728" s="226"/>
      <c r="L728" s="44"/>
      <c r="M728" s="227" t="s">
        <v>1</v>
      </c>
      <c r="N728" s="228" t="s">
        <v>41</v>
      </c>
      <c r="O728" s="91"/>
      <c r="P728" s="229">
        <f>O728*H728</f>
        <v>0</v>
      </c>
      <c r="Q728" s="229">
        <v>0</v>
      </c>
      <c r="R728" s="229">
        <f>Q728*H728</f>
        <v>0</v>
      </c>
      <c r="S728" s="229">
        <v>0.131</v>
      </c>
      <c r="T728" s="230">
        <f>S728*H728</f>
        <v>89.2765</v>
      </c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R728" s="231" t="s">
        <v>170</v>
      </c>
      <c r="AT728" s="231" t="s">
        <v>166</v>
      </c>
      <c r="AU728" s="231" t="s">
        <v>86</v>
      </c>
      <c r="AY728" s="17" t="s">
        <v>164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17" t="s">
        <v>84</v>
      </c>
      <c r="BK728" s="232">
        <f>ROUND(I728*H728,2)</f>
        <v>0</v>
      </c>
      <c r="BL728" s="17" t="s">
        <v>170</v>
      </c>
      <c r="BM728" s="231" t="s">
        <v>1087</v>
      </c>
    </row>
    <row r="729" spans="1:51" s="13" customFormat="1" ht="12">
      <c r="A729" s="13"/>
      <c r="B729" s="233"/>
      <c r="C729" s="234"/>
      <c r="D729" s="235" t="s">
        <v>172</v>
      </c>
      <c r="E729" s="236" t="s">
        <v>1</v>
      </c>
      <c r="F729" s="237" t="s">
        <v>1088</v>
      </c>
      <c r="G729" s="234"/>
      <c r="H729" s="238">
        <v>38.8</v>
      </c>
      <c r="I729" s="239"/>
      <c r="J729" s="234"/>
      <c r="K729" s="234"/>
      <c r="L729" s="240"/>
      <c r="M729" s="241"/>
      <c r="N729" s="242"/>
      <c r="O729" s="242"/>
      <c r="P729" s="242"/>
      <c r="Q729" s="242"/>
      <c r="R729" s="242"/>
      <c r="S729" s="242"/>
      <c r="T729" s="24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4" t="s">
        <v>172</v>
      </c>
      <c r="AU729" s="244" t="s">
        <v>86</v>
      </c>
      <c r="AV729" s="13" t="s">
        <v>86</v>
      </c>
      <c r="AW729" s="13" t="s">
        <v>32</v>
      </c>
      <c r="AX729" s="13" t="s">
        <v>76</v>
      </c>
      <c r="AY729" s="244" t="s">
        <v>164</v>
      </c>
    </row>
    <row r="730" spans="1:51" s="13" customFormat="1" ht="12">
      <c r="A730" s="13"/>
      <c r="B730" s="233"/>
      <c r="C730" s="234"/>
      <c r="D730" s="235" t="s">
        <v>172</v>
      </c>
      <c r="E730" s="236" t="s">
        <v>1</v>
      </c>
      <c r="F730" s="237" t="s">
        <v>1089</v>
      </c>
      <c r="G730" s="234"/>
      <c r="H730" s="238">
        <v>25.4</v>
      </c>
      <c r="I730" s="239"/>
      <c r="J730" s="234"/>
      <c r="K730" s="234"/>
      <c r="L730" s="240"/>
      <c r="M730" s="241"/>
      <c r="N730" s="242"/>
      <c r="O730" s="242"/>
      <c r="P730" s="242"/>
      <c r="Q730" s="242"/>
      <c r="R730" s="242"/>
      <c r="S730" s="242"/>
      <c r="T730" s="24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4" t="s">
        <v>172</v>
      </c>
      <c r="AU730" s="244" t="s">
        <v>86</v>
      </c>
      <c r="AV730" s="13" t="s">
        <v>86</v>
      </c>
      <c r="AW730" s="13" t="s">
        <v>32</v>
      </c>
      <c r="AX730" s="13" t="s">
        <v>76</v>
      </c>
      <c r="AY730" s="244" t="s">
        <v>164</v>
      </c>
    </row>
    <row r="731" spans="1:51" s="13" customFormat="1" ht="12">
      <c r="A731" s="13"/>
      <c r="B731" s="233"/>
      <c r="C731" s="234"/>
      <c r="D731" s="235" t="s">
        <v>172</v>
      </c>
      <c r="E731" s="236" t="s">
        <v>1</v>
      </c>
      <c r="F731" s="237" t="s">
        <v>1090</v>
      </c>
      <c r="G731" s="234"/>
      <c r="H731" s="238">
        <v>230.3</v>
      </c>
      <c r="I731" s="239"/>
      <c r="J731" s="234"/>
      <c r="K731" s="234"/>
      <c r="L731" s="240"/>
      <c r="M731" s="241"/>
      <c r="N731" s="242"/>
      <c r="O731" s="242"/>
      <c r="P731" s="242"/>
      <c r="Q731" s="242"/>
      <c r="R731" s="242"/>
      <c r="S731" s="242"/>
      <c r="T731" s="24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4" t="s">
        <v>172</v>
      </c>
      <c r="AU731" s="244" t="s">
        <v>86</v>
      </c>
      <c r="AV731" s="13" t="s">
        <v>86</v>
      </c>
      <c r="AW731" s="13" t="s">
        <v>32</v>
      </c>
      <c r="AX731" s="13" t="s">
        <v>76</v>
      </c>
      <c r="AY731" s="244" t="s">
        <v>164</v>
      </c>
    </row>
    <row r="732" spans="1:51" s="13" customFormat="1" ht="12">
      <c r="A732" s="13"/>
      <c r="B732" s="233"/>
      <c r="C732" s="234"/>
      <c r="D732" s="235" t="s">
        <v>172</v>
      </c>
      <c r="E732" s="236" t="s">
        <v>1</v>
      </c>
      <c r="F732" s="237" t="s">
        <v>1091</v>
      </c>
      <c r="G732" s="234"/>
      <c r="H732" s="238">
        <v>197</v>
      </c>
      <c r="I732" s="239"/>
      <c r="J732" s="234"/>
      <c r="K732" s="234"/>
      <c r="L732" s="240"/>
      <c r="M732" s="241"/>
      <c r="N732" s="242"/>
      <c r="O732" s="242"/>
      <c r="P732" s="242"/>
      <c r="Q732" s="242"/>
      <c r="R732" s="242"/>
      <c r="S732" s="242"/>
      <c r="T732" s="24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4" t="s">
        <v>172</v>
      </c>
      <c r="AU732" s="244" t="s">
        <v>86</v>
      </c>
      <c r="AV732" s="13" t="s">
        <v>86</v>
      </c>
      <c r="AW732" s="13" t="s">
        <v>32</v>
      </c>
      <c r="AX732" s="13" t="s">
        <v>76</v>
      </c>
      <c r="AY732" s="244" t="s">
        <v>164</v>
      </c>
    </row>
    <row r="733" spans="1:51" s="13" customFormat="1" ht="12">
      <c r="A733" s="13"/>
      <c r="B733" s="233"/>
      <c r="C733" s="234"/>
      <c r="D733" s="235" t="s">
        <v>172</v>
      </c>
      <c r="E733" s="236" t="s">
        <v>1</v>
      </c>
      <c r="F733" s="237" t="s">
        <v>1092</v>
      </c>
      <c r="G733" s="234"/>
      <c r="H733" s="238">
        <v>190</v>
      </c>
      <c r="I733" s="239"/>
      <c r="J733" s="234"/>
      <c r="K733" s="234"/>
      <c r="L733" s="240"/>
      <c r="M733" s="241"/>
      <c r="N733" s="242"/>
      <c r="O733" s="242"/>
      <c r="P733" s="242"/>
      <c r="Q733" s="242"/>
      <c r="R733" s="242"/>
      <c r="S733" s="242"/>
      <c r="T733" s="24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4" t="s">
        <v>172</v>
      </c>
      <c r="AU733" s="244" t="s">
        <v>86</v>
      </c>
      <c r="AV733" s="13" t="s">
        <v>86</v>
      </c>
      <c r="AW733" s="13" t="s">
        <v>32</v>
      </c>
      <c r="AX733" s="13" t="s">
        <v>76</v>
      </c>
      <c r="AY733" s="244" t="s">
        <v>164</v>
      </c>
    </row>
    <row r="734" spans="1:51" s="14" customFormat="1" ht="12">
      <c r="A734" s="14"/>
      <c r="B734" s="245"/>
      <c r="C734" s="246"/>
      <c r="D734" s="235" t="s">
        <v>172</v>
      </c>
      <c r="E734" s="247" t="s">
        <v>1</v>
      </c>
      <c r="F734" s="248" t="s">
        <v>175</v>
      </c>
      <c r="G734" s="246"/>
      <c r="H734" s="249">
        <v>681.5</v>
      </c>
      <c r="I734" s="250"/>
      <c r="J734" s="246"/>
      <c r="K734" s="246"/>
      <c r="L734" s="251"/>
      <c r="M734" s="252"/>
      <c r="N734" s="253"/>
      <c r="O734" s="253"/>
      <c r="P734" s="253"/>
      <c r="Q734" s="253"/>
      <c r="R734" s="253"/>
      <c r="S734" s="253"/>
      <c r="T734" s="25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5" t="s">
        <v>172</v>
      </c>
      <c r="AU734" s="255" t="s">
        <v>86</v>
      </c>
      <c r="AV734" s="14" t="s">
        <v>170</v>
      </c>
      <c r="AW734" s="14" t="s">
        <v>32</v>
      </c>
      <c r="AX734" s="14" t="s">
        <v>84</v>
      </c>
      <c r="AY734" s="255" t="s">
        <v>164</v>
      </c>
    </row>
    <row r="735" spans="1:65" s="2" customFormat="1" ht="13.8" customHeight="1">
      <c r="A735" s="38"/>
      <c r="B735" s="39"/>
      <c r="C735" s="219" t="s">
        <v>1093</v>
      </c>
      <c r="D735" s="219" t="s">
        <v>166</v>
      </c>
      <c r="E735" s="220" t="s">
        <v>1094</v>
      </c>
      <c r="F735" s="221" t="s">
        <v>1095</v>
      </c>
      <c r="G735" s="222" t="s">
        <v>169</v>
      </c>
      <c r="H735" s="223">
        <v>204.9</v>
      </c>
      <c r="I735" s="224"/>
      <c r="J735" s="225">
        <f>ROUND(I735*H735,2)</f>
        <v>0</v>
      </c>
      <c r="K735" s="226"/>
      <c r="L735" s="44"/>
      <c r="M735" s="227" t="s">
        <v>1</v>
      </c>
      <c r="N735" s="228" t="s">
        <v>41</v>
      </c>
      <c r="O735" s="91"/>
      <c r="P735" s="229">
        <f>O735*H735</f>
        <v>0</v>
      </c>
      <c r="Q735" s="229">
        <v>0</v>
      </c>
      <c r="R735" s="229">
        <f>Q735*H735</f>
        <v>0</v>
      </c>
      <c r="S735" s="229">
        <v>0.261</v>
      </c>
      <c r="T735" s="230">
        <f>S735*H735</f>
        <v>53.4789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31" t="s">
        <v>170</v>
      </c>
      <c r="AT735" s="231" t="s">
        <v>166</v>
      </c>
      <c r="AU735" s="231" t="s">
        <v>86</v>
      </c>
      <c r="AY735" s="17" t="s">
        <v>164</v>
      </c>
      <c r="BE735" s="232">
        <f>IF(N735="základní",J735,0)</f>
        <v>0</v>
      </c>
      <c r="BF735" s="232">
        <f>IF(N735="snížená",J735,0)</f>
        <v>0</v>
      </c>
      <c r="BG735" s="232">
        <f>IF(N735="zákl. přenesená",J735,0)</f>
        <v>0</v>
      </c>
      <c r="BH735" s="232">
        <f>IF(N735="sníž. přenesená",J735,0)</f>
        <v>0</v>
      </c>
      <c r="BI735" s="232">
        <f>IF(N735="nulová",J735,0)</f>
        <v>0</v>
      </c>
      <c r="BJ735" s="17" t="s">
        <v>84</v>
      </c>
      <c r="BK735" s="232">
        <f>ROUND(I735*H735,2)</f>
        <v>0</v>
      </c>
      <c r="BL735" s="17" t="s">
        <v>170</v>
      </c>
      <c r="BM735" s="231" t="s">
        <v>1096</v>
      </c>
    </row>
    <row r="736" spans="1:51" s="13" customFormat="1" ht="12">
      <c r="A736" s="13"/>
      <c r="B736" s="233"/>
      <c r="C736" s="234"/>
      <c r="D736" s="235" t="s">
        <v>172</v>
      </c>
      <c r="E736" s="236" t="s">
        <v>1</v>
      </c>
      <c r="F736" s="237" t="s">
        <v>1097</v>
      </c>
      <c r="G736" s="234"/>
      <c r="H736" s="238">
        <v>120.4</v>
      </c>
      <c r="I736" s="239"/>
      <c r="J736" s="234"/>
      <c r="K736" s="234"/>
      <c r="L736" s="240"/>
      <c r="M736" s="241"/>
      <c r="N736" s="242"/>
      <c r="O736" s="242"/>
      <c r="P736" s="242"/>
      <c r="Q736" s="242"/>
      <c r="R736" s="242"/>
      <c r="S736" s="242"/>
      <c r="T736" s="24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4" t="s">
        <v>172</v>
      </c>
      <c r="AU736" s="244" t="s">
        <v>86</v>
      </c>
      <c r="AV736" s="13" t="s">
        <v>86</v>
      </c>
      <c r="AW736" s="13" t="s">
        <v>32</v>
      </c>
      <c r="AX736" s="13" t="s">
        <v>76</v>
      </c>
      <c r="AY736" s="244" t="s">
        <v>164</v>
      </c>
    </row>
    <row r="737" spans="1:51" s="13" customFormat="1" ht="12">
      <c r="A737" s="13"/>
      <c r="B737" s="233"/>
      <c r="C737" s="234"/>
      <c r="D737" s="235" t="s">
        <v>172</v>
      </c>
      <c r="E737" s="236" t="s">
        <v>1</v>
      </c>
      <c r="F737" s="237" t="s">
        <v>1098</v>
      </c>
      <c r="G737" s="234"/>
      <c r="H737" s="238">
        <v>72.8</v>
      </c>
      <c r="I737" s="239"/>
      <c r="J737" s="234"/>
      <c r="K737" s="234"/>
      <c r="L737" s="240"/>
      <c r="M737" s="241"/>
      <c r="N737" s="242"/>
      <c r="O737" s="242"/>
      <c r="P737" s="242"/>
      <c r="Q737" s="242"/>
      <c r="R737" s="242"/>
      <c r="S737" s="242"/>
      <c r="T737" s="24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4" t="s">
        <v>172</v>
      </c>
      <c r="AU737" s="244" t="s">
        <v>86</v>
      </c>
      <c r="AV737" s="13" t="s">
        <v>86</v>
      </c>
      <c r="AW737" s="13" t="s">
        <v>32</v>
      </c>
      <c r="AX737" s="13" t="s">
        <v>76</v>
      </c>
      <c r="AY737" s="244" t="s">
        <v>164</v>
      </c>
    </row>
    <row r="738" spans="1:51" s="13" customFormat="1" ht="12">
      <c r="A738" s="13"/>
      <c r="B738" s="233"/>
      <c r="C738" s="234"/>
      <c r="D738" s="235" t="s">
        <v>172</v>
      </c>
      <c r="E738" s="236" t="s">
        <v>1</v>
      </c>
      <c r="F738" s="237" t="s">
        <v>1099</v>
      </c>
      <c r="G738" s="234"/>
      <c r="H738" s="238">
        <v>11.7</v>
      </c>
      <c r="I738" s="239"/>
      <c r="J738" s="234"/>
      <c r="K738" s="234"/>
      <c r="L738" s="240"/>
      <c r="M738" s="241"/>
      <c r="N738" s="242"/>
      <c r="O738" s="242"/>
      <c r="P738" s="242"/>
      <c r="Q738" s="242"/>
      <c r="R738" s="242"/>
      <c r="S738" s="242"/>
      <c r="T738" s="24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4" t="s">
        <v>172</v>
      </c>
      <c r="AU738" s="244" t="s">
        <v>86</v>
      </c>
      <c r="AV738" s="13" t="s">
        <v>86</v>
      </c>
      <c r="AW738" s="13" t="s">
        <v>32</v>
      </c>
      <c r="AX738" s="13" t="s">
        <v>76</v>
      </c>
      <c r="AY738" s="244" t="s">
        <v>164</v>
      </c>
    </row>
    <row r="739" spans="1:51" s="14" customFormat="1" ht="12">
      <c r="A739" s="14"/>
      <c r="B739" s="245"/>
      <c r="C739" s="246"/>
      <c r="D739" s="235" t="s">
        <v>172</v>
      </c>
      <c r="E739" s="247" t="s">
        <v>1</v>
      </c>
      <c r="F739" s="248" t="s">
        <v>175</v>
      </c>
      <c r="G739" s="246"/>
      <c r="H739" s="249">
        <v>204.89999999999998</v>
      </c>
      <c r="I739" s="250"/>
      <c r="J739" s="246"/>
      <c r="K739" s="246"/>
      <c r="L739" s="251"/>
      <c r="M739" s="252"/>
      <c r="N739" s="253"/>
      <c r="O739" s="253"/>
      <c r="P739" s="253"/>
      <c r="Q739" s="253"/>
      <c r="R739" s="253"/>
      <c r="S739" s="253"/>
      <c r="T739" s="25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5" t="s">
        <v>172</v>
      </c>
      <c r="AU739" s="255" t="s">
        <v>86</v>
      </c>
      <c r="AV739" s="14" t="s">
        <v>170</v>
      </c>
      <c r="AW739" s="14" t="s">
        <v>32</v>
      </c>
      <c r="AX739" s="14" t="s">
        <v>84</v>
      </c>
      <c r="AY739" s="255" t="s">
        <v>164</v>
      </c>
    </row>
    <row r="740" spans="1:65" s="2" customFormat="1" ht="13.8" customHeight="1">
      <c r="A740" s="38"/>
      <c r="B740" s="39"/>
      <c r="C740" s="219" t="s">
        <v>1100</v>
      </c>
      <c r="D740" s="219" t="s">
        <v>166</v>
      </c>
      <c r="E740" s="220" t="s">
        <v>1101</v>
      </c>
      <c r="F740" s="221" t="s">
        <v>1102</v>
      </c>
      <c r="G740" s="222" t="s">
        <v>187</v>
      </c>
      <c r="H740" s="223">
        <v>11.38</v>
      </c>
      <c r="I740" s="224"/>
      <c r="J740" s="225">
        <f>ROUND(I740*H740,2)</f>
        <v>0</v>
      </c>
      <c r="K740" s="226"/>
      <c r="L740" s="44"/>
      <c r="M740" s="227" t="s">
        <v>1</v>
      </c>
      <c r="N740" s="228" t="s">
        <v>41</v>
      </c>
      <c r="O740" s="91"/>
      <c r="P740" s="229">
        <f>O740*H740</f>
        <v>0</v>
      </c>
      <c r="Q740" s="229">
        <v>0</v>
      </c>
      <c r="R740" s="229">
        <f>Q740*H740</f>
        <v>0</v>
      </c>
      <c r="S740" s="229">
        <v>1.8</v>
      </c>
      <c r="T740" s="230">
        <f>S740*H740</f>
        <v>20.484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31" t="s">
        <v>170</v>
      </c>
      <c r="AT740" s="231" t="s">
        <v>166</v>
      </c>
      <c r="AU740" s="231" t="s">
        <v>86</v>
      </c>
      <c r="AY740" s="17" t="s">
        <v>164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17" t="s">
        <v>84</v>
      </c>
      <c r="BK740" s="232">
        <f>ROUND(I740*H740,2)</f>
        <v>0</v>
      </c>
      <c r="BL740" s="17" t="s">
        <v>170</v>
      </c>
      <c r="BM740" s="231" t="s">
        <v>1103</v>
      </c>
    </row>
    <row r="741" spans="1:51" s="13" customFormat="1" ht="12">
      <c r="A741" s="13"/>
      <c r="B741" s="233"/>
      <c r="C741" s="234"/>
      <c r="D741" s="235" t="s">
        <v>172</v>
      </c>
      <c r="E741" s="236" t="s">
        <v>1</v>
      </c>
      <c r="F741" s="237" t="s">
        <v>1104</v>
      </c>
      <c r="G741" s="234"/>
      <c r="H741" s="238">
        <v>0.432</v>
      </c>
      <c r="I741" s="239"/>
      <c r="J741" s="234"/>
      <c r="K741" s="234"/>
      <c r="L741" s="240"/>
      <c r="M741" s="241"/>
      <c r="N741" s="242"/>
      <c r="O741" s="242"/>
      <c r="P741" s="242"/>
      <c r="Q741" s="242"/>
      <c r="R741" s="242"/>
      <c r="S741" s="242"/>
      <c r="T741" s="24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4" t="s">
        <v>172</v>
      </c>
      <c r="AU741" s="244" t="s">
        <v>86</v>
      </c>
      <c r="AV741" s="13" t="s">
        <v>86</v>
      </c>
      <c r="AW741" s="13" t="s">
        <v>32</v>
      </c>
      <c r="AX741" s="13" t="s">
        <v>76</v>
      </c>
      <c r="AY741" s="244" t="s">
        <v>164</v>
      </c>
    </row>
    <row r="742" spans="1:51" s="13" customFormat="1" ht="12">
      <c r="A742" s="13"/>
      <c r="B742" s="233"/>
      <c r="C742" s="234"/>
      <c r="D742" s="235" t="s">
        <v>172</v>
      </c>
      <c r="E742" s="236" t="s">
        <v>1</v>
      </c>
      <c r="F742" s="237" t="s">
        <v>1105</v>
      </c>
      <c r="G742" s="234"/>
      <c r="H742" s="238">
        <v>4.043</v>
      </c>
      <c r="I742" s="239"/>
      <c r="J742" s="234"/>
      <c r="K742" s="234"/>
      <c r="L742" s="240"/>
      <c r="M742" s="241"/>
      <c r="N742" s="242"/>
      <c r="O742" s="242"/>
      <c r="P742" s="242"/>
      <c r="Q742" s="242"/>
      <c r="R742" s="242"/>
      <c r="S742" s="242"/>
      <c r="T742" s="24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4" t="s">
        <v>172</v>
      </c>
      <c r="AU742" s="244" t="s">
        <v>86</v>
      </c>
      <c r="AV742" s="13" t="s">
        <v>86</v>
      </c>
      <c r="AW742" s="13" t="s">
        <v>32</v>
      </c>
      <c r="AX742" s="13" t="s">
        <v>76</v>
      </c>
      <c r="AY742" s="244" t="s">
        <v>164</v>
      </c>
    </row>
    <row r="743" spans="1:51" s="13" customFormat="1" ht="12">
      <c r="A743" s="13"/>
      <c r="B743" s="233"/>
      <c r="C743" s="234"/>
      <c r="D743" s="235" t="s">
        <v>172</v>
      </c>
      <c r="E743" s="236" t="s">
        <v>1</v>
      </c>
      <c r="F743" s="237" t="s">
        <v>1106</v>
      </c>
      <c r="G743" s="234"/>
      <c r="H743" s="238">
        <v>1.3</v>
      </c>
      <c r="I743" s="239"/>
      <c r="J743" s="234"/>
      <c r="K743" s="234"/>
      <c r="L743" s="240"/>
      <c r="M743" s="241"/>
      <c r="N743" s="242"/>
      <c r="O743" s="242"/>
      <c r="P743" s="242"/>
      <c r="Q743" s="242"/>
      <c r="R743" s="242"/>
      <c r="S743" s="242"/>
      <c r="T743" s="24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4" t="s">
        <v>172</v>
      </c>
      <c r="AU743" s="244" t="s">
        <v>86</v>
      </c>
      <c r="AV743" s="13" t="s">
        <v>86</v>
      </c>
      <c r="AW743" s="13" t="s">
        <v>32</v>
      </c>
      <c r="AX743" s="13" t="s">
        <v>76</v>
      </c>
      <c r="AY743" s="244" t="s">
        <v>164</v>
      </c>
    </row>
    <row r="744" spans="1:51" s="13" customFormat="1" ht="12">
      <c r="A744" s="13"/>
      <c r="B744" s="233"/>
      <c r="C744" s="234"/>
      <c r="D744" s="235" t="s">
        <v>172</v>
      </c>
      <c r="E744" s="236" t="s">
        <v>1</v>
      </c>
      <c r="F744" s="237" t="s">
        <v>1107</v>
      </c>
      <c r="G744" s="234"/>
      <c r="H744" s="238">
        <v>4.244</v>
      </c>
      <c r="I744" s="239"/>
      <c r="J744" s="234"/>
      <c r="K744" s="234"/>
      <c r="L744" s="240"/>
      <c r="M744" s="241"/>
      <c r="N744" s="242"/>
      <c r="O744" s="242"/>
      <c r="P744" s="242"/>
      <c r="Q744" s="242"/>
      <c r="R744" s="242"/>
      <c r="S744" s="242"/>
      <c r="T744" s="24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4" t="s">
        <v>172</v>
      </c>
      <c r="AU744" s="244" t="s">
        <v>86</v>
      </c>
      <c r="AV744" s="13" t="s">
        <v>86</v>
      </c>
      <c r="AW744" s="13" t="s">
        <v>32</v>
      </c>
      <c r="AX744" s="13" t="s">
        <v>76</v>
      </c>
      <c r="AY744" s="244" t="s">
        <v>164</v>
      </c>
    </row>
    <row r="745" spans="1:51" s="13" customFormat="1" ht="12">
      <c r="A745" s="13"/>
      <c r="B745" s="233"/>
      <c r="C745" s="234"/>
      <c r="D745" s="235" t="s">
        <v>172</v>
      </c>
      <c r="E745" s="236" t="s">
        <v>1</v>
      </c>
      <c r="F745" s="237" t="s">
        <v>1108</v>
      </c>
      <c r="G745" s="234"/>
      <c r="H745" s="238">
        <v>0.147</v>
      </c>
      <c r="I745" s="239"/>
      <c r="J745" s="234"/>
      <c r="K745" s="234"/>
      <c r="L745" s="240"/>
      <c r="M745" s="241"/>
      <c r="N745" s="242"/>
      <c r="O745" s="242"/>
      <c r="P745" s="242"/>
      <c r="Q745" s="242"/>
      <c r="R745" s="242"/>
      <c r="S745" s="242"/>
      <c r="T745" s="24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4" t="s">
        <v>172</v>
      </c>
      <c r="AU745" s="244" t="s">
        <v>86</v>
      </c>
      <c r="AV745" s="13" t="s">
        <v>86</v>
      </c>
      <c r="AW745" s="13" t="s">
        <v>32</v>
      </c>
      <c r="AX745" s="13" t="s">
        <v>76</v>
      </c>
      <c r="AY745" s="244" t="s">
        <v>164</v>
      </c>
    </row>
    <row r="746" spans="1:51" s="13" customFormat="1" ht="12">
      <c r="A746" s="13"/>
      <c r="B746" s="233"/>
      <c r="C746" s="234"/>
      <c r="D746" s="235" t="s">
        <v>172</v>
      </c>
      <c r="E746" s="236" t="s">
        <v>1</v>
      </c>
      <c r="F746" s="237" t="s">
        <v>1109</v>
      </c>
      <c r="G746" s="234"/>
      <c r="H746" s="238">
        <v>0.607</v>
      </c>
      <c r="I746" s="239"/>
      <c r="J746" s="234"/>
      <c r="K746" s="234"/>
      <c r="L746" s="240"/>
      <c r="M746" s="241"/>
      <c r="N746" s="242"/>
      <c r="O746" s="242"/>
      <c r="P746" s="242"/>
      <c r="Q746" s="242"/>
      <c r="R746" s="242"/>
      <c r="S746" s="242"/>
      <c r="T746" s="24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4" t="s">
        <v>172</v>
      </c>
      <c r="AU746" s="244" t="s">
        <v>86</v>
      </c>
      <c r="AV746" s="13" t="s">
        <v>86</v>
      </c>
      <c r="AW746" s="13" t="s">
        <v>32</v>
      </c>
      <c r="AX746" s="13" t="s">
        <v>76</v>
      </c>
      <c r="AY746" s="244" t="s">
        <v>164</v>
      </c>
    </row>
    <row r="747" spans="1:51" s="13" customFormat="1" ht="12">
      <c r="A747" s="13"/>
      <c r="B747" s="233"/>
      <c r="C747" s="234"/>
      <c r="D747" s="235" t="s">
        <v>172</v>
      </c>
      <c r="E747" s="236" t="s">
        <v>1</v>
      </c>
      <c r="F747" s="237" t="s">
        <v>1110</v>
      </c>
      <c r="G747" s="234"/>
      <c r="H747" s="238">
        <v>0.607</v>
      </c>
      <c r="I747" s="239"/>
      <c r="J747" s="234"/>
      <c r="K747" s="234"/>
      <c r="L747" s="240"/>
      <c r="M747" s="241"/>
      <c r="N747" s="242"/>
      <c r="O747" s="242"/>
      <c r="P747" s="242"/>
      <c r="Q747" s="242"/>
      <c r="R747" s="242"/>
      <c r="S747" s="242"/>
      <c r="T747" s="24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4" t="s">
        <v>172</v>
      </c>
      <c r="AU747" s="244" t="s">
        <v>86</v>
      </c>
      <c r="AV747" s="13" t="s">
        <v>86</v>
      </c>
      <c r="AW747" s="13" t="s">
        <v>32</v>
      </c>
      <c r="AX747" s="13" t="s">
        <v>76</v>
      </c>
      <c r="AY747" s="244" t="s">
        <v>164</v>
      </c>
    </row>
    <row r="748" spans="1:51" s="14" customFormat="1" ht="12">
      <c r="A748" s="14"/>
      <c r="B748" s="245"/>
      <c r="C748" s="246"/>
      <c r="D748" s="235" t="s">
        <v>172</v>
      </c>
      <c r="E748" s="247" t="s">
        <v>1</v>
      </c>
      <c r="F748" s="248" t="s">
        <v>175</v>
      </c>
      <c r="G748" s="246"/>
      <c r="H748" s="249">
        <v>11.379999999999999</v>
      </c>
      <c r="I748" s="250"/>
      <c r="J748" s="246"/>
      <c r="K748" s="246"/>
      <c r="L748" s="251"/>
      <c r="M748" s="252"/>
      <c r="N748" s="253"/>
      <c r="O748" s="253"/>
      <c r="P748" s="253"/>
      <c r="Q748" s="253"/>
      <c r="R748" s="253"/>
      <c r="S748" s="253"/>
      <c r="T748" s="25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5" t="s">
        <v>172</v>
      </c>
      <c r="AU748" s="255" t="s">
        <v>86</v>
      </c>
      <c r="AV748" s="14" t="s">
        <v>170</v>
      </c>
      <c r="AW748" s="14" t="s">
        <v>32</v>
      </c>
      <c r="AX748" s="14" t="s">
        <v>84</v>
      </c>
      <c r="AY748" s="255" t="s">
        <v>164</v>
      </c>
    </row>
    <row r="749" spans="1:65" s="2" customFormat="1" ht="13.8" customHeight="1">
      <c r="A749" s="38"/>
      <c r="B749" s="39"/>
      <c r="C749" s="219" t="s">
        <v>1111</v>
      </c>
      <c r="D749" s="219" t="s">
        <v>166</v>
      </c>
      <c r="E749" s="220" t="s">
        <v>1112</v>
      </c>
      <c r="F749" s="221" t="s">
        <v>1113</v>
      </c>
      <c r="G749" s="222" t="s">
        <v>187</v>
      </c>
      <c r="H749" s="223">
        <v>189.39</v>
      </c>
      <c r="I749" s="224"/>
      <c r="J749" s="225">
        <f>ROUND(I749*H749,2)</f>
        <v>0</v>
      </c>
      <c r="K749" s="226"/>
      <c r="L749" s="44"/>
      <c r="M749" s="227" t="s">
        <v>1</v>
      </c>
      <c r="N749" s="228" t="s">
        <v>41</v>
      </c>
      <c r="O749" s="91"/>
      <c r="P749" s="229">
        <f>O749*H749</f>
        <v>0</v>
      </c>
      <c r="Q749" s="229">
        <v>0</v>
      </c>
      <c r="R749" s="229">
        <f>Q749*H749</f>
        <v>0</v>
      </c>
      <c r="S749" s="229">
        <v>1.8</v>
      </c>
      <c r="T749" s="230">
        <f>S749*H749</f>
        <v>340.902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31" t="s">
        <v>170</v>
      </c>
      <c r="AT749" s="231" t="s">
        <v>166</v>
      </c>
      <c r="AU749" s="231" t="s">
        <v>86</v>
      </c>
      <c r="AY749" s="17" t="s">
        <v>164</v>
      </c>
      <c r="BE749" s="232">
        <f>IF(N749="základní",J749,0)</f>
        <v>0</v>
      </c>
      <c r="BF749" s="232">
        <f>IF(N749="snížená",J749,0)</f>
        <v>0</v>
      </c>
      <c r="BG749" s="232">
        <f>IF(N749="zákl. přenesená",J749,0)</f>
        <v>0</v>
      </c>
      <c r="BH749" s="232">
        <f>IF(N749="sníž. přenesená",J749,0)</f>
        <v>0</v>
      </c>
      <c r="BI749" s="232">
        <f>IF(N749="nulová",J749,0)</f>
        <v>0</v>
      </c>
      <c r="BJ749" s="17" t="s">
        <v>84</v>
      </c>
      <c r="BK749" s="232">
        <f>ROUND(I749*H749,2)</f>
        <v>0</v>
      </c>
      <c r="BL749" s="17" t="s">
        <v>170</v>
      </c>
      <c r="BM749" s="231" t="s">
        <v>1114</v>
      </c>
    </row>
    <row r="750" spans="1:51" s="13" customFormat="1" ht="12">
      <c r="A750" s="13"/>
      <c r="B750" s="233"/>
      <c r="C750" s="234"/>
      <c r="D750" s="235" t="s">
        <v>172</v>
      </c>
      <c r="E750" s="236" t="s">
        <v>1</v>
      </c>
      <c r="F750" s="237" t="s">
        <v>1115</v>
      </c>
      <c r="G750" s="234"/>
      <c r="H750" s="238">
        <v>32.4</v>
      </c>
      <c r="I750" s="239"/>
      <c r="J750" s="234"/>
      <c r="K750" s="234"/>
      <c r="L750" s="240"/>
      <c r="M750" s="241"/>
      <c r="N750" s="242"/>
      <c r="O750" s="242"/>
      <c r="P750" s="242"/>
      <c r="Q750" s="242"/>
      <c r="R750" s="242"/>
      <c r="S750" s="242"/>
      <c r="T750" s="24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4" t="s">
        <v>172</v>
      </c>
      <c r="AU750" s="244" t="s">
        <v>86</v>
      </c>
      <c r="AV750" s="13" t="s">
        <v>86</v>
      </c>
      <c r="AW750" s="13" t="s">
        <v>32</v>
      </c>
      <c r="AX750" s="13" t="s">
        <v>76</v>
      </c>
      <c r="AY750" s="244" t="s">
        <v>164</v>
      </c>
    </row>
    <row r="751" spans="1:51" s="13" customFormat="1" ht="12">
      <c r="A751" s="13"/>
      <c r="B751" s="233"/>
      <c r="C751" s="234"/>
      <c r="D751" s="235" t="s">
        <v>172</v>
      </c>
      <c r="E751" s="236" t="s">
        <v>1</v>
      </c>
      <c r="F751" s="237" t="s">
        <v>1116</v>
      </c>
      <c r="G751" s="234"/>
      <c r="H751" s="238">
        <v>19.76</v>
      </c>
      <c r="I751" s="239"/>
      <c r="J751" s="234"/>
      <c r="K751" s="234"/>
      <c r="L751" s="240"/>
      <c r="M751" s="241"/>
      <c r="N751" s="242"/>
      <c r="O751" s="242"/>
      <c r="P751" s="242"/>
      <c r="Q751" s="242"/>
      <c r="R751" s="242"/>
      <c r="S751" s="242"/>
      <c r="T751" s="24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4" t="s">
        <v>172</v>
      </c>
      <c r="AU751" s="244" t="s">
        <v>86</v>
      </c>
      <c r="AV751" s="13" t="s">
        <v>86</v>
      </c>
      <c r="AW751" s="13" t="s">
        <v>32</v>
      </c>
      <c r="AX751" s="13" t="s">
        <v>76</v>
      </c>
      <c r="AY751" s="244" t="s">
        <v>164</v>
      </c>
    </row>
    <row r="752" spans="1:51" s="13" customFormat="1" ht="12">
      <c r="A752" s="13"/>
      <c r="B752" s="233"/>
      <c r="C752" s="234"/>
      <c r="D752" s="235" t="s">
        <v>172</v>
      </c>
      <c r="E752" s="236" t="s">
        <v>1</v>
      </c>
      <c r="F752" s="237" t="s">
        <v>1117</v>
      </c>
      <c r="G752" s="234"/>
      <c r="H752" s="238">
        <v>41.23</v>
      </c>
      <c r="I752" s="239"/>
      <c r="J752" s="234"/>
      <c r="K752" s="234"/>
      <c r="L752" s="240"/>
      <c r="M752" s="241"/>
      <c r="N752" s="242"/>
      <c r="O752" s="242"/>
      <c r="P752" s="242"/>
      <c r="Q752" s="242"/>
      <c r="R752" s="242"/>
      <c r="S752" s="242"/>
      <c r="T752" s="24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4" t="s">
        <v>172</v>
      </c>
      <c r="AU752" s="244" t="s">
        <v>86</v>
      </c>
      <c r="AV752" s="13" t="s">
        <v>86</v>
      </c>
      <c r="AW752" s="13" t="s">
        <v>32</v>
      </c>
      <c r="AX752" s="13" t="s">
        <v>76</v>
      </c>
      <c r="AY752" s="244" t="s">
        <v>164</v>
      </c>
    </row>
    <row r="753" spans="1:51" s="13" customFormat="1" ht="12">
      <c r="A753" s="13"/>
      <c r="B753" s="233"/>
      <c r="C753" s="234"/>
      <c r="D753" s="235" t="s">
        <v>172</v>
      </c>
      <c r="E753" s="236" t="s">
        <v>1</v>
      </c>
      <c r="F753" s="237" t="s">
        <v>1118</v>
      </c>
      <c r="G753" s="234"/>
      <c r="H753" s="238">
        <v>42.26</v>
      </c>
      <c r="I753" s="239"/>
      <c r="J753" s="234"/>
      <c r="K753" s="234"/>
      <c r="L753" s="240"/>
      <c r="M753" s="241"/>
      <c r="N753" s="242"/>
      <c r="O753" s="242"/>
      <c r="P753" s="242"/>
      <c r="Q753" s="242"/>
      <c r="R753" s="242"/>
      <c r="S753" s="242"/>
      <c r="T753" s="24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4" t="s">
        <v>172</v>
      </c>
      <c r="AU753" s="244" t="s">
        <v>86</v>
      </c>
      <c r="AV753" s="13" t="s">
        <v>86</v>
      </c>
      <c r="AW753" s="13" t="s">
        <v>32</v>
      </c>
      <c r="AX753" s="13" t="s">
        <v>76</v>
      </c>
      <c r="AY753" s="244" t="s">
        <v>164</v>
      </c>
    </row>
    <row r="754" spans="1:51" s="13" customFormat="1" ht="12">
      <c r="A754" s="13"/>
      <c r="B754" s="233"/>
      <c r="C754" s="234"/>
      <c r="D754" s="235" t="s">
        <v>172</v>
      </c>
      <c r="E754" s="236" t="s">
        <v>1</v>
      </c>
      <c r="F754" s="237" t="s">
        <v>1119</v>
      </c>
      <c r="G754" s="234"/>
      <c r="H754" s="238">
        <v>30.92</v>
      </c>
      <c r="I754" s="239"/>
      <c r="J754" s="234"/>
      <c r="K754" s="234"/>
      <c r="L754" s="240"/>
      <c r="M754" s="241"/>
      <c r="N754" s="242"/>
      <c r="O754" s="242"/>
      <c r="P754" s="242"/>
      <c r="Q754" s="242"/>
      <c r="R754" s="242"/>
      <c r="S754" s="242"/>
      <c r="T754" s="24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4" t="s">
        <v>172</v>
      </c>
      <c r="AU754" s="244" t="s">
        <v>86</v>
      </c>
      <c r="AV754" s="13" t="s">
        <v>86</v>
      </c>
      <c r="AW754" s="13" t="s">
        <v>32</v>
      </c>
      <c r="AX754" s="13" t="s">
        <v>76</v>
      </c>
      <c r="AY754" s="244" t="s">
        <v>164</v>
      </c>
    </row>
    <row r="755" spans="1:51" s="13" customFormat="1" ht="12">
      <c r="A755" s="13"/>
      <c r="B755" s="233"/>
      <c r="C755" s="234"/>
      <c r="D755" s="235" t="s">
        <v>172</v>
      </c>
      <c r="E755" s="236" t="s">
        <v>1</v>
      </c>
      <c r="F755" s="237" t="s">
        <v>1120</v>
      </c>
      <c r="G755" s="234"/>
      <c r="H755" s="238">
        <v>22.82</v>
      </c>
      <c r="I755" s="239"/>
      <c r="J755" s="234"/>
      <c r="K755" s="234"/>
      <c r="L755" s="240"/>
      <c r="M755" s="241"/>
      <c r="N755" s="242"/>
      <c r="O755" s="242"/>
      <c r="P755" s="242"/>
      <c r="Q755" s="242"/>
      <c r="R755" s="242"/>
      <c r="S755" s="242"/>
      <c r="T755" s="24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4" t="s">
        <v>172</v>
      </c>
      <c r="AU755" s="244" t="s">
        <v>86</v>
      </c>
      <c r="AV755" s="13" t="s">
        <v>86</v>
      </c>
      <c r="AW755" s="13" t="s">
        <v>32</v>
      </c>
      <c r="AX755" s="13" t="s">
        <v>76</v>
      </c>
      <c r="AY755" s="244" t="s">
        <v>164</v>
      </c>
    </row>
    <row r="756" spans="1:51" s="14" customFormat="1" ht="12">
      <c r="A756" s="14"/>
      <c r="B756" s="245"/>
      <c r="C756" s="246"/>
      <c r="D756" s="235" t="s">
        <v>172</v>
      </c>
      <c r="E756" s="247" t="s">
        <v>1</v>
      </c>
      <c r="F756" s="248" t="s">
        <v>175</v>
      </c>
      <c r="G756" s="246"/>
      <c r="H756" s="249">
        <v>189.39</v>
      </c>
      <c r="I756" s="250"/>
      <c r="J756" s="246"/>
      <c r="K756" s="246"/>
      <c r="L756" s="251"/>
      <c r="M756" s="252"/>
      <c r="N756" s="253"/>
      <c r="O756" s="253"/>
      <c r="P756" s="253"/>
      <c r="Q756" s="253"/>
      <c r="R756" s="253"/>
      <c r="S756" s="253"/>
      <c r="T756" s="25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5" t="s">
        <v>172</v>
      </c>
      <c r="AU756" s="255" t="s">
        <v>86</v>
      </c>
      <c r="AV756" s="14" t="s">
        <v>170</v>
      </c>
      <c r="AW756" s="14" t="s">
        <v>32</v>
      </c>
      <c r="AX756" s="14" t="s">
        <v>84</v>
      </c>
      <c r="AY756" s="255" t="s">
        <v>164</v>
      </c>
    </row>
    <row r="757" spans="1:65" s="2" customFormat="1" ht="13.8" customHeight="1">
      <c r="A757" s="38"/>
      <c r="B757" s="39"/>
      <c r="C757" s="219" t="s">
        <v>1121</v>
      </c>
      <c r="D757" s="219" t="s">
        <v>166</v>
      </c>
      <c r="E757" s="220" t="s">
        <v>1122</v>
      </c>
      <c r="F757" s="221" t="s">
        <v>1123</v>
      </c>
      <c r="G757" s="222" t="s">
        <v>187</v>
      </c>
      <c r="H757" s="223">
        <v>5.52</v>
      </c>
      <c r="I757" s="224"/>
      <c r="J757" s="225">
        <f>ROUND(I757*H757,2)</f>
        <v>0</v>
      </c>
      <c r="K757" s="226"/>
      <c r="L757" s="44"/>
      <c r="M757" s="227" t="s">
        <v>1</v>
      </c>
      <c r="N757" s="228" t="s">
        <v>41</v>
      </c>
      <c r="O757" s="91"/>
      <c r="P757" s="229">
        <f>O757*H757</f>
        <v>0</v>
      </c>
      <c r="Q757" s="229">
        <v>0</v>
      </c>
      <c r="R757" s="229">
        <f>Q757*H757</f>
        <v>0</v>
      </c>
      <c r="S757" s="229">
        <v>1.175</v>
      </c>
      <c r="T757" s="230">
        <f>S757*H757</f>
        <v>6.486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31" t="s">
        <v>170</v>
      </c>
      <c r="AT757" s="231" t="s">
        <v>166</v>
      </c>
      <c r="AU757" s="231" t="s">
        <v>86</v>
      </c>
      <c r="AY757" s="17" t="s">
        <v>164</v>
      </c>
      <c r="BE757" s="232">
        <f>IF(N757="základní",J757,0)</f>
        <v>0</v>
      </c>
      <c r="BF757" s="232">
        <f>IF(N757="snížená",J757,0)</f>
        <v>0</v>
      </c>
      <c r="BG757" s="232">
        <f>IF(N757="zákl. přenesená",J757,0)</f>
        <v>0</v>
      </c>
      <c r="BH757" s="232">
        <f>IF(N757="sníž. přenesená",J757,0)</f>
        <v>0</v>
      </c>
      <c r="BI757" s="232">
        <f>IF(N757="nulová",J757,0)</f>
        <v>0</v>
      </c>
      <c r="BJ757" s="17" t="s">
        <v>84</v>
      </c>
      <c r="BK757" s="232">
        <f>ROUND(I757*H757,2)</f>
        <v>0</v>
      </c>
      <c r="BL757" s="17" t="s">
        <v>170</v>
      </c>
      <c r="BM757" s="231" t="s">
        <v>1124</v>
      </c>
    </row>
    <row r="758" spans="1:51" s="13" customFormat="1" ht="12">
      <c r="A758" s="13"/>
      <c r="B758" s="233"/>
      <c r="C758" s="234"/>
      <c r="D758" s="235" t="s">
        <v>172</v>
      </c>
      <c r="E758" s="236" t="s">
        <v>1</v>
      </c>
      <c r="F758" s="237" t="s">
        <v>1125</v>
      </c>
      <c r="G758" s="234"/>
      <c r="H758" s="238">
        <v>5.52</v>
      </c>
      <c r="I758" s="239"/>
      <c r="J758" s="234"/>
      <c r="K758" s="234"/>
      <c r="L758" s="240"/>
      <c r="M758" s="241"/>
      <c r="N758" s="242"/>
      <c r="O758" s="242"/>
      <c r="P758" s="242"/>
      <c r="Q758" s="242"/>
      <c r="R758" s="242"/>
      <c r="S758" s="242"/>
      <c r="T758" s="24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4" t="s">
        <v>172</v>
      </c>
      <c r="AU758" s="244" t="s">
        <v>86</v>
      </c>
      <c r="AV758" s="13" t="s">
        <v>86</v>
      </c>
      <c r="AW758" s="13" t="s">
        <v>32</v>
      </c>
      <c r="AX758" s="13" t="s">
        <v>84</v>
      </c>
      <c r="AY758" s="244" t="s">
        <v>164</v>
      </c>
    </row>
    <row r="759" spans="1:65" s="2" customFormat="1" ht="13.8" customHeight="1">
      <c r="A759" s="38"/>
      <c r="B759" s="39"/>
      <c r="C759" s="219" t="s">
        <v>1126</v>
      </c>
      <c r="D759" s="219" t="s">
        <v>166</v>
      </c>
      <c r="E759" s="220" t="s">
        <v>1127</v>
      </c>
      <c r="F759" s="221" t="s">
        <v>1128</v>
      </c>
      <c r="G759" s="222" t="s">
        <v>187</v>
      </c>
      <c r="H759" s="223">
        <v>1.764</v>
      </c>
      <c r="I759" s="224"/>
      <c r="J759" s="225">
        <f>ROUND(I759*H759,2)</f>
        <v>0</v>
      </c>
      <c r="K759" s="226"/>
      <c r="L759" s="44"/>
      <c r="M759" s="227" t="s">
        <v>1</v>
      </c>
      <c r="N759" s="228" t="s">
        <v>41</v>
      </c>
      <c r="O759" s="91"/>
      <c r="P759" s="229">
        <f>O759*H759</f>
        <v>0</v>
      </c>
      <c r="Q759" s="229">
        <v>0</v>
      </c>
      <c r="R759" s="229">
        <f>Q759*H759</f>
        <v>0</v>
      </c>
      <c r="S759" s="229">
        <v>2.4</v>
      </c>
      <c r="T759" s="230">
        <f>S759*H759</f>
        <v>4.2336</v>
      </c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R759" s="231" t="s">
        <v>170</v>
      </c>
      <c r="AT759" s="231" t="s">
        <v>166</v>
      </c>
      <c r="AU759" s="231" t="s">
        <v>86</v>
      </c>
      <c r="AY759" s="17" t="s">
        <v>164</v>
      </c>
      <c r="BE759" s="232">
        <f>IF(N759="základní",J759,0)</f>
        <v>0</v>
      </c>
      <c r="BF759" s="232">
        <f>IF(N759="snížená",J759,0)</f>
        <v>0</v>
      </c>
      <c r="BG759" s="232">
        <f>IF(N759="zákl. přenesená",J759,0)</f>
        <v>0</v>
      </c>
      <c r="BH759" s="232">
        <f>IF(N759="sníž. přenesená",J759,0)</f>
        <v>0</v>
      </c>
      <c r="BI759" s="232">
        <f>IF(N759="nulová",J759,0)</f>
        <v>0</v>
      </c>
      <c r="BJ759" s="17" t="s">
        <v>84</v>
      </c>
      <c r="BK759" s="232">
        <f>ROUND(I759*H759,2)</f>
        <v>0</v>
      </c>
      <c r="BL759" s="17" t="s">
        <v>170</v>
      </c>
      <c r="BM759" s="231" t="s">
        <v>1129</v>
      </c>
    </row>
    <row r="760" spans="1:51" s="13" customFormat="1" ht="12">
      <c r="A760" s="13"/>
      <c r="B760" s="233"/>
      <c r="C760" s="234"/>
      <c r="D760" s="235" t="s">
        <v>172</v>
      </c>
      <c r="E760" s="236" t="s">
        <v>1</v>
      </c>
      <c r="F760" s="237" t="s">
        <v>1130</v>
      </c>
      <c r="G760" s="234"/>
      <c r="H760" s="238">
        <v>0.485</v>
      </c>
      <c r="I760" s="239"/>
      <c r="J760" s="234"/>
      <c r="K760" s="234"/>
      <c r="L760" s="240"/>
      <c r="M760" s="241"/>
      <c r="N760" s="242"/>
      <c r="O760" s="242"/>
      <c r="P760" s="242"/>
      <c r="Q760" s="242"/>
      <c r="R760" s="242"/>
      <c r="S760" s="242"/>
      <c r="T760" s="24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4" t="s">
        <v>172</v>
      </c>
      <c r="AU760" s="244" t="s">
        <v>86</v>
      </c>
      <c r="AV760" s="13" t="s">
        <v>86</v>
      </c>
      <c r="AW760" s="13" t="s">
        <v>32</v>
      </c>
      <c r="AX760" s="13" t="s">
        <v>76</v>
      </c>
      <c r="AY760" s="244" t="s">
        <v>164</v>
      </c>
    </row>
    <row r="761" spans="1:51" s="13" customFormat="1" ht="12">
      <c r="A761" s="13"/>
      <c r="B761" s="233"/>
      <c r="C761" s="234"/>
      <c r="D761" s="235" t="s">
        <v>172</v>
      </c>
      <c r="E761" s="236" t="s">
        <v>1</v>
      </c>
      <c r="F761" s="237" t="s">
        <v>1131</v>
      </c>
      <c r="G761" s="234"/>
      <c r="H761" s="238">
        <v>0.573</v>
      </c>
      <c r="I761" s="239"/>
      <c r="J761" s="234"/>
      <c r="K761" s="234"/>
      <c r="L761" s="240"/>
      <c r="M761" s="241"/>
      <c r="N761" s="242"/>
      <c r="O761" s="242"/>
      <c r="P761" s="242"/>
      <c r="Q761" s="242"/>
      <c r="R761" s="242"/>
      <c r="S761" s="242"/>
      <c r="T761" s="24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4" t="s">
        <v>172</v>
      </c>
      <c r="AU761" s="244" t="s">
        <v>86</v>
      </c>
      <c r="AV761" s="13" t="s">
        <v>86</v>
      </c>
      <c r="AW761" s="13" t="s">
        <v>32</v>
      </c>
      <c r="AX761" s="13" t="s">
        <v>76</v>
      </c>
      <c r="AY761" s="244" t="s">
        <v>164</v>
      </c>
    </row>
    <row r="762" spans="1:51" s="13" customFormat="1" ht="12">
      <c r="A762" s="13"/>
      <c r="B762" s="233"/>
      <c r="C762" s="234"/>
      <c r="D762" s="235" t="s">
        <v>172</v>
      </c>
      <c r="E762" s="236" t="s">
        <v>1</v>
      </c>
      <c r="F762" s="237" t="s">
        <v>1132</v>
      </c>
      <c r="G762" s="234"/>
      <c r="H762" s="238">
        <v>0.522</v>
      </c>
      <c r="I762" s="239"/>
      <c r="J762" s="234"/>
      <c r="K762" s="234"/>
      <c r="L762" s="240"/>
      <c r="M762" s="241"/>
      <c r="N762" s="242"/>
      <c r="O762" s="242"/>
      <c r="P762" s="242"/>
      <c r="Q762" s="242"/>
      <c r="R762" s="242"/>
      <c r="S762" s="242"/>
      <c r="T762" s="24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4" t="s">
        <v>172</v>
      </c>
      <c r="AU762" s="244" t="s">
        <v>86</v>
      </c>
      <c r="AV762" s="13" t="s">
        <v>86</v>
      </c>
      <c r="AW762" s="13" t="s">
        <v>32</v>
      </c>
      <c r="AX762" s="13" t="s">
        <v>76</v>
      </c>
      <c r="AY762" s="244" t="s">
        <v>164</v>
      </c>
    </row>
    <row r="763" spans="1:51" s="13" customFormat="1" ht="12">
      <c r="A763" s="13"/>
      <c r="B763" s="233"/>
      <c r="C763" s="234"/>
      <c r="D763" s="235" t="s">
        <v>172</v>
      </c>
      <c r="E763" s="236" t="s">
        <v>1</v>
      </c>
      <c r="F763" s="237" t="s">
        <v>1133</v>
      </c>
      <c r="G763" s="234"/>
      <c r="H763" s="238">
        <v>0.184</v>
      </c>
      <c r="I763" s="239"/>
      <c r="J763" s="234"/>
      <c r="K763" s="234"/>
      <c r="L763" s="240"/>
      <c r="M763" s="241"/>
      <c r="N763" s="242"/>
      <c r="O763" s="242"/>
      <c r="P763" s="242"/>
      <c r="Q763" s="242"/>
      <c r="R763" s="242"/>
      <c r="S763" s="242"/>
      <c r="T763" s="24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4" t="s">
        <v>172</v>
      </c>
      <c r="AU763" s="244" t="s">
        <v>86</v>
      </c>
      <c r="AV763" s="13" t="s">
        <v>86</v>
      </c>
      <c r="AW763" s="13" t="s">
        <v>32</v>
      </c>
      <c r="AX763" s="13" t="s">
        <v>76</v>
      </c>
      <c r="AY763" s="244" t="s">
        <v>164</v>
      </c>
    </row>
    <row r="764" spans="1:51" s="14" customFormat="1" ht="12">
      <c r="A764" s="14"/>
      <c r="B764" s="245"/>
      <c r="C764" s="246"/>
      <c r="D764" s="235" t="s">
        <v>172</v>
      </c>
      <c r="E764" s="247" t="s">
        <v>1</v>
      </c>
      <c r="F764" s="248" t="s">
        <v>175</v>
      </c>
      <c r="G764" s="246"/>
      <c r="H764" s="249">
        <v>1.7639999999999998</v>
      </c>
      <c r="I764" s="250"/>
      <c r="J764" s="246"/>
      <c r="K764" s="246"/>
      <c r="L764" s="251"/>
      <c r="M764" s="252"/>
      <c r="N764" s="253"/>
      <c r="O764" s="253"/>
      <c r="P764" s="253"/>
      <c r="Q764" s="253"/>
      <c r="R764" s="253"/>
      <c r="S764" s="253"/>
      <c r="T764" s="25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5" t="s">
        <v>172</v>
      </c>
      <c r="AU764" s="255" t="s">
        <v>86</v>
      </c>
      <c r="AV764" s="14" t="s">
        <v>170</v>
      </c>
      <c r="AW764" s="14" t="s">
        <v>32</v>
      </c>
      <c r="AX764" s="14" t="s">
        <v>84</v>
      </c>
      <c r="AY764" s="255" t="s">
        <v>164</v>
      </c>
    </row>
    <row r="765" spans="1:65" s="2" customFormat="1" ht="13.8" customHeight="1">
      <c r="A765" s="38"/>
      <c r="B765" s="39"/>
      <c r="C765" s="219" t="s">
        <v>1134</v>
      </c>
      <c r="D765" s="219" t="s">
        <v>166</v>
      </c>
      <c r="E765" s="220" t="s">
        <v>1135</v>
      </c>
      <c r="F765" s="221" t="s">
        <v>1136</v>
      </c>
      <c r="G765" s="222" t="s">
        <v>187</v>
      </c>
      <c r="H765" s="223">
        <v>4.53</v>
      </c>
      <c r="I765" s="224"/>
      <c r="J765" s="225">
        <f>ROUND(I765*H765,2)</f>
        <v>0</v>
      </c>
      <c r="K765" s="226"/>
      <c r="L765" s="44"/>
      <c r="M765" s="227" t="s">
        <v>1</v>
      </c>
      <c r="N765" s="228" t="s">
        <v>41</v>
      </c>
      <c r="O765" s="91"/>
      <c r="P765" s="229">
        <f>O765*H765</f>
        <v>0</v>
      </c>
      <c r="Q765" s="229">
        <v>0</v>
      </c>
      <c r="R765" s="229">
        <f>Q765*H765</f>
        <v>0</v>
      </c>
      <c r="S765" s="229">
        <v>2.4</v>
      </c>
      <c r="T765" s="230">
        <f>S765*H765</f>
        <v>10.872</v>
      </c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R765" s="231" t="s">
        <v>170</v>
      </c>
      <c r="AT765" s="231" t="s">
        <v>166</v>
      </c>
      <c r="AU765" s="231" t="s">
        <v>86</v>
      </c>
      <c r="AY765" s="17" t="s">
        <v>164</v>
      </c>
      <c r="BE765" s="232">
        <f>IF(N765="základní",J765,0)</f>
        <v>0</v>
      </c>
      <c r="BF765" s="232">
        <f>IF(N765="snížená",J765,0)</f>
        <v>0</v>
      </c>
      <c r="BG765" s="232">
        <f>IF(N765="zákl. přenesená",J765,0)</f>
        <v>0</v>
      </c>
      <c r="BH765" s="232">
        <f>IF(N765="sníž. přenesená",J765,0)</f>
        <v>0</v>
      </c>
      <c r="BI765" s="232">
        <f>IF(N765="nulová",J765,0)</f>
        <v>0</v>
      </c>
      <c r="BJ765" s="17" t="s">
        <v>84</v>
      </c>
      <c r="BK765" s="232">
        <f>ROUND(I765*H765,2)</f>
        <v>0</v>
      </c>
      <c r="BL765" s="17" t="s">
        <v>170</v>
      </c>
      <c r="BM765" s="231" t="s">
        <v>1137</v>
      </c>
    </row>
    <row r="766" spans="1:51" s="13" customFormat="1" ht="12">
      <c r="A766" s="13"/>
      <c r="B766" s="233"/>
      <c r="C766" s="234"/>
      <c r="D766" s="235" t="s">
        <v>172</v>
      </c>
      <c r="E766" s="236" t="s">
        <v>1</v>
      </c>
      <c r="F766" s="237" t="s">
        <v>1138</v>
      </c>
      <c r="G766" s="234"/>
      <c r="H766" s="238">
        <v>4.53</v>
      </c>
      <c r="I766" s="239"/>
      <c r="J766" s="234"/>
      <c r="K766" s="234"/>
      <c r="L766" s="240"/>
      <c r="M766" s="241"/>
      <c r="N766" s="242"/>
      <c r="O766" s="242"/>
      <c r="P766" s="242"/>
      <c r="Q766" s="242"/>
      <c r="R766" s="242"/>
      <c r="S766" s="242"/>
      <c r="T766" s="24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4" t="s">
        <v>172</v>
      </c>
      <c r="AU766" s="244" t="s">
        <v>86</v>
      </c>
      <c r="AV766" s="13" t="s">
        <v>86</v>
      </c>
      <c r="AW766" s="13" t="s">
        <v>32</v>
      </c>
      <c r="AX766" s="13" t="s">
        <v>84</v>
      </c>
      <c r="AY766" s="244" t="s">
        <v>164</v>
      </c>
    </row>
    <row r="767" spans="1:65" s="2" customFormat="1" ht="13.8" customHeight="1">
      <c r="A767" s="38"/>
      <c r="B767" s="39"/>
      <c r="C767" s="219" t="s">
        <v>1139</v>
      </c>
      <c r="D767" s="219" t="s">
        <v>166</v>
      </c>
      <c r="E767" s="220" t="s">
        <v>1140</v>
      </c>
      <c r="F767" s="221" t="s">
        <v>1141</v>
      </c>
      <c r="G767" s="222" t="s">
        <v>169</v>
      </c>
      <c r="H767" s="223">
        <v>13.25</v>
      </c>
      <c r="I767" s="224"/>
      <c r="J767" s="225">
        <f>ROUND(I767*H767,2)</f>
        <v>0</v>
      </c>
      <c r="K767" s="226"/>
      <c r="L767" s="44"/>
      <c r="M767" s="227" t="s">
        <v>1</v>
      </c>
      <c r="N767" s="228" t="s">
        <v>41</v>
      </c>
      <c r="O767" s="91"/>
      <c r="P767" s="229">
        <f>O767*H767</f>
        <v>0</v>
      </c>
      <c r="Q767" s="229">
        <v>0</v>
      </c>
      <c r="R767" s="229">
        <f>Q767*H767</f>
        <v>0</v>
      </c>
      <c r="S767" s="229">
        <v>0.082</v>
      </c>
      <c r="T767" s="230">
        <f>S767*H767</f>
        <v>1.0865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231" t="s">
        <v>170</v>
      </c>
      <c r="AT767" s="231" t="s">
        <v>166</v>
      </c>
      <c r="AU767" s="231" t="s">
        <v>86</v>
      </c>
      <c r="AY767" s="17" t="s">
        <v>164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17" t="s">
        <v>84</v>
      </c>
      <c r="BK767" s="232">
        <f>ROUND(I767*H767,2)</f>
        <v>0</v>
      </c>
      <c r="BL767" s="17" t="s">
        <v>170</v>
      </c>
      <c r="BM767" s="231" t="s">
        <v>1142</v>
      </c>
    </row>
    <row r="768" spans="1:51" s="13" customFormat="1" ht="12">
      <c r="A768" s="13"/>
      <c r="B768" s="233"/>
      <c r="C768" s="234"/>
      <c r="D768" s="235" t="s">
        <v>172</v>
      </c>
      <c r="E768" s="236" t="s">
        <v>1</v>
      </c>
      <c r="F768" s="237" t="s">
        <v>1143</v>
      </c>
      <c r="G768" s="234"/>
      <c r="H768" s="238">
        <v>13.25</v>
      </c>
      <c r="I768" s="239"/>
      <c r="J768" s="234"/>
      <c r="K768" s="234"/>
      <c r="L768" s="240"/>
      <c r="M768" s="241"/>
      <c r="N768" s="242"/>
      <c r="O768" s="242"/>
      <c r="P768" s="242"/>
      <c r="Q768" s="242"/>
      <c r="R768" s="242"/>
      <c r="S768" s="242"/>
      <c r="T768" s="24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4" t="s">
        <v>172</v>
      </c>
      <c r="AU768" s="244" t="s">
        <v>86</v>
      </c>
      <c r="AV768" s="13" t="s">
        <v>86</v>
      </c>
      <c r="AW768" s="13" t="s">
        <v>32</v>
      </c>
      <c r="AX768" s="13" t="s">
        <v>84</v>
      </c>
      <c r="AY768" s="244" t="s">
        <v>164</v>
      </c>
    </row>
    <row r="769" spans="1:65" s="2" customFormat="1" ht="13.8" customHeight="1">
      <c r="A769" s="38"/>
      <c r="B769" s="39"/>
      <c r="C769" s="219" t="s">
        <v>1144</v>
      </c>
      <c r="D769" s="219" t="s">
        <v>166</v>
      </c>
      <c r="E769" s="220" t="s">
        <v>1145</v>
      </c>
      <c r="F769" s="221" t="s">
        <v>1146</v>
      </c>
      <c r="G769" s="222" t="s">
        <v>187</v>
      </c>
      <c r="H769" s="223">
        <v>88.681</v>
      </c>
      <c r="I769" s="224"/>
      <c r="J769" s="225">
        <f>ROUND(I769*H769,2)</f>
        <v>0</v>
      </c>
      <c r="K769" s="226"/>
      <c r="L769" s="44"/>
      <c r="M769" s="227" t="s">
        <v>1</v>
      </c>
      <c r="N769" s="228" t="s">
        <v>41</v>
      </c>
      <c r="O769" s="91"/>
      <c r="P769" s="229">
        <f>O769*H769</f>
        <v>0</v>
      </c>
      <c r="Q769" s="229">
        <v>0</v>
      </c>
      <c r="R769" s="229">
        <f>Q769*H769</f>
        <v>0</v>
      </c>
      <c r="S769" s="229">
        <v>2.4</v>
      </c>
      <c r="T769" s="230">
        <f>S769*H769</f>
        <v>212.8344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31" t="s">
        <v>170</v>
      </c>
      <c r="AT769" s="231" t="s">
        <v>166</v>
      </c>
      <c r="AU769" s="231" t="s">
        <v>86</v>
      </c>
      <c r="AY769" s="17" t="s">
        <v>164</v>
      </c>
      <c r="BE769" s="232">
        <f>IF(N769="základní",J769,0)</f>
        <v>0</v>
      </c>
      <c r="BF769" s="232">
        <f>IF(N769="snížená",J769,0)</f>
        <v>0</v>
      </c>
      <c r="BG769" s="232">
        <f>IF(N769="zákl. přenesená",J769,0)</f>
        <v>0</v>
      </c>
      <c r="BH769" s="232">
        <f>IF(N769="sníž. přenesená",J769,0)</f>
        <v>0</v>
      </c>
      <c r="BI769" s="232">
        <f>IF(N769="nulová",J769,0)</f>
        <v>0</v>
      </c>
      <c r="BJ769" s="17" t="s">
        <v>84</v>
      </c>
      <c r="BK769" s="232">
        <f>ROUND(I769*H769,2)</f>
        <v>0</v>
      </c>
      <c r="BL769" s="17" t="s">
        <v>170</v>
      </c>
      <c r="BM769" s="231" t="s">
        <v>1147</v>
      </c>
    </row>
    <row r="770" spans="1:51" s="13" customFormat="1" ht="12">
      <c r="A770" s="13"/>
      <c r="B770" s="233"/>
      <c r="C770" s="234"/>
      <c r="D770" s="235" t="s">
        <v>172</v>
      </c>
      <c r="E770" s="236" t="s">
        <v>1</v>
      </c>
      <c r="F770" s="237" t="s">
        <v>1148</v>
      </c>
      <c r="G770" s="234"/>
      <c r="H770" s="238">
        <v>0.042</v>
      </c>
      <c r="I770" s="239"/>
      <c r="J770" s="234"/>
      <c r="K770" s="234"/>
      <c r="L770" s="240"/>
      <c r="M770" s="241"/>
      <c r="N770" s="242"/>
      <c r="O770" s="242"/>
      <c r="P770" s="242"/>
      <c r="Q770" s="242"/>
      <c r="R770" s="242"/>
      <c r="S770" s="242"/>
      <c r="T770" s="24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4" t="s">
        <v>172</v>
      </c>
      <c r="AU770" s="244" t="s">
        <v>86</v>
      </c>
      <c r="AV770" s="13" t="s">
        <v>86</v>
      </c>
      <c r="AW770" s="13" t="s">
        <v>32</v>
      </c>
      <c r="AX770" s="13" t="s">
        <v>76</v>
      </c>
      <c r="AY770" s="244" t="s">
        <v>164</v>
      </c>
    </row>
    <row r="771" spans="1:51" s="13" customFormat="1" ht="12">
      <c r="A771" s="13"/>
      <c r="B771" s="233"/>
      <c r="C771" s="234"/>
      <c r="D771" s="235" t="s">
        <v>172</v>
      </c>
      <c r="E771" s="236" t="s">
        <v>1</v>
      </c>
      <c r="F771" s="237" t="s">
        <v>1149</v>
      </c>
      <c r="G771" s="234"/>
      <c r="H771" s="238">
        <v>0.196</v>
      </c>
      <c r="I771" s="239"/>
      <c r="J771" s="234"/>
      <c r="K771" s="234"/>
      <c r="L771" s="240"/>
      <c r="M771" s="241"/>
      <c r="N771" s="242"/>
      <c r="O771" s="242"/>
      <c r="P771" s="242"/>
      <c r="Q771" s="242"/>
      <c r="R771" s="242"/>
      <c r="S771" s="242"/>
      <c r="T771" s="24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4" t="s">
        <v>172</v>
      </c>
      <c r="AU771" s="244" t="s">
        <v>86</v>
      </c>
      <c r="AV771" s="13" t="s">
        <v>86</v>
      </c>
      <c r="AW771" s="13" t="s">
        <v>32</v>
      </c>
      <c r="AX771" s="13" t="s">
        <v>76</v>
      </c>
      <c r="AY771" s="244" t="s">
        <v>164</v>
      </c>
    </row>
    <row r="772" spans="1:51" s="13" customFormat="1" ht="12">
      <c r="A772" s="13"/>
      <c r="B772" s="233"/>
      <c r="C772" s="234"/>
      <c r="D772" s="235" t="s">
        <v>172</v>
      </c>
      <c r="E772" s="236" t="s">
        <v>1</v>
      </c>
      <c r="F772" s="237" t="s">
        <v>1150</v>
      </c>
      <c r="G772" s="234"/>
      <c r="H772" s="238">
        <v>2.301</v>
      </c>
      <c r="I772" s="239"/>
      <c r="J772" s="234"/>
      <c r="K772" s="234"/>
      <c r="L772" s="240"/>
      <c r="M772" s="241"/>
      <c r="N772" s="242"/>
      <c r="O772" s="242"/>
      <c r="P772" s="242"/>
      <c r="Q772" s="242"/>
      <c r="R772" s="242"/>
      <c r="S772" s="242"/>
      <c r="T772" s="24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4" t="s">
        <v>172</v>
      </c>
      <c r="AU772" s="244" t="s">
        <v>86</v>
      </c>
      <c r="AV772" s="13" t="s">
        <v>86</v>
      </c>
      <c r="AW772" s="13" t="s">
        <v>32</v>
      </c>
      <c r="AX772" s="13" t="s">
        <v>76</v>
      </c>
      <c r="AY772" s="244" t="s">
        <v>164</v>
      </c>
    </row>
    <row r="773" spans="1:51" s="13" customFormat="1" ht="12">
      <c r="A773" s="13"/>
      <c r="B773" s="233"/>
      <c r="C773" s="234"/>
      <c r="D773" s="235" t="s">
        <v>172</v>
      </c>
      <c r="E773" s="236" t="s">
        <v>1</v>
      </c>
      <c r="F773" s="237" t="s">
        <v>1151</v>
      </c>
      <c r="G773" s="234"/>
      <c r="H773" s="238">
        <v>0.165</v>
      </c>
      <c r="I773" s="239"/>
      <c r="J773" s="234"/>
      <c r="K773" s="234"/>
      <c r="L773" s="240"/>
      <c r="M773" s="241"/>
      <c r="N773" s="242"/>
      <c r="O773" s="242"/>
      <c r="P773" s="242"/>
      <c r="Q773" s="242"/>
      <c r="R773" s="242"/>
      <c r="S773" s="242"/>
      <c r="T773" s="24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4" t="s">
        <v>172</v>
      </c>
      <c r="AU773" s="244" t="s">
        <v>86</v>
      </c>
      <c r="AV773" s="13" t="s">
        <v>86</v>
      </c>
      <c r="AW773" s="13" t="s">
        <v>32</v>
      </c>
      <c r="AX773" s="13" t="s">
        <v>76</v>
      </c>
      <c r="AY773" s="244" t="s">
        <v>164</v>
      </c>
    </row>
    <row r="774" spans="1:51" s="15" customFormat="1" ht="12">
      <c r="A774" s="15"/>
      <c r="B774" s="256"/>
      <c r="C774" s="257"/>
      <c r="D774" s="235" t="s">
        <v>172</v>
      </c>
      <c r="E774" s="258" t="s">
        <v>1</v>
      </c>
      <c r="F774" s="259" t="s">
        <v>1152</v>
      </c>
      <c r="G774" s="257"/>
      <c r="H774" s="258" t="s">
        <v>1</v>
      </c>
      <c r="I774" s="260"/>
      <c r="J774" s="257"/>
      <c r="K774" s="257"/>
      <c r="L774" s="261"/>
      <c r="M774" s="262"/>
      <c r="N774" s="263"/>
      <c r="O774" s="263"/>
      <c r="P774" s="263"/>
      <c r="Q774" s="263"/>
      <c r="R774" s="263"/>
      <c r="S774" s="263"/>
      <c r="T774" s="264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T774" s="265" t="s">
        <v>172</v>
      </c>
      <c r="AU774" s="265" t="s">
        <v>86</v>
      </c>
      <c r="AV774" s="15" t="s">
        <v>84</v>
      </c>
      <c r="AW774" s="15" t="s">
        <v>32</v>
      </c>
      <c r="AX774" s="15" t="s">
        <v>76</v>
      </c>
      <c r="AY774" s="265" t="s">
        <v>164</v>
      </c>
    </row>
    <row r="775" spans="1:51" s="13" customFormat="1" ht="12">
      <c r="A775" s="13"/>
      <c r="B775" s="233"/>
      <c r="C775" s="234"/>
      <c r="D775" s="235" t="s">
        <v>172</v>
      </c>
      <c r="E775" s="236" t="s">
        <v>1</v>
      </c>
      <c r="F775" s="237" t="s">
        <v>1153</v>
      </c>
      <c r="G775" s="234"/>
      <c r="H775" s="238">
        <v>1.219</v>
      </c>
      <c r="I775" s="239"/>
      <c r="J775" s="234"/>
      <c r="K775" s="234"/>
      <c r="L775" s="240"/>
      <c r="M775" s="241"/>
      <c r="N775" s="242"/>
      <c r="O775" s="242"/>
      <c r="P775" s="242"/>
      <c r="Q775" s="242"/>
      <c r="R775" s="242"/>
      <c r="S775" s="242"/>
      <c r="T775" s="24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4" t="s">
        <v>172</v>
      </c>
      <c r="AU775" s="244" t="s">
        <v>86</v>
      </c>
      <c r="AV775" s="13" t="s">
        <v>86</v>
      </c>
      <c r="AW775" s="13" t="s">
        <v>32</v>
      </c>
      <c r="AX775" s="13" t="s">
        <v>76</v>
      </c>
      <c r="AY775" s="244" t="s">
        <v>164</v>
      </c>
    </row>
    <row r="776" spans="1:51" s="13" customFormat="1" ht="12">
      <c r="A776" s="13"/>
      <c r="B776" s="233"/>
      <c r="C776" s="234"/>
      <c r="D776" s="235" t="s">
        <v>172</v>
      </c>
      <c r="E776" s="236" t="s">
        <v>1</v>
      </c>
      <c r="F776" s="237" t="s">
        <v>1154</v>
      </c>
      <c r="G776" s="234"/>
      <c r="H776" s="238">
        <v>0.993</v>
      </c>
      <c r="I776" s="239"/>
      <c r="J776" s="234"/>
      <c r="K776" s="234"/>
      <c r="L776" s="240"/>
      <c r="M776" s="241"/>
      <c r="N776" s="242"/>
      <c r="O776" s="242"/>
      <c r="P776" s="242"/>
      <c r="Q776" s="242"/>
      <c r="R776" s="242"/>
      <c r="S776" s="242"/>
      <c r="T776" s="24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4" t="s">
        <v>172</v>
      </c>
      <c r="AU776" s="244" t="s">
        <v>86</v>
      </c>
      <c r="AV776" s="13" t="s">
        <v>86</v>
      </c>
      <c r="AW776" s="13" t="s">
        <v>32</v>
      </c>
      <c r="AX776" s="13" t="s">
        <v>76</v>
      </c>
      <c r="AY776" s="244" t="s">
        <v>164</v>
      </c>
    </row>
    <row r="777" spans="1:51" s="13" customFormat="1" ht="12">
      <c r="A777" s="13"/>
      <c r="B777" s="233"/>
      <c r="C777" s="234"/>
      <c r="D777" s="235" t="s">
        <v>172</v>
      </c>
      <c r="E777" s="236" t="s">
        <v>1</v>
      </c>
      <c r="F777" s="237" t="s">
        <v>1155</v>
      </c>
      <c r="G777" s="234"/>
      <c r="H777" s="238">
        <v>2.629</v>
      </c>
      <c r="I777" s="239"/>
      <c r="J777" s="234"/>
      <c r="K777" s="234"/>
      <c r="L777" s="240"/>
      <c r="M777" s="241"/>
      <c r="N777" s="242"/>
      <c r="O777" s="242"/>
      <c r="P777" s="242"/>
      <c r="Q777" s="242"/>
      <c r="R777" s="242"/>
      <c r="S777" s="242"/>
      <c r="T777" s="24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4" t="s">
        <v>172</v>
      </c>
      <c r="AU777" s="244" t="s">
        <v>86</v>
      </c>
      <c r="AV777" s="13" t="s">
        <v>86</v>
      </c>
      <c r="AW777" s="13" t="s">
        <v>32</v>
      </c>
      <c r="AX777" s="13" t="s">
        <v>76</v>
      </c>
      <c r="AY777" s="244" t="s">
        <v>164</v>
      </c>
    </row>
    <row r="778" spans="1:51" s="13" customFormat="1" ht="12">
      <c r="A778" s="13"/>
      <c r="B778" s="233"/>
      <c r="C778" s="234"/>
      <c r="D778" s="235" t="s">
        <v>172</v>
      </c>
      <c r="E778" s="236" t="s">
        <v>1</v>
      </c>
      <c r="F778" s="237" t="s">
        <v>1156</v>
      </c>
      <c r="G778" s="234"/>
      <c r="H778" s="238">
        <v>0.564</v>
      </c>
      <c r="I778" s="239"/>
      <c r="J778" s="234"/>
      <c r="K778" s="234"/>
      <c r="L778" s="240"/>
      <c r="M778" s="241"/>
      <c r="N778" s="242"/>
      <c r="O778" s="242"/>
      <c r="P778" s="242"/>
      <c r="Q778" s="242"/>
      <c r="R778" s="242"/>
      <c r="S778" s="242"/>
      <c r="T778" s="24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4" t="s">
        <v>172</v>
      </c>
      <c r="AU778" s="244" t="s">
        <v>86</v>
      </c>
      <c r="AV778" s="13" t="s">
        <v>86</v>
      </c>
      <c r="AW778" s="13" t="s">
        <v>32</v>
      </c>
      <c r="AX778" s="13" t="s">
        <v>76</v>
      </c>
      <c r="AY778" s="244" t="s">
        <v>164</v>
      </c>
    </row>
    <row r="779" spans="1:51" s="13" customFormat="1" ht="12">
      <c r="A779" s="13"/>
      <c r="B779" s="233"/>
      <c r="C779" s="234"/>
      <c r="D779" s="235" t="s">
        <v>172</v>
      </c>
      <c r="E779" s="236" t="s">
        <v>1</v>
      </c>
      <c r="F779" s="237" t="s">
        <v>1157</v>
      </c>
      <c r="G779" s="234"/>
      <c r="H779" s="238">
        <v>12.285</v>
      </c>
      <c r="I779" s="239"/>
      <c r="J779" s="234"/>
      <c r="K779" s="234"/>
      <c r="L779" s="240"/>
      <c r="M779" s="241"/>
      <c r="N779" s="242"/>
      <c r="O779" s="242"/>
      <c r="P779" s="242"/>
      <c r="Q779" s="242"/>
      <c r="R779" s="242"/>
      <c r="S779" s="242"/>
      <c r="T779" s="24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4" t="s">
        <v>172</v>
      </c>
      <c r="AU779" s="244" t="s">
        <v>86</v>
      </c>
      <c r="AV779" s="13" t="s">
        <v>86</v>
      </c>
      <c r="AW779" s="13" t="s">
        <v>32</v>
      </c>
      <c r="AX779" s="13" t="s">
        <v>76</v>
      </c>
      <c r="AY779" s="244" t="s">
        <v>164</v>
      </c>
    </row>
    <row r="780" spans="1:51" s="13" customFormat="1" ht="12">
      <c r="A780" s="13"/>
      <c r="B780" s="233"/>
      <c r="C780" s="234"/>
      <c r="D780" s="235" t="s">
        <v>172</v>
      </c>
      <c r="E780" s="236" t="s">
        <v>1</v>
      </c>
      <c r="F780" s="237" t="s">
        <v>1158</v>
      </c>
      <c r="G780" s="234"/>
      <c r="H780" s="238">
        <v>18.38</v>
      </c>
      <c r="I780" s="239"/>
      <c r="J780" s="234"/>
      <c r="K780" s="234"/>
      <c r="L780" s="240"/>
      <c r="M780" s="241"/>
      <c r="N780" s="242"/>
      <c r="O780" s="242"/>
      <c r="P780" s="242"/>
      <c r="Q780" s="242"/>
      <c r="R780" s="242"/>
      <c r="S780" s="242"/>
      <c r="T780" s="24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4" t="s">
        <v>172</v>
      </c>
      <c r="AU780" s="244" t="s">
        <v>86</v>
      </c>
      <c r="AV780" s="13" t="s">
        <v>86</v>
      </c>
      <c r="AW780" s="13" t="s">
        <v>32</v>
      </c>
      <c r="AX780" s="13" t="s">
        <v>76</v>
      </c>
      <c r="AY780" s="244" t="s">
        <v>164</v>
      </c>
    </row>
    <row r="781" spans="1:51" s="13" customFormat="1" ht="12">
      <c r="A781" s="13"/>
      <c r="B781" s="233"/>
      <c r="C781" s="234"/>
      <c r="D781" s="235" t="s">
        <v>172</v>
      </c>
      <c r="E781" s="236" t="s">
        <v>1</v>
      </c>
      <c r="F781" s="237" t="s">
        <v>1159</v>
      </c>
      <c r="G781" s="234"/>
      <c r="H781" s="238">
        <v>5.122</v>
      </c>
      <c r="I781" s="239"/>
      <c r="J781" s="234"/>
      <c r="K781" s="234"/>
      <c r="L781" s="240"/>
      <c r="M781" s="241"/>
      <c r="N781" s="242"/>
      <c r="O781" s="242"/>
      <c r="P781" s="242"/>
      <c r="Q781" s="242"/>
      <c r="R781" s="242"/>
      <c r="S781" s="242"/>
      <c r="T781" s="24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4" t="s">
        <v>172</v>
      </c>
      <c r="AU781" s="244" t="s">
        <v>86</v>
      </c>
      <c r="AV781" s="13" t="s">
        <v>86</v>
      </c>
      <c r="AW781" s="13" t="s">
        <v>32</v>
      </c>
      <c r="AX781" s="13" t="s">
        <v>76</v>
      </c>
      <c r="AY781" s="244" t="s">
        <v>164</v>
      </c>
    </row>
    <row r="782" spans="1:51" s="13" customFormat="1" ht="12">
      <c r="A782" s="13"/>
      <c r="B782" s="233"/>
      <c r="C782" s="234"/>
      <c r="D782" s="235" t="s">
        <v>172</v>
      </c>
      <c r="E782" s="236" t="s">
        <v>1</v>
      </c>
      <c r="F782" s="237" t="s">
        <v>1160</v>
      </c>
      <c r="G782" s="234"/>
      <c r="H782" s="238">
        <v>11.02</v>
      </c>
      <c r="I782" s="239"/>
      <c r="J782" s="234"/>
      <c r="K782" s="234"/>
      <c r="L782" s="240"/>
      <c r="M782" s="241"/>
      <c r="N782" s="242"/>
      <c r="O782" s="242"/>
      <c r="P782" s="242"/>
      <c r="Q782" s="242"/>
      <c r="R782" s="242"/>
      <c r="S782" s="242"/>
      <c r="T782" s="24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4" t="s">
        <v>172</v>
      </c>
      <c r="AU782" s="244" t="s">
        <v>86</v>
      </c>
      <c r="AV782" s="13" t="s">
        <v>86</v>
      </c>
      <c r="AW782" s="13" t="s">
        <v>32</v>
      </c>
      <c r="AX782" s="13" t="s">
        <v>76</v>
      </c>
      <c r="AY782" s="244" t="s">
        <v>164</v>
      </c>
    </row>
    <row r="783" spans="1:51" s="13" customFormat="1" ht="12">
      <c r="A783" s="13"/>
      <c r="B783" s="233"/>
      <c r="C783" s="234"/>
      <c r="D783" s="235" t="s">
        <v>172</v>
      </c>
      <c r="E783" s="236" t="s">
        <v>1</v>
      </c>
      <c r="F783" s="237" t="s">
        <v>1161</v>
      </c>
      <c r="G783" s="234"/>
      <c r="H783" s="238">
        <v>8.56</v>
      </c>
      <c r="I783" s="239"/>
      <c r="J783" s="234"/>
      <c r="K783" s="234"/>
      <c r="L783" s="240"/>
      <c r="M783" s="241"/>
      <c r="N783" s="242"/>
      <c r="O783" s="242"/>
      <c r="P783" s="242"/>
      <c r="Q783" s="242"/>
      <c r="R783" s="242"/>
      <c r="S783" s="242"/>
      <c r="T783" s="24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4" t="s">
        <v>172</v>
      </c>
      <c r="AU783" s="244" t="s">
        <v>86</v>
      </c>
      <c r="AV783" s="13" t="s">
        <v>86</v>
      </c>
      <c r="AW783" s="13" t="s">
        <v>32</v>
      </c>
      <c r="AX783" s="13" t="s">
        <v>76</v>
      </c>
      <c r="AY783" s="244" t="s">
        <v>164</v>
      </c>
    </row>
    <row r="784" spans="1:51" s="13" customFormat="1" ht="12">
      <c r="A784" s="13"/>
      <c r="B784" s="233"/>
      <c r="C784" s="234"/>
      <c r="D784" s="235" t="s">
        <v>172</v>
      </c>
      <c r="E784" s="236" t="s">
        <v>1</v>
      </c>
      <c r="F784" s="237" t="s">
        <v>1162</v>
      </c>
      <c r="G784" s="234"/>
      <c r="H784" s="238">
        <v>9.025</v>
      </c>
      <c r="I784" s="239"/>
      <c r="J784" s="234"/>
      <c r="K784" s="234"/>
      <c r="L784" s="240"/>
      <c r="M784" s="241"/>
      <c r="N784" s="242"/>
      <c r="O784" s="242"/>
      <c r="P784" s="242"/>
      <c r="Q784" s="242"/>
      <c r="R784" s="242"/>
      <c r="S784" s="242"/>
      <c r="T784" s="24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4" t="s">
        <v>172</v>
      </c>
      <c r="AU784" s="244" t="s">
        <v>86</v>
      </c>
      <c r="AV784" s="13" t="s">
        <v>86</v>
      </c>
      <c r="AW784" s="13" t="s">
        <v>32</v>
      </c>
      <c r="AX784" s="13" t="s">
        <v>76</v>
      </c>
      <c r="AY784" s="244" t="s">
        <v>164</v>
      </c>
    </row>
    <row r="785" spans="1:51" s="13" customFormat="1" ht="12">
      <c r="A785" s="13"/>
      <c r="B785" s="233"/>
      <c r="C785" s="234"/>
      <c r="D785" s="235" t="s">
        <v>172</v>
      </c>
      <c r="E785" s="236" t="s">
        <v>1</v>
      </c>
      <c r="F785" s="237" t="s">
        <v>1163</v>
      </c>
      <c r="G785" s="234"/>
      <c r="H785" s="238">
        <v>9.68</v>
      </c>
      <c r="I785" s="239"/>
      <c r="J785" s="234"/>
      <c r="K785" s="234"/>
      <c r="L785" s="240"/>
      <c r="M785" s="241"/>
      <c r="N785" s="242"/>
      <c r="O785" s="242"/>
      <c r="P785" s="242"/>
      <c r="Q785" s="242"/>
      <c r="R785" s="242"/>
      <c r="S785" s="242"/>
      <c r="T785" s="24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4" t="s">
        <v>172</v>
      </c>
      <c r="AU785" s="244" t="s">
        <v>86</v>
      </c>
      <c r="AV785" s="13" t="s">
        <v>86</v>
      </c>
      <c r="AW785" s="13" t="s">
        <v>32</v>
      </c>
      <c r="AX785" s="13" t="s">
        <v>76</v>
      </c>
      <c r="AY785" s="244" t="s">
        <v>164</v>
      </c>
    </row>
    <row r="786" spans="1:51" s="13" customFormat="1" ht="12">
      <c r="A786" s="13"/>
      <c r="B786" s="233"/>
      <c r="C786" s="234"/>
      <c r="D786" s="235" t="s">
        <v>172</v>
      </c>
      <c r="E786" s="236" t="s">
        <v>1</v>
      </c>
      <c r="F786" s="237" t="s">
        <v>1164</v>
      </c>
      <c r="G786" s="234"/>
      <c r="H786" s="238">
        <v>6.5</v>
      </c>
      <c r="I786" s="239"/>
      <c r="J786" s="234"/>
      <c r="K786" s="234"/>
      <c r="L786" s="240"/>
      <c r="M786" s="241"/>
      <c r="N786" s="242"/>
      <c r="O786" s="242"/>
      <c r="P786" s="242"/>
      <c r="Q786" s="242"/>
      <c r="R786" s="242"/>
      <c r="S786" s="242"/>
      <c r="T786" s="24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4" t="s">
        <v>172</v>
      </c>
      <c r="AU786" s="244" t="s">
        <v>86</v>
      </c>
      <c r="AV786" s="13" t="s">
        <v>86</v>
      </c>
      <c r="AW786" s="13" t="s">
        <v>32</v>
      </c>
      <c r="AX786" s="13" t="s">
        <v>76</v>
      </c>
      <c r="AY786" s="244" t="s">
        <v>164</v>
      </c>
    </row>
    <row r="787" spans="1:51" s="14" customFormat="1" ht="12">
      <c r="A787" s="14"/>
      <c r="B787" s="245"/>
      <c r="C787" s="246"/>
      <c r="D787" s="235" t="s">
        <v>172</v>
      </c>
      <c r="E787" s="247" t="s">
        <v>1</v>
      </c>
      <c r="F787" s="248" t="s">
        <v>175</v>
      </c>
      <c r="G787" s="246"/>
      <c r="H787" s="249">
        <v>88.68100000000001</v>
      </c>
      <c r="I787" s="250"/>
      <c r="J787" s="246"/>
      <c r="K787" s="246"/>
      <c r="L787" s="251"/>
      <c r="M787" s="252"/>
      <c r="N787" s="253"/>
      <c r="O787" s="253"/>
      <c r="P787" s="253"/>
      <c r="Q787" s="253"/>
      <c r="R787" s="253"/>
      <c r="S787" s="253"/>
      <c r="T787" s="25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5" t="s">
        <v>172</v>
      </c>
      <c r="AU787" s="255" t="s">
        <v>86</v>
      </c>
      <c r="AV787" s="14" t="s">
        <v>170</v>
      </c>
      <c r="AW787" s="14" t="s">
        <v>32</v>
      </c>
      <c r="AX787" s="14" t="s">
        <v>84</v>
      </c>
      <c r="AY787" s="255" t="s">
        <v>164</v>
      </c>
    </row>
    <row r="788" spans="1:65" s="2" customFormat="1" ht="13.8" customHeight="1">
      <c r="A788" s="38"/>
      <c r="B788" s="39"/>
      <c r="C788" s="219" t="s">
        <v>1165</v>
      </c>
      <c r="D788" s="219" t="s">
        <v>166</v>
      </c>
      <c r="E788" s="220" t="s">
        <v>1166</v>
      </c>
      <c r="F788" s="221" t="s">
        <v>1167</v>
      </c>
      <c r="G788" s="222" t="s">
        <v>187</v>
      </c>
      <c r="H788" s="223">
        <v>1.08</v>
      </c>
      <c r="I788" s="224"/>
      <c r="J788" s="225">
        <f>ROUND(I788*H788,2)</f>
        <v>0</v>
      </c>
      <c r="K788" s="226"/>
      <c r="L788" s="44"/>
      <c r="M788" s="227" t="s">
        <v>1</v>
      </c>
      <c r="N788" s="228" t="s">
        <v>41</v>
      </c>
      <c r="O788" s="91"/>
      <c r="P788" s="229">
        <f>O788*H788</f>
        <v>0</v>
      </c>
      <c r="Q788" s="229">
        <v>0</v>
      </c>
      <c r="R788" s="229">
        <f>Q788*H788</f>
        <v>0</v>
      </c>
      <c r="S788" s="229">
        <v>2.4</v>
      </c>
      <c r="T788" s="230">
        <f>S788*H788</f>
        <v>2.592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31" t="s">
        <v>170</v>
      </c>
      <c r="AT788" s="231" t="s">
        <v>166</v>
      </c>
      <c r="AU788" s="231" t="s">
        <v>86</v>
      </c>
      <c r="AY788" s="17" t="s">
        <v>164</v>
      </c>
      <c r="BE788" s="232">
        <f>IF(N788="základní",J788,0)</f>
        <v>0</v>
      </c>
      <c r="BF788" s="232">
        <f>IF(N788="snížená",J788,0)</f>
        <v>0</v>
      </c>
      <c r="BG788" s="232">
        <f>IF(N788="zákl. přenesená",J788,0)</f>
        <v>0</v>
      </c>
      <c r="BH788" s="232">
        <f>IF(N788="sníž. přenesená",J788,0)</f>
        <v>0</v>
      </c>
      <c r="BI788" s="232">
        <f>IF(N788="nulová",J788,0)</f>
        <v>0</v>
      </c>
      <c r="BJ788" s="17" t="s">
        <v>84</v>
      </c>
      <c r="BK788" s="232">
        <f>ROUND(I788*H788,2)</f>
        <v>0</v>
      </c>
      <c r="BL788" s="17" t="s">
        <v>170</v>
      </c>
      <c r="BM788" s="231" t="s">
        <v>1168</v>
      </c>
    </row>
    <row r="789" spans="1:51" s="13" customFormat="1" ht="12">
      <c r="A789" s="13"/>
      <c r="B789" s="233"/>
      <c r="C789" s="234"/>
      <c r="D789" s="235" t="s">
        <v>172</v>
      </c>
      <c r="E789" s="236" t="s">
        <v>1</v>
      </c>
      <c r="F789" s="237" t="s">
        <v>1169</v>
      </c>
      <c r="G789" s="234"/>
      <c r="H789" s="238">
        <v>1.08</v>
      </c>
      <c r="I789" s="239"/>
      <c r="J789" s="234"/>
      <c r="K789" s="234"/>
      <c r="L789" s="240"/>
      <c r="M789" s="241"/>
      <c r="N789" s="242"/>
      <c r="O789" s="242"/>
      <c r="P789" s="242"/>
      <c r="Q789" s="242"/>
      <c r="R789" s="242"/>
      <c r="S789" s="242"/>
      <c r="T789" s="24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4" t="s">
        <v>172</v>
      </c>
      <c r="AU789" s="244" t="s">
        <v>86</v>
      </c>
      <c r="AV789" s="13" t="s">
        <v>86</v>
      </c>
      <c r="AW789" s="13" t="s">
        <v>32</v>
      </c>
      <c r="AX789" s="13" t="s">
        <v>84</v>
      </c>
      <c r="AY789" s="244" t="s">
        <v>164</v>
      </c>
    </row>
    <row r="790" spans="1:65" s="2" customFormat="1" ht="13.8" customHeight="1">
      <c r="A790" s="38"/>
      <c r="B790" s="39"/>
      <c r="C790" s="219" t="s">
        <v>1170</v>
      </c>
      <c r="D790" s="219" t="s">
        <v>166</v>
      </c>
      <c r="E790" s="220" t="s">
        <v>1171</v>
      </c>
      <c r="F790" s="221" t="s">
        <v>1172</v>
      </c>
      <c r="G790" s="222" t="s">
        <v>169</v>
      </c>
      <c r="H790" s="223">
        <v>696</v>
      </c>
      <c r="I790" s="224"/>
      <c r="J790" s="225">
        <f>ROUND(I790*H790,2)</f>
        <v>0</v>
      </c>
      <c r="K790" s="226"/>
      <c r="L790" s="44"/>
      <c r="M790" s="227" t="s">
        <v>1</v>
      </c>
      <c r="N790" s="228" t="s">
        <v>41</v>
      </c>
      <c r="O790" s="91"/>
      <c r="P790" s="229">
        <f>O790*H790</f>
        <v>0</v>
      </c>
      <c r="Q790" s="229">
        <v>0</v>
      </c>
      <c r="R790" s="229">
        <f>Q790*H790</f>
        <v>0</v>
      </c>
      <c r="S790" s="229">
        <v>0.272</v>
      </c>
      <c r="T790" s="230">
        <f>S790*H790</f>
        <v>189.312</v>
      </c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R790" s="231" t="s">
        <v>170</v>
      </c>
      <c r="AT790" s="231" t="s">
        <v>166</v>
      </c>
      <c r="AU790" s="231" t="s">
        <v>86</v>
      </c>
      <c r="AY790" s="17" t="s">
        <v>164</v>
      </c>
      <c r="BE790" s="232">
        <f>IF(N790="základní",J790,0)</f>
        <v>0</v>
      </c>
      <c r="BF790" s="232">
        <f>IF(N790="snížená",J790,0)</f>
        <v>0</v>
      </c>
      <c r="BG790" s="232">
        <f>IF(N790="zákl. přenesená",J790,0)</f>
        <v>0</v>
      </c>
      <c r="BH790" s="232">
        <f>IF(N790="sníž. přenesená",J790,0)</f>
        <v>0</v>
      </c>
      <c r="BI790" s="232">
        <f>IF(N790="nulová",J790,0)</f>
        <v>0</v>
      </c>
      <c r="BJ790" s="17" t="s">
        <v>84</v>
      </c>
      <c r="BK790" s="232">
        <f>ROUND(I790*H790,2)</f>
        <v>0</v>
      </c>
      <c r="BL790" s="17" t="s">
        <v>170</v>
      </c>
      <c r="BM790" s="231" t="s">
        <v>1173</v>
      </c>
    </row>
    <row r="791" spans="1:51" s="13" customFormat="1" ht="12">
      <c r="A791" s="13"/>
      <c r="B791" s="233"/>
      <c r="C791" s="234"/>
      <c r="D791" s="235" t="s">
        <v>172</v>
      </c>
      <c r="E791" s="236" t="s">
        <v>1</v>
      </c>
      <c r="F791" s="237" t="s">
        <v>1174</v>
      </c>
      <c r="G791" s="234"/>
      <c r="H791" s="238">
        <v>651</v>
      </c>
      <c r="I791" s="239"/>
      <c r="J791" s="234"/>
      <c r="K791" s="234"/>
      <c r="L791" s="240"/>
      <c r="M791" s="241"/>
      <c r="N791" s="242"/>
      <c r="O791" s="242"/>
      <c r="P791" s="242"/>
      <c r="Q791" s="242"/>
      <c r="R791" s="242"/>
      <c r="S791" s="242"/>
      <c r="T791" s="24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4" t="s">
        <v>172</v>
      </c>
      <c r="AU791" s="244" t="s">
        <v>86</v>
      </c>
      <c r="AV791" s="13" t="s">
        <v>86</v>
      </c>
      <c r="AW791" s="13" t="s">
        <v>32</v>
      </c>
      <c r="AX791" s="13" t="s">
        <v>76</v>
      </c>
      <c r="AY791" s="244" t="s">
        <v>164</v>
      </c>
    </row>
    <row r="792" spans="1:51" s="13" customFormat="1" ht="12">
      <c r="A792" s="13"/>
      <c r="B792" s="233"/>
      <c r="C792" s="234"/>
      <c r="D792" s="235" t="s">
        <v>172</v>
      </c>
      <c r="E792" s="236" t="s">
        <v>1</v>
      </c>
      <c r="F792" s="237" t="s">
        <v>1175</v>
      </c>
      <c r="G792" s="234"/>
      <c r="H792" s="238">
        <v>45</v>
      </c>
      <c r="I792" s="239"/>
      <c r="J792" s="234"/>
      <c r="K792" s="234"/>
      <c r="L792" s="240"/>
      <c r="M792" s="241"/>
      <c r="N792" s="242"/>
      <c r="O792" s="242"/>
      <c r="P792" s="242"/>
      <c r="Q792" s="242"/>
      <c r="R792" s="242"/>
      <c r="S792" s="242"/>
      <c r="T792" s="24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4" t="s">
        <v>172</v>
      </c>
      <c r="AU792" s="244" t="s">
        <v>86</v>
      </c>
      <c r="AV792" s="13" t="s">
        <v>86</v>
      </c>
      <c r="AW792" s="13" t="s">
        <v>32</v>
      </c>
      <c r="AX792" s="13" t="s">
        <v>76</v>
      </c>
      <c r="AY792" s="244" t="s">
        <v>164</v>
      </c>
    </row>
    <row r="793" spans="1:51" s="14" customFormat="1" ht="12">
      <c r="A793" s="14"/>
      <c r="B793" s="245"/>
      <c r="C793" s="246"/>
      <c r="D793" s="235" t="s">
        <v>172</v>
      </c>
      <c r="E793" s="247" t="s">
        <v>1</v>
      </c>
      <c r="F793" s="248" t="s">
        <v>175</v>
      </c>
      <c r="G793" s="246"/>
      <c r="H793" s="249">
        <v>696</v>
      </c>
      <c r="I793" s="250"/>
      <c r="J793" s="246"/>
      <c r="K793" s="246"/>
      <c r="L793" s="251"/>
      <c r="M793" s="252"/>
      <c r="N793" s="253"/>
      <c r="O793" s="253"/>
      <c r="P793" s="253"/>
      <c r="Q793" s="253"/>
      <c r="R793" s="253"/>
      <c r="S793" s="253"/>
      <c r="T793" s="25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5" t="s">
        <v>172</v>
      </c>
      <c r="AU793" s="255" t="s">
        <v>86</v>
      </c>
      <c r="AV793" s="14" t="s">
        <v>170</v>
      </c>
      <c r="AW793" s="14" t="s">
        <v>32</v>
      </c>
      <c r="AX793" s="14" t="s">
        <v>84</v>
      </c>
      <c r="AY793" s="255" t="s">
        <v>164</v>
      </c>
    </row>
    <row r="794" spans="1:65" s="2" customFormat="1" ht="13.8" customHeight="1">
      <c r="A794" s="38"/>
      <c r="B794" s="39"/>
      <c r="C794" s="219" t="s">
        <v>1176</v>
      </c>
      <c r="D794" s="219" t="s">
        <v>166</v>
      </c>
      <c r="E794" s="220" t="s">
        <v>1177</v>
      </c>
      <c r="F794" s="221" t="s">
        <v>1178</v>
      </c>
      <c r="G794" s="222" t="s">
        <v>187</v>
      </c>
      <c r="H794" s="223">
        <v>0.289</v>
      </c>
      <c r="I794" s="224"/>
      <c r="J794" s="225">
        <f>ROUND(I794*H794,2)</f>
        <v>0</v>
      </c>
      <c r="K794" s="226"/>
      <c r="L794" s="44"/>
      <c r="M794" s="227" t="s">
        <v>1</v>
      </c>
      <c r="N794" s="228" t="s">
        <v>41</v>
      </c>
      <c r="O794" s="91"/>
      <c r="P794" s="229">
        <f>O794*H794</f>
        <v>0</v>
      </c>
      <c r="Q794" s="229">
        <v>0</v>
      </c>
      <c r="R794" s="229">
        <f>Q794*H794</f>
        <v>0</v>
      </c>
      <c r="S794" s="229">
        <v>2.2</v>
      </c>
      <c r="T794" s="230">
        <f>S794*H794</f>
        <v>0.6358</v>
      </c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R794" s="231" t="s">
        <v>170</v>
      </c>
      <c r="AT794" s="231" t="s">
        <v>166</v>
      </c>
      <c r="AU794" s="231" t="s">
        <v>86</v>
      </c>
      <c r="AY794" s="17" t="s">
        <v>164</v>
      </c>
      <c r="BE794" s="232">
        <f>IF(N794="základní",J794,0)</f>
        <v>0</v>
      </c>
      <c r="BF794" s="232">
        <f>IF(N794="snížená",J794,0)</f>
        <v>0</v>
      </c>
      <c r="BG794" s="232">
        <f>IF(N794="zákl. přenesená",J794,0)</f>
        <v>0</v>
      </c>
      <c r="BH794" s="232">
        <f>IF(N794="sníž. přenesená",J794,0)</f>
        <v>0</v>
      </c>
      <c r="BI794" s="232">
        <f>IF(N794="nulová",J794,0)</f>
        <v>0</v>
      </c>
      <c r="BJ794" s="17" t="s">
        <v>84</v>
      </c>
      <c r="BK794" s="232">
        <f>ROUND(I794*H794,2)</f>
        <v>0</v>
      </c>
      <c r="BL794" s="17" t="s">
        <v>170</v>
      </c>
      <c r="BM794" s="231" t="s">
        <v>1179</v>
      </c>
    </row>
    <row r="795" spans="1:51" s="13" customFormat="1" ht="12">
      <c r="A795" s="13"/>
      <c r="B795" s="233"/>
      <c r="C795" s="234"/>
      <c r="D795" s="235" t="s">
        <v>172</v>
      </c>
      <c r="E795" s="236" t="s">
        <v>1</v>
      </c>
      <c r="F795" s="237" t="s">
        <v>1180</v>
      </c>
      <c r="G795" s="234"/>
      <c r="H795" s="238">
        <v>0.254</v>
      </c>
      <c r="I795" s="239"/>
      <c r="J795" s="234"/>
      <c r="K795" s="234"/>
      <c r="L795" s="240"/>
      <c r="M795" s="241"/>
      <c r="N795" s="242"/>
      <c r="O795" s="242"/>
      <c r="P795" s="242"/>
      <c r="Q795" s="242"/>
      <c r="R795" s="242"/>
      <c r="S795" s="242"/>
      <c r="T795" s="24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4" t="s">
        <v>172</v>
      </c>
      <c r="AU795" s="244" t="s">
        <v>86</v>
      </c>
      <c r="AV795" s="13" t="s">
        <v>86</v>
      </c>
      <c r="AW795" s="13" t="s">
        <v>32</v>
      </c>
      <c r="AX795" s="13" t="s">
        <v>76</v>
      </c>
      <c r="AY795" s="244" t="s">
        <v>164</v>
      </c>
    </row>
    <row r="796" spans="1:51" s="13" customFormat="1" ht="12">
      <c r="A796" s="13"/>
      <c r="B796" s="233"/>
      <c r="C796" s="234"/>
      <c r="D796" s="235" t="s">
        <v>172</v>
      </c>
      <c r="E796" s="236" t="s">
        <v>1</v>
      </c>
      <c r="F796" s="237" t="s">
        <v>1181</v>
      </c>
      <c r="G796" s="234"/>
      <c r="H796" s="238">
        <v>0.035</v>
      </c>
      <c r="I796" s="239"/>
      <c r="J796" s="234"/>
      <c r="K796" s="234"/>
      <c r="L796" s="240"/>
      <c r="M796" s="241"/>
      <c r="N796" s="242"/>
      <c r="O796" s="242"/>
      <c r="P796" s="242"/>
      <c r="Q796" s="242"/>
      <c r="R796" s="242"/>
      <c r="S796" s="242"/>
      <c r="T796" s="24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4" t="s">
        <v>172</v>
      </c>
      <c r="AU796" s="244" t="s">
        <v>86</v>
      </c>
      <c r="AV796" s="13" t="s">
        <v>86</v>
      </c>
      <c r="AW796" s="13" t="s">
        <v>32</v>
      </c>
      <c r="AX796" s="13" t="s">
        <v>76</v>
      </c>
      <c r="AY796" s="244" t="s">
        <v>164</v>
      </c>
    </row>
    <row r="797" spans="1:51" s="14" customFormat="1" ht="12">
      <c r="A797" s="14"/>
      <c r="B797" s="245"/>
      <c r="C797" s="246"/>
      <c r="D797" s="235" t="s">
        <v>172</v>
      </c>
      <c r="E797" s="247" t="s">
        <v>1</v>
      </c>
      <c r="F797" s="248" t="s">
        <v>175</v>
      </c>
      <c r="G797" s="246"/>
      <c r="H797" s="249">
        <v>0.28900000000000003</v>
      </c>
      <c r="I797" s="250"/>
      <c r="J797" s="246"/>
      <c r="K797" s="246"/>
      <c r="L797" s="251"/>
      <c r="M797" s="252"/>
      <c r="N797" s="253"/>
      <c r="O797" s="253"/>
      <c r="P797" s="253"/>
      <c r="Q797" s="253"/>
      <c r="R797" s="253"/>
      <c r="S797" s="253"/>
      <c r="T797" s="25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5" t="s">
        <v>172</v>
      </c>
      <c r="AU797" s="255" t="s">
        <v>86</v>
      </c>
      <c r="AV797" s="14" t="s">
        <v>170</v>
      </c>
      <c r="AW797" s="14" t="s">
        <v>32</v>
      </c>
      <c r="AX797" s="14" t="s">
        <v>84</v>
      </c>
      <c r="AY797" s="255" t="s">
        <v>164</v>
      </c>
    </row>
    <row r="798" spans="1:65" s="2" customFormat="1" ht="13.8" customHeight="1">
      <c r="A798" s="38"/>
      <c r="B798" s="39"/>
      <c r="C798" s="219" t="s">
        <v>1182</v>
      </c>
      <c r="D798" s="219" t="s">
        <v>166</v>
      </c>
      <c r="E798" s="220" t="s">
        <v>1183</v>
      </c>
      <c r="F798" s="221" t="s">
        <v>1184</v>
      </c>
      <c r="G798" s="222" t="s">
        <v>187</v>
      </c>
      <c r="H798" s="223">
        <v>84.672</v>
      </c>
      <c r="I798" s="224"/>
      <c r="J798" s="225">
        <f>ROUND(I798*H798,2)</f>
        <v>0</v>
      </c>
      <c r="K798" s="226"/>
      <c r="L798" s="44"/>
      <c r="M798" s="227" t="s">
        <v>1</v>
      </c>
      <c r="N798" s="228" t="s">
        <v>41</v>
      </c>
      <c r="O798" s="91"/>
      <c r="P798" s="229">
        <f>O798*H798</f>
        <v>0</v>
      </c>
      <c r="Q798" s="229">
        <v>0</v>
      </c>
      <c r="R798" s="229">
        <f>Q798*H798</f>
        <v>0</v>
      </c>
      <c r="S798" s="229">
        <v>2.2</v>
      </c>
      <c r="T798" s="230">
        <f>S798*H798</f>
        <v>186.2784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31" t="s">
        <v>170</v>
      </c>
      <c r="AT798" s="231" t="s">
        <v>166</v>
      </c>
      <c r="AU798" s="231" t="s">
        <v>86</v>
      </c>
      <c r="AY798" s="17" t="s">
        <v>164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17" t="s">
        <v>84</v>
      </c>
      <c r="BK798" s="232">
        <f>ROUND(I798*H798,2)</f>
        <v>0</v>
      </c>
      <c r="BL798" s="17" t="s">
        <v>170</v>
      </c>
      <c r="BM798" s="231" t="s">
        <v>1185</v>
      </c>
    </row>
    <row r="799" spans="1:51" s="13" customFormat="1" ht="12">
      <c r="A799" s="13"/>
      <c r="B799" s="233"/>
      <c r="C799" s="234"/>
      <c r="D799" s="235" t="s">
        <v>172</v>
      </c>
      <c r="E799" s="236" t="s">
        <v>1</v>
      </c>
      <c r="F799" s="237" t="s">
        <v>1186</v>
      </c>
      <c r="G799" s="234"/>
      <c r="H799" s="238">
        <v>2.542</v>
      </c>
      <c r="I799" s="239"/>
      <c r="J799" s="234"/>
      <c r="K799" s="234"/>
      <c r="L799" s="240"/>
      <c r="M799" s="241"/>
      <c r="N799" s="242"/>
      <c r="O799" s="242"/>
      <c r="P799" s="242"/>
      <c r="Q799" s="242"/>
      <c r="R799" s="242"/>
      <c r="S799" s="242"/>
      <c r="T799" s="24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4" t="s">
        <v>172</v>
      </c>
      <c r="AU799" s="244" t="s">
        <v>86</v>
      </c>
      <c r="AV799" s="13" t="s">
        <v>86</v>
      </c>
      <c r="AW799" s="13" t="s">
        <v>32</v>
      </c>
      <c r="AX799" s="13" t="s">
        <v>76</v>
      </c>
      <c r="AY799" s="244" t="s">
        <v>164</v>
      </c>
    </row>
    <row r="800" spans="1:51" s="13" customFormat="1" ht="12">
      <c r="A800" s="13"/>
      <c r="B800" s="233"/>
      <c r="C800" s="234"/>
      <c r="D800" s="235" t="s">
        <v>172</v>
      </c>
      <c r="E800" s="236" t="s">
        <v>1</v>
      </c>
      <c r="F800" s="237" t="s">
        <v>1187</v>
      </c>
      <c r="G800" s="234"/>
      <c r="H800" s="238">
        <v>52.08</v>
      </c>
      <c r="I800" s="239"/>
      <c r="J800" s="234"/>
      <c r="K800" s="234"/>
      <c r="L800" s="240"/>
      <c r="M800" s="241"/>
      <c r="N800" s="242"/>
      <c r="O800" s="242"/>
      <c r="P800" s="242"/>
      <c r="Q800" s="242"/>
      <c r="R800" s="242"/>
      <c r="S800" s="242"/>
      <c r="T800" s="24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4" t="s">
        <v>172</v>
      </c>
      <c r="AU800" s="244" t="s">
        <v>86</v>
      </c>
      <c r="AV800" s="13" t="s">
        <v>86</v>
      </c>
      <c r="AW800" s="13" t="s">
        <v>32</v>
      </c>
      <c r="AX800" s="13" t="s">
        <v>76</v>
      </c>
      <c r="AY800" s="244" t="s">
        <v>164</v>
      </c>
    </row>
    <row r="801" spans="1:51" s="13" customFormat="1" ht="12">
      <c r="A801" s="13"/>
      <c r="B801" s="233"/>
      <c r="C801" s="234"/>
      <c r="D801" s="235" t="s">
        <v>172</v>
      </c>
      <c r="E801" s="236" t="s">
        <v>1</v>
      </c>
      <c r="F801" s="237" t="s">
        <v>1188</v>
      </c>
      <c r="G801" s="234"/>
      <c r="H801" s="238">
        <v>3.6</v>
      </c>
      <c r="I801" s="239"/>
      <c r="J801" s="234"/>
      <c r="K801" s="234"/>
      <c r="L801" s="240"/>
      <c r="M801" s="241"/>
      <c r="N801" s="242"/>
      <c r="O801" s="242"/>
      <c r="P801" s="242"/>
      <c r="Q801" s="242"/>
      <c r="R801" s="242"/>
      <c r="S801" s="242"/>
      <c r="T801" s="24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4" t="s">
        <v>172</v>
      </c>
      <c r="AU801" s="244" t="s">
        <v>86</v>
      </c>
      <c r="AV801" s="13" t="s">
        <v>86</v>
      </c>
      <c r="AW801" s="13" t="s">
        <v>32</v>
      </c>
      <c r="AX801" s="13" t="s">
        <v>76</v>
      </c>
      <c r="AY801" s="244" t="s">
        <v>164</v>
      </c>
    </row>
    <row r="802" spans="1:51" s="13" customFormat="1" ht="12">
      <c r="A802" s="13"/>
      <c r="B802" s="233"/>
      <c r="C802" s="234"/>
      <c r="D802" s="235" t="s">
        <v>172</v>
      </c>
      <c r="E802" s="236" t="s">
        <v>1</v>
      </c>
      <c r="F802" s="237" t="s">
        <v>1189</v>
      </c>
      <c r="G802" s="234"/>
      <c r="H802" s="238">
        <v>6.5</v>
      </c>
      <c r="I802" s="239"/>
      <c r="J802" s="234"/>
      <c r="K802" s="234"/>
      <c r="L802" s="240"/>
      <c r="M802" s="241"/>
      <c r="N802" s="242"/>
      <c r="O802" s="242"/>
      <c r="P802" s="242"/>
      <c r="Q802" s="242"/>
      <c r="R802" s="242"/>
      <c r="S802" s="242"/>
      <c r="T802" s="24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4" t="s">
        <v>172</v>
      </c>
      <c r="AU802" s="244" t="s">
        <v>86</v>
      </c>
      <c r="AV802" s="13" t="s">
        <v>86</v>
      </c>
      <c r="AW802" s="13" t="s">
        <v>32</v>
      </c>
      <c r="AX802" s="13" t="s">
        <v>76</v>
      </c>
      <c r="AY802" s="244" t="s">
        <v>164</v>
      </c>
    </row>
    <row r="803" spans="1:51" s="13" customFormat="1" ht="12">
      <c r="A803" s="13"/>
      <c r="B803" s="233"/>
      <c r="C803" s="234"/>
      <c r="D803" s="235" t="s">
        <v>172</v>
      </c>
      <c r="E803" s="236" t="s">
        <v>1</v>
      </c>
      <c r="F803" s="237" t="s">
        <v>1190</v>
      </c>
      <c r="G803" s="234"/>
      <c r="H803" s="238">
        <v>7.65</v>
      </c>
      <c r="I803" s="239"/>
      <c r="J803" s="234"/>
      <c r="K803" s="234"/>
      <c r="L803" s="240"/>
      <c r="M803" s="241"/>
      <c r="N803" s="242"/>
      <c r="O803" s="242"/>
      <c r="P803" s="242"/>
      <c r="Q803" s="242"/>
      <c r="R803" s="242"/>
      <c r="S803" s="242"/>
      <c r="T803" s="24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4" t="s">
        <v>172</v>
      </c>
      <c r="AU803" s="244" t="s">
        <v>86</v>
      </c>
      <c r="AV803" s="13" t="s">
        <v>86</v>
      </c>
      <c r="AW803" s="13" t="s">
        <v>32</v>
      </c>
      <c r="AX803" s="13" t="s">
        <v>76</v>
      </c>
      <c r="AY803" s="244" t="s">
        <v>164</v>
      </c>
    </row>
    <row r="804" spans="1:51" s="13" customFormat="1" ht="12">
      <c r="A804" s="13"/>
      <c r="B804" s="233"/>
      <c r="C804" s="234"/>
      <c r="D804" s="235" t="s">
        <v>172</v>
      </c>
      <c r="E804" s="236" t="s">
        <v>1</v>
      </c>
      <c r="F804" s="237" t="s">
        <v>1191</v>
      </c>
      <c r="G804" s="234"/>
      <c r="H804" s="238">
        <v>6.15</v>
      </c>
      <c r="I804" s="239"/>
      <c r="J804" s="234"/>
      <c r="K804" s="234"/>
      <c r="L804" s="240"/>
      <c r="M804" s="241"/>
      <c r="N804" s="242"/>
      <c r="O804" s="242"/>
      <c r="P804" s="242"/>
      <c r="Q804" s="242"/>
      <c r="R804" s="242"/>
      <c r="S804" s="242"/>
      <c r="T804" s="24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4" t="s">
        <v>172</v>
      </c>
      <c r="AU804" s="244" t="s">
        <v>86</v>
      </c>
      <c r="AV804" s="13" t="s">
        <v>86</v>
      </c>
      <c r="AW804" s="13" t="s">
        <v>32</v>
      </c>
      <c r="AX804" s="13" t="s">
        <v>76</v>
      </c>
      <c r="AY804" s="244" t="s">
        <v>164</v>
      </c>
    </row>
    <row r="805" spans="1:51" s="13" customFormat="1" ht="12">
      <c r="A805" s="13"/>
      <c r="B805" s="233"/>
      <c r="C805" s="234"/>
      <c r="D805" s="235" t="s">
        <v>172</v>
      </c>
      <c r="E805" s="236" t="s">
        <v>1</v>
      </c>
      <c r="F805" s="237" t="s">
        <v>1192</v>
      </c>
      <c r="G805" s="234"/>
      <c r="H805" s="238">
        <v>6.15</v>
      </c>
      <c r="I805" s="239"/>
      <c r="J805" s="234"/>
      <c r="K805" s="234"/>
      <c r="L805" s="240"/>
      <c r="M805" s="241"/>
      <c r="N805" s="242"/>
      <c r="O805" s="242"/>
      <c r="P805" s="242"/>
      <c r="Q805" s="242"/>
      <c r="R805" s="242"/>
      <c r="S805" s="242"/>
      <c r="T805" s="24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4" t="s">
        <v>172</v>
      </c>
      <c r="AU805" s="244" t="s">
        <v>86</v>
      </c>
      <c r="AV805" s="13" t="s">
        <v>86</v>
      </c>
      <c r="AW805" s="13" t="s">
        <v>32</v>
      </c>
      <c r="AX805" s="13" t="s">
        <v>76</v>
      </c>
      <c r="AY805" s="244" t="s">
        <v>164</v>
      </c>
    </row>
    <row r="806" spans="1:51" s="14" customFormat="1" ht="12">
      <c r="A806" s="14"/>
      <c r="B806" s="245"/>
      <c r="C806" s="246"/>
      <c r="D806" s="235" t="s">
        <v>172</v>
      </c>
      <c r="E806" s="247" t="s">
        <v>1</v>
      </c>
      <c r="F806" s="248" t="s">
        <v>175</v>
      </c>
      <c r="G806" s="246"/>
      <c r="H806" s="249">
        <v>84.67200000000003</v>
      </c>
      <c r="I806" s="250"/>
      <c r="J806" s="246"/>
      <c r="K806" s="246"/>
      <c r="L806" s="251"/>
      <c r="M806" s="252"/>
      <c r="N806" s="253"/>
      <c r="O806" s="253"/>
      <c r="P806" s="253"/>
      <c r="Q806" s="253"/>
      <c r="R806" s="253"/>
      <c r="S806" s="253"/>
      <c r="T806" s="25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5" t="s">
        <v>172</v>
      </c>
      <c r="AU806" s="255" t="s">
        <v>86</v>
      </c>
      <c r="AV806" s="14" t="s">
        <v>170</v>
      </c>
      <c r="AW806" s="14" t="s">
        <v>32</v>
      </c>
      <c r="AX806" s="14" t="s">
        <v>84</v>
      </c>
      <c r="AY806" s="255" t="s">
        <v>164</v>
      </c>
    </row>
    <row r="807" spans="1:65" s="2" customFormat="1" ht="13.8" customHeight="1">
      <c r="A807" s="38"/>
      <c r="B807" s="39"/>
      <c r="C807" s="219" t="s">
        <v>1193</v>
      </c>
      <c r="D807" s="219" t="s">
        <v>166</v>
      </c>
      <c r="E807" s="220" t="s">
        <v>1194</v>
      </c>
      <c r="F807" s="221" t="s">
        <v>1195</v>
      </c>
      <c r="G807" s="222" t="s">
        <v>187</v>
      </c>
      <c r="H807" s="223">
        <v>16.29</v>
      </c>
      <c r="I807" s="224"/>
      <c r="J807" s="225">
        <f>ROUND(I807*H807,2)</f>
        <v>0</v>
      </c>
      <c r="K807" s="226"/>
      <c r="L807" s="44"/>
      <c r="M807" s="227" t="s">
        <v>1</v>
      </c>
      <c r="N807" s="228" t="s">
        <v>41</v>
      </c>
      <c r="O807" s="91"/>
      <c r="P807" s="229">
        <f>O807*H807</f>
        <v>0</v>
      </c>
      <c r="Q807" s="229">
        <v>0</v>
      </c>
      <c r="R807" s="229">
        <f>Q807*H807</f>
        <v>0</v>
      </c>
      <c r="S807" s="229">
        <v>2.2</v>
      </c>
      <c r="T807" s="230">
        <f>S807*H807</f>
        <v>35.838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231" t="s">
        <v>170</v>
      </c>
      <c r="AT807" s="231" t="s">
        <v>166</v>
      </c>
      <c r="AU807" s="231" t="s">
        <v>86</v>
      </c>
      <c r="AY807" s="17" t="s">
        <v>164</v>
      </c>
      <c r="BE807" s="232">
        <f>IF(N807="základní",J807,0)</f>
        <v>0</v>
      </c>
      <c r="BF807" s="232">
        <f>IF(N807="snížená",J807,0)</f>
        <v>0</v>
      </c>
      <c r="BG807" s="232">
        <f>IF(N807="zákl. přenesená",J807,0)</f>
        <v>0</v>
      </c>
      <c r="BH807" s="232">
        <f>IF(N807="sníž. přenesená",J807,0)</f>
        <v>0</v>
      </c>
      <c r="BI807" s="232">
        <f>IF(N807="nulová",J807,0)</f>
        <v>0</v>
      </c>
      <c r="BJ807" s="17" t="s">
        <v>84</v>
      </c>
      <c r="BK807" s="232">
        <f>ROUND(I807*H807,2)</f>
        <v>0</v>
      </c>
      <c r="BL807" s="17" t="s">
        <v>170</v>
      </c>
      <c r="BM807" s="231" t="s">
        <v>1196</v>
      </c>
    </row>
    <row r="808" spans="1:51" s="13" customFormat="1" ht="12">
      <c r="A808" s="13"/>
      <c r="B808" s="233"/>
      <c r="C808" s="234"/>
      <c r="D808" s="235" t="s">
        <v>172</v>
      </c>
      <c r="E808" s="236" t="s">
        <v>1</v>
      </c>
      <c r="F808" s="237" t="s">
        <v>1197</v>
      </c>
      <c r="G808" s="234"/>
      <c r="H808" s="238">
        <v>7.875</v>
      </c>
      <c r="I808" s="239"/>
      <c r="J808" s="234"/>
      <c r="K808" s="234"/>
      <c r="L808" s="240"/>
      <c r="M808" s="241"/>
      <c r="N808" s="242"/>
      <c r="O808" s="242"/>
      <c r="P808" s="242"/>
      <c r="Q808" s="242"/>
      <c r="R808" s="242"/>
      <c r="S808" s="242"/>
      <c r="T808" s="24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4" t="s">
        <v>172</v>
      </c>
      <c r="AU808" s="244" t="s">
        <v>86</v>
      </c>
      <c r="AV808" s="13" t="s">
        <v>86</v>
      </c>
      <c r="AW808" s="13" t="s">
        <v>32</v>
      </c>
      <c r="AX808" s="13" t="s">
        <v>76</v>
      </c>
      <c r="AY808" s="244" t="s">
        <v>164</v>
      </c>
    </row>
    <row r="809" spans="1:51" s="13" customFormat="1" ht="12">
      <c r="A809" s="13"/>
      <c r="B809" s="233"/>
      <c r="C809" s="234"/>
      <c r="D809" s="235" t="s">
        <v>172</v>
      </c>
      <c r="E809" s="236" t="s">
        <v>1</v>
      </c>
      <c r="F809" s="237" t="s">
        <v>1198</v>
      </c>
      <c r="G809" s="234"/>
      <c r="H809" s="238">
        <v>5.175</v>
      </c>
      <c r="I809" s="239"/>
      <c r="J809" s="234"/>
      <c r="K809" s="234"/>
      <c r="L809" s="240"/>
      <c r="M809" s="241"/>
      <c r="N809" s="242"/>
      <c r="O809" s="242"/>
      <c r="P809" s="242"/>
      <c r="Q809" s="242"/>
      <c r="R809" s="242"/>
      <c r="S809" s="242"/>
      <c r="T809" s="24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4" t="s">
        <v>172</v>
      </c>
      <c r="AU809" s="244" t="s">
        <v>86</v>
      </c>
      <c r="AV809" s="13" t="s">
        <v>86</v>
      </c>
      <c r="AW809" s="13" t="s">
        <v>32</v>
      </c>
      <c r="AX809" s="13" t="s">
        <v>76</v>
      </c>
      <c r="AY809" s="244" t="s">
        <v>164</v>
      </c>
    </row>
    <row r="810" spans="1:51" s="13" customFormat="1" ht="12">
      <c r="A810" s="13"/>
      <c r="B810" s="233"/>
      <c r="C810" s="234"/>
      <c r="D810" s="235" t="s">
        <v>172</v>
      </c>
      <c r="E810" s="236" t="s">
        <v>1</v>
      </c>
      <c r="F810" s="237" t="s">
        <v>1199</v>
      </c>
      <c r="G810" s="234"/>
      <c r="H810" s="238">
        <v>3.24</v>
      </c>
      <c r="I810" s="239"/>
      <c r="J810" s="234"/>
      <c r="K810" s="234"/>
      <c r="L810" s="240"/>
      <c r="M810" s="241"/>
      <c r="N810" s="242"/>
      <c r="O810" s="242"/>
      <c r="P810" s="242"/>
      <c r="Q810" s="242"/>
      <c r="R810" s="242"/>
      <c r="S810" s="242"/>
      <c r="T810" s="24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4" t="s">
        <v>172</v>
      </c>
      <c r="AU810" s="244" t="s">
        <v>86</v>
      </c>
      <c r="AV810" s="13" t="s">
        <v>86</v>
      </c>
      <c r="AW810" s="13" t="s">
        <v>32</v>
      </c>
      <c r="AX810" s="13" t="s">
        <v>76</v>
      </c>
      <c r="AY810" s="244" t="s">
        <v>164</v>
      </c>
    </row>
    <row r="811" spans="1:51" s="14" customFormat="1" ht="12">
      <c r="A811" s="14"/>
      <c r="B811" s="245"/>
      <c r="C811" s="246"/>
      <c r="D811" s="235" t="s">
        <v>172</v>
      </c>
      <c r="E811" s="247" t="s">
        <v>1</v>
      </c>
      <c r="F811" s="248" t="s">
        <v>175</v>
      </c>
      <c r="G811" s="246"/>
      <c r="H811" s="249">
        <v>16.29</v>
      </c>
      <c r="I811" s="250"/>
      <c r="J811" s="246"/>
      <c r="K811" s="246"/>
      <c r="L811" s="251"/>
      <c r="M811" s="252"/>
      <c r="N811" s="253"/>
      <c r="O811" s="253"/>
      <c r="P811" s="253"/>
      <c r="Q811" s="253"/>
      <c r="R811" s="253"/>
      <c r="S811" s="253"/>
      <c r="T811" s="25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5" t="s">
        <v>172</v>
      </c>
      <c r="AU811" s="255" t="s">
        <v>86</v>
      </c>
      <c r="AV811" s="14" t="s">
        <v>170</v>
      </c>
      <c r="AW811" s="14" t="s">
        <v>32</v>
      </c>
      <c r="AX811" s="14" t="s">
        <v>84</v>
      </c>
      <c r="AY811" s="255" t="s">
        <v>164</v>
      </c>
    </row>
    <row r="812" spans="1:65" s="2" customFormat="1" ht="13.8" customHeight="1">
      <c r="A812" s="38"/>
      <c r="B812" s="39"/>
      <c r="C812" s="219" t="s">
        <v>1200</v>
      </c>
      <c r="D812" s="219" t="s">
        <v>166</v>
      </c>
      <c r="E812" s="220" t="s">
        <v>1201</v>
      </c>
      <c r="F812" s="221" t="s">
        <v>1202</v>
      </c>
      <c r="G812" s="222" t="s">
        <v>169</v>
      </c>
      <c r="H812" s="223">
        <v>868.57</v>
      </c>
      <c r="I812" s="224"/>
      <c r="J812" s="225">
        <f>ROUND(I812*H812,2)</f>
        <v>0</v>
      </c>
      <c r="K812" s="226"/>
      <c r="L812" s="44"/>
      <c r="M812" s="227" t="s">
        <v>1</v>
      </c>
      <c r="N812" s="228" t="s">
        <v>41</v>
      </c>
      <c r="O812" s="91"/>
      <c r="P812" s="229">
        <f>O812*H812</f>
        <v>0</v>
      </c>
      <c r="Q812" s="229">
        <v>0</v>
      </c>
      <c r="R812" s="229">
        <f>Q812*H812</f>
        <v>0</v>
      </c>
      <c r="S812" s="229">
        <v>0.057</v>
      </c>
      <c r="T812" s="230">
        <f>S812*H812</f>
        <v>49.50849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31" t="s">
        <v>170</v>
      </c>
      <c r="AT812" s="231" t="s">
        <v>166</v>
      </c>
      <c r="AU812" s="231" t="s">
        <v>86</v>
      </c>
      <c r="AY812" s="17" t="s">
        <v>164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17" t="s">
        <v>84</v>
      </c>
      <c r="BK812" s="232">
        <f>ROUND(I812*H812,2)</f>
        <v>0</v>
      </c>
      <c r="BL812" s="17" t="s">
        <v>170</v>
      </c>
      <c r="BM812" s="231" t="s">
        <v>1203</v>
      </c>
    </row>
    <row r="813" spans="1:51" s="13" customFormat="1" ht="12">
      <c r="A813" s="13"/>
      <c r="B813" s="233"/>
      <c r="C813" s="234"/>
      <c r="D813" s="235" t="s">
        <v>172</v>
      </c>
      <c r="E813" s="236" t="s">
        <v>1</v>
      </c>
      <c r="F813" s="237" t="s">
        <v>1204</v>
      </c>
      <c r="G813" s="234"/>
      <c r="H813" s="238">
        <v>118.87</v>
      </c>
      <c r="I813" s="239"/>
      <c r="J813" s="234"/>
      <c r="K813" s="234"/>
      <c r="L813" s="240"/>
      <c r="M813" s="241"/>
      <c r="N813" s="242"/>
      <c r="O813" s="242"/>
      <c r="P813" s="242"/>
      <c r="Q813" s="242"/>
      <c r="R813" s="242"/>
      <c r="S813" s="242"/>
      <c r="T813" s="24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4" t="s">
        <v>172</v>
      </c>
      <c r="AU813" s="244" t="s">
        <v>86</v>
      </c>
      <c r="AV813" s="13" t="s">
        <v>86</v>
      </c>
      <c r="AW813" s="13" t="s">
        <v>32</v>
      </c>
      <c r="AX813" s="13" t="s">
        <v>76</v>
      </c>
      <c r="AY813" s="244" t="s">
        <v>164</v>
      </c>
    </row>
    <row r="814" spans="1:51" s="13" customFormat="1" ht="12">
      <c r="A814" s="13"/>
      <c r="B814" s="233"/>
      <c r="C814" s="234"/>
      <c r="D814" s="235" t="s">
        <v>172</v>
      </c>
      <c r="E814" s="236" t="s">
        <v>1</v>
      </c>
      <c r="F814" s="237" t="s">
        <v>1205</v>
      </c>
      <c r="G814" s="234"/>
      <c r="H814" s="238">
        <v>501.5</v>
      </c>
      <c r="I814" s="239"/>
      <c r="J814" s="234"/>
      <c r="K814" s="234"/>
      <c r="L814" s="240"/>
      <c r="M814" s="241"/>
      <c r="N814" s="242"/>
      <c r="O814" s="242"/>
      <c r="P814" s="242"/>
      <c r="Q814" s="242"/>
      <c r="R814" s="242"/>
      <c r="S814" s="242"/>
      <c r="T814" s="24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4" t="s">
        <v>172</v>
      </c>
      <c r="AU814" s="244" t="s">
        <v>86</v>
      </c>
      <c r="AV814" s="13" t="s">
        <v>86</v>
      </c>
      <c r="AW814" s="13" t="s">
        <v>32</v>
      </c>
      <c r="AX814" s="13" t="s">
        <v>76</v>
      </c>
      <c r="AY814" s="244" t="s">
        <v>164</v>
      </c>
    </row>
    <row r="815" spans="1:51" s="13" customFormat="1" ht="12">
      <c r="A815" s="13"/>
      <c r="B815" s="233"/>
      <c r="C815" s="234"/>
      <c r="D815" s="235" t="s">
        <v>172</v>
      </c>
      <c r="E815" s="236" t="s">
        <v>1</v>
      </c>
      <c r="F815" s="237" t="s">
        <v>1206</v>
      </c>
      <c r="G815" s="234"/>
      <c r="H815" s="238">
        <v>71</v>
      </c>
      <c r="I815" s="239"/>
      <c r="J815" s="234"/>
      <c r="K815" s="234"/>
      <c r="L815" s="240"/>
      <c r="M815" s="241"/>
      <c r="N815" s="242"/>
      <c r="O815" s="242"/>
      <c r="P815" s="242"/>
      <c r="Q815" s="242"/>
      <c r="R815" s="242"/>
      <c r="S815" s="242"/>
      <c r="T815" s="24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4" t="s">
        <v>172</v>
      </c>
      <c r="AU815" s="244" t="s">
        <v>86</v>
      </c>
      <c r="AV815" s="13" t="s">
        <v>86</v>
      </c>
      <c r="AW815" s="13" t="s">
        <v>32</v>
      </c>
      <c r="AX815" s="13" t="s">
        <v>76</v>
      </c>
      <c r="AY815" s="244" t="s">
        <v>164</v>
      </c>
    </row>
    <row r="816" spans="1:51" s="13" customFormat="1" ht="12">
      <c r="A816" s="13"/>
      <c r="B816" s="233"/>
      <c r="C816" s="234"/>
      <c r="D816" s="235" t="s">
        <v>172</v>
      </c>
      <c r="E816" s="236" t="s">
        <v>1</v>
      </c>
      <c r="F816" s="237" t="s">
        <v>1207</v>
      </c>
      <c r="G816" s="234"/>
      <c r="H816" s="238">
        <v>88.6</v>
      </c>
      <c r="I816" s="239"/>
      <c r="J816" s="234"/>
      <c r="K816" s="234"/>
      <c r="L816" s="240"/>
      <c r="M816" s="241"/>
      <c r="N816" s="242"/>
      <c r="O816" s="242"/>
      <c r="P816" s="242"/>
      <c r="Q816" s="242"/>
      <c r="R816" s="242"/>
      <c r="S816" s="242"/>
      <c r="T816" s="24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4" t="s">
        <v>172</v>
      </c>
      <c r="AU816" s="244" t="s">
        <v>86</v>
      </c>
      <c r="AV816" s="13" t="s">
        <v>86</v>
      </c>
      <c r="AW816" s="13" t="s">
        <v>32</v>
      </c>
      <c r="AX816" s="13" t="s">
        <v>76</v>
      </c>
      <c r="AY816" s="244" t="s">
        <v>164</v>
      </c>
    </row>
    <row r="817" spans="1:51" s="13" customFormat="1" ht="12">
      <c r="A817" s="13"/>
      <c r="B817" s="233"/>
      <c r="C817" s="234"/>
      <c r="D817" s="235" t="s">
        <v>172</v>
      </c>
      <c r="E817" s="236" t="s">
        <v>1</v>
      </c>
      <c r="F817" s="237" t="s">
        <v>1208</v>
      </c>
      <c r="G817" s="234"/>
      <c r="H817" s="238">
        <v>88.6</v>
      </c>
      <c r="I817" s="239"/>
      <c r="J817" s="234"/>
      <c r="K817" s="234"/>
      <c r="L817" s="240"/>
      <c r="M817" s="241"/>
      <c r="N817" s="242"/>
      <c r="O817" s="242"/>
      <c r="P817" s="242"/>
      <c r="Q817" s="242"/>
      <c r="R817" s="242"/>
      <c r="S817" s="242"/>
      <c r="T817" s="24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4" t="s">
        <v>172</v>
      </c>
      <c r="AU817" s="244" t="s">
        <v>86</v>
      </c>
      <c r="AV817" s="13" t="s">
        <v>86</v>
      </c>
      <c r="AW817" s="13" t="s">
        <v>32</v>
      </c>
      <c r="AX817" s="13" t="s">
        <v>76</v>
      </c>
      <c r="AY817" s="244" t="s">
        <v>164</v>
      </c>
    </row>
    <row r="818" spans="1:51" s="14" customFormat="1" ht="12">
      <c r="A818" s="14"/>
      <c r="B818" s="245"/>
      <c r="C818" s="246"/>
      <c r="D818" s="235" t="s">
        <v>172</v>
      </c>
      <c r="E818" s="247" t="s">
        <v>1</v>
      </c>
      <c r="F818" s="248" t="s">
        <v>175</v>
      </c>
      <c r="G818" s="246"/>
      <c r="H818" s="249">
        <v>868.57</v>
      </c>
      <c r="I818" s="250"/>
      <c r="J818" s="246"/>
      <c r="K818" s="246"/>
      <c r="L818" s="251"/>
      <c r="M818" s="252"/>
      <c r="N818" s="253"/>
      <c r="O818" s="253"/>
      <c r="P818" s="253"/>
      <c r="Q818" s="253"/>
      <c r="R818" s="253"/>
      <c r="S818" s="253"/>
      <c r="T818" s="25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5" t="s">
        <v>172</v>
      </c>
      <c r="AU818" s="255" t="s">
        <v>86</v>
      </c>
      <c r="AV818" s="14" t="s">
        <v>170</v>
      </c>
      <c r="AW818" s="14" t="s">
        <v>32</v>
      </c>
      <c r="AX818" s="14" t="s">
        <v>84</v>
      </c>
      <c r="AY818" s="255" t="s">
        <v>164</v>
      </c>
    </row>
    <row r="819" spans="1:65" s="2" customFormat="1" ht="13.8" customHeight="1">
      <c r="A819" s="38"/>
      <c r="B819" s="39"/>
      <c r="C819" s="219" t="s">
        <v>1209</v>
      </c>
      <c r="D819" s="219" t="s">
        <v>166</v>
      </c>
      <c r="E819" s="220" t="s">
        <v>1210</v>
      </c>
      <c r="F819" s="221" t="s">
        <v>1211</v>
      </c>
      <c r="G819" s="222" t="s">
        <v>169</v>
      </c>
      <c r="H819" s="223">
        <v>50.84</v>
      </c>
      <c r="I819" s="224"/>
      <c r="J819" s="225">
        <f>ROUND(I819*H819,2)</f>
        <v>0</v>
      </c>
      <c r="K819" s="226"/>
      <c r="L819" s="44"/>
      <c r="M819" s="227" t="s">
        <v>1</v>
      </c>
      <c r="N819" s="228" t="s">
        <v>41</v>
      </c>
      <c r="O819" s="91"/>
      <c r="P819" s="229">
        <f>O819*H819</f>
        <v>0</v>
      </c>
      <c r="Q819" s="229">
        <v>0</v>
      </c>
      <c r="R819" s="229">
        <f>Q819*H819</f>
        <v>0</v>
      </c>
      <c r="S819" s="229">
        <v>0.059</v>
      </c>
      <c r="T819" s="230">
        <f>S819*H819</f>
        <v>2.9995600000000002</v>
      </c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R819" s="231" t="s">
        <v>170</v>
      </c>
      <c r="AT819" s="231" t="s">
        <v>166</v>
      </c>
      <c r="AU819" s="231" t="s">
        <v>86</v>
      </c>
      <c r="AY819" s="17" t="s">
        <v>164</v>
      </c>
      <c r="BE819" s="232">
        <f>IF(N819="základní",J819,0)</f>
        <v>0</v>
      </c>
      <c r="BF819" s="232">
        <f>IF(N819="snížená",J819,0)</f>
        <v>0</v>
      </c>
      <c r="BG819" s="232">
        <f>IF(N819="zákl. přenesená",J819,0)</f>
        <v>0</v>
      </c>
      <c r="BH819" s="232">
        <f>IF(N819="sníž. přenesená",J819,0)</f>
        <v>0</v>
      </c>
      <c r="BI819" s="232">
        <f>IF(N819="nulová",J819,0)</f>
        <v>0</v>
      </c>
      <c r="BJ819" s="17" t="s">
        <v>84</v>
      </c>
      <c r="BK819" s="232">
        <f>ROUND(I819*H819,2)</f>
        <v>0</v>
      </c>
      <c r="BL819" s="17" t="s">
        <v>170</v>
      </c>
      <c r="BM819" s="231" t="s">
        <v>1212</v>
      </c>
    </row>
    <row r="820" spans="1:51" s="13" customFormat="1" ht="12">
      <c r="A820" s="13"/>
      <c r="B820" s="233"/>
      <c r="C820" s="234"/>
      <c r="D820" s="235" t="s">
        <v>172</v>
      </c>
      <c r="E820" s="236" t="s">
        <v>1</v>
      </c>
      <c r="F820" s="237" t="s">
        <v>1213</v>
      </c>
      <c r="G820" s="234"/>
      <c r="H820" s="238">
        <v>50.84</v>
      </c>
      <c r="I820" s="239"/>
      <c r="J820" s="234"/>
      <c r="K820" s="234"/>
      <c r="L820" s="240"/>
      <c r="M820" s="241"/>
      <c r="N820" s="242"/>
      <c r="O820" s="242"/>
      <c r="P820" s="242"/>
      <c r="Q820" s="242"/>
      <c r="R820" s="242"/>
      <c r="S820" s="242"/>
      <c r="T820" s="24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4" t="s">
        <v>172</v>
      </c>
      <c r="AU820" s="244" t="s">
        <v>86</v>
      </c>
      <c r="AV820" s="13" t="s">
        <v>86</v>
      </c>
      <c r="AW820" s="13" t="s">
        <v>32</v>
      </c>
      <c r="AX820" s="13" t="s">
        <v>84</v>
      </c>
      <c r="AY820" s="244" t="s">
        <v>164</v>
      </c>
    </row>
    <row r="821" spans="1:65" s="2" customFormat="1" ht="13.8" customHeight="1">
      <c r="A821" s="38"/>
      <c r="B821" s="39"/>
      <c r="C821" s="219" t="s">
        <v>1214</v>
      </c>
      <c r="D821" s="219" t="s">
        <v>166</v>
      </c>
      <c r="E821" s="220" t="s">
        <v>1215</v>
      </c>
      <c r="F821" s="221" t="s">
        <v>1216</v>
      </c>
      <c r="G821" s="222" t="s">
        <v>187</v>
      </c>
      <c r="H821" s="223">
        <v>132.24</v>
      </c>
      <c r="I821" s="224"/>
      <c r="J821" s="225">
        <f>ROUND(I821*H821,2)</f>
        <v>0</v>
      </c>
      <c r="K821" s="226"/>
      <c r="L821" s="44"/>
      <c r="M821" s="227" t="s">
        <v>1</v>
      </c>
      <c r="N821" s="228" t="s">
        <v>41</v>
      </c>
      <c r="O821" s="91"/>
      <c r="P821" s="229">
        <f>O821*H821</f>
        <v>0</v>
      </c>
      <c r="Q821" s="229">
        <v>0</v>
      </c>
      <c r="R821" s="229">
        <f>Q821*H821</f>
        <v>0</v>
      </c>
      <c r="S821" s="229">
        <v>1.4</v>
      </c>
      <c r="T821" s="230">
        <f>S821*H821</f>
        <v>185.136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31" t="s">
        <v>170</v>
      </c>
      <c r="AT821" s="231" t="s">
        <v>166</v>
      </c>
      <c r="AU821" s="231" t="s">
        <v>86</v>
      </c>
      <c r="AY821" s="17" t="s">
        <v>164</v>
      </c>
      <c r="BE821" s="232">
        <f>IF(N821="základní",J821,0)</f>
        <v>0</v>
      </c>
      <c r="BF821" s="232">
        <f>IF(N821="snížená",J821,0)</f>
        <v>0</v>
      </c>
      <c r="BG821" s="232">
        <f>IF(N821="zákl. přenesená",J821,0)</f>
        <v>0</v>
      </c>
      <c r="BH821" s="232">
        <f>IF(N821="sníž. přenesená",J821,0)</f>
        <v>0</v>
      </c>
      <c r="BI821" s="232">
        <f>IF(N821="nulová",J821,0)</f>
        <v>0</v>
      </c>
      <c r="BJ821" s="17" t="s">
        <v>84</v>
      </c>
      <c r="BK821" s="232">
        <f>ROUND(I821*H821,2)</f>
        <v>0</v>
      </c>
      <c r="BL821" s="17" t="s">
        <v>170</v>
      </c>
      <c r="BM821" s="231" t="s">
        <v>1217</v>
      </c>
    </row>
    <row r="822" spans="1:51" s="13" customFormat="1" ht="12">
      <c r="A822" s="13"/>
      <c r="B822" s="233"/>
      <c r="C822" s="234"/>
      <c r="D822" s="235" t="s">
        <v>172</v>
      </c>
      <c r="E822" s="236" t="s">
        <v>1</v>
      </c>
      <c r="F822" s="237" t="s">
        <v>1218</v>
      </c>
      <c r="G822" s="234"/>
      <c r="H822" s="238">
        <v>123.69</v>
      </c>
      <c r="I822" s="239"/>
      <c r="J822" s="234"/>
      <c r="K822" s="234"/>
      <c r="L822" s="240"/>
      <c r="M822" s="241"/>
      <c r="N822" s="242"/>
      <c r="O822" s="242"/>
      <c r="P822" s="242"/>
      <c r="Q822" s="242"/>
      <c r="R822" s="242"/>
      <c r="S822" s="242"/>
      <c r="T822" s="24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4" t="s">
        <v>172</v>
      </c>
      <c r="AU822" s="244" t="s">
        <v>86</v>
      </c>
      <c r="AV822" s="13" t="s">
        <v>86</v>
      </c>
      <c r="AW822" s="13" t="s">
        <v>32</v>
      </c>
      <c r="AX822" s="13" t="s">
        <v>76</v>
      </c>
      <c r="AY822" s="244" t="s">
        <v>164</v>
      </c>
    </row>
    <row r="823" spans="1:51" s="13" customFormat="1" ht="12">
      <c r="A823" s="13"/>
      <c r="B823" s="233"/>
      <c r="C823" s="234"/>
      <c r="D823" s="235" t="s">
        <v>172</v>
      </c>
      <c r="E823" s="236" t="s">
        <v>1</v>
      </c>
      <c r="F823" s="237" t="s">
        <v>1219</v>
      </c>
      <c r="G823" s="234"/>
      <c r="H823" s="238">
        <v>8.55</v>
      </c>
      <c r="I823" s="239"/>
      <c r="J823" s="234"/>
      <c r="K823" s="234"/>
      <c r="L823" s="240"/>
      <c r="M823" s="241"/>
      <c r="N823" s="242"/>
      <c r="O823" s="242"/>
      <c r="P823" s="242"/>
      <c r="Q823" s="242"/>
      <c r="R823" s="242"/>
      <c r="S823" s="242"/>
      <c r="T823" s="24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4" t="s">
        <v>172</v>
      </c>
      <c r="AU823" s="244" t="s">
        <v>86</v>
      </c>
      <c r="AV823" s="13" t="s">
        <v>86</v>
      </c>
      <c r="AW823" s="13" t="s">
        <v>32</v>
      </c>
      <c r="AX823" s="13" t="s">
        <v>76</v>
      </c>
      <c r="AY823" s="244" t="s">
        <v>164</v>
      </c>
    </row>
    <row r="824" spans="1:51" s="14" customFormat="1" ht="12">
      <c r="A824" s="14"/>
      <c r="B824" s="245"/>
      <c r="C824" s="246"/>
      <c r="D824" s="235" t="s">
        <v>172</v>
      </c>
      <c r="E824" s="247" t="s">
        <v>1</v>
      </c>
      <c r="F824" s="248" t="s">
        <v>175</v>
      </c>
      <c r="G824" s="246"/>
      <c r="H824" s="249">
        <v>132.24</v>
      </c>
      <c r="I824" s="250"/>
      <c r="J824" s="246"/>
      <c r="K824" s="246"/>
      <c r="L824" s="251"/>
      <c r="M824" s="252"/>
      <c r="N824" s="253"/>
      <c r="O824" s="253"/>
      <c r="P824" s="253"/>
      <c r="Q824" s="253"/>
      <c r="R824" s="253"/>
      <c r="S824" s="253"/>
      <c r="T824" s="25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5" t="s">
        <v>172</v>
      </c>
      <c r="AU824" s="255" t="s">
        <v>86</v>
      </c>
      <c r="AV824" s="14" t="s">
        <v>170</v>
      </c>
      <c r="AW824" s="14" t="s">
        <v>32</v>
      </c>
      <c r="AX824" s="14" t="s">
        <v>84</v>
      </c>
      <c r="AY824" s="255" t="s">
        <v>164</v>
      </c>
    </row>
    <row r="825" spans="1:65" s="2" customFormat="1" ht="13.8" customHeight="1">
      <c r="A825" s="38"/>
      <c r="B825" s="39"/>
      <c r="C825" s="219" t="s">
        <v>1220</v>
      </c>
      <c r="D825" s="219" t="s">
        <v>166</v>
      </c>
      <c r="E825" s="220" t="s">
        <v>1221</v>
      </c>
      <c r="F825" s="221" t="s">
        <v>1222</v>
      </c>
      <c r="G825" s="222" t="s">
        <v>182</v>
      </c>
      <c r="H825" s="223">
        <v>133.3</v>
      </c>
      <c r="I825" s="224"/>
      <c r="J825" s="225">
        <f>ROUND(I825*H825,2)</f>
        <v>0</v>
      </c>
      <c r="K825" s="226"/>
      <c r="L825" s="44"/>
      <c r="M825" s="227" t="s">
        <v>1</v>
      </c>
      <c r="N825" s="228" t="s">
        <v>41</v>
      </c>
      <c r="O825" s="91"/>
      <c r="P825" s="229">
        <f>O825*H825</f>
        <v>0</v>
      </c>
      <c r="Q825" s="229">
        <v>0</v>
      </c>
      <c r="R825" s="229">
        <f>Q825*H825</f>
        <v>0</v>
      </c>
      <c r="S825" s="229">
        <v>0.108</v>
      </c>
      <c r="T825" s="230">
        <f>S825*H825</f>
        <v>14.396400000000002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31" t="s">
        <v>170</v>
      </c>
      <c r="AT825" s="231" t="s">
        <v>166</v>
      </c>
      <c r="AU825" s="231" t="s">
        <v>86</v>
      </c>
      <c r="AY825" s="17" t="s">
        <v>164</v>
      </c>
      <c r="BE825" s="232">
        <f>IF(N825="základní",J825,0)</f>
        <v>0</v>
      </c>
      <c r="BF825" s="232">
        <f>IF(N825="snížená",J825,0)</f>
        <v>0</v>
      </c>
      <c r="BG825" s="232">
        <f>IF(N825="zákl. přenesená",J825,0)</f>
        <v>0</v>
      </c>
      <c r="BH825" s="232">
        <f>IF(N825="sníž. přenesená",J825,0)</f>
        <v>0</v>
      </c>
      <c r="BI825" s="232">
        <f>IF(N825="nulová",J825,0)</f>
        <v>0</v>
      </c>
      <c r="BJ825" s="17" t="s">
        <v>84</v>
      </c>
      <c r="BK825" s="232">
        <f>ROUND(I825*H825,2)</f>
        <v>0</v>
      </c>
      <c r="BL825" s="17" t="s">
        <v>170</v>
      </c>
      <c r="BM825" s="231" t="s">
        <v>1223</v>
      </c>
    </row>
    <row r="826" spans="1:51" s="13" customFormat="1" ht="12">
      <c r="A826" s="13"/>
      <c r="B826" s="233"/>
      <c r="C826" s="234"/>
      <c r="D826" s="235" t="s">
        <v>172</v>
      </c>
      <c r="E826" s="236" t="s">
        <v>1</v>
      </c>
      <c r="F826" s="237" t="s">
        <v>1224</v>
      </c>
      <c r="G826" s="234"/>
      <c r="H826" s="238">
        <v>75.8</v>
      </c>
      <c r="I826" s="239"/>
      <c r="J826" s="234"/>
      <c r="K826" s="234"/>
      <c r="L826" s="240"/>
      <c r="M826" s="241"/>
      <c r="N826" s="242"/>
      <c r="O826" s="242"/>
      <c r="P826" s="242"/>
      <c r="Q826" s="242"/>
      <c r="R826" s="242"/>
      <c r="S826" s="242"/>
      <c r="T826" s="24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4" t="s">
        <v>172</v>
      </c>
      <c r="AU826" s="244" t="s">
        <v>86</v>
      </c>
      <c r="AV826" s="13" t="s">
        <v>86</v>
      </c>
      <c r="AW826" s="13" t="s">
        <v>32</v>
      </c>
      <c r="AX826" s="13" t="s">
        <v>76</v>
      </c>
      <c r="AY826" s="244" t="s">
        <v>164</v>
      </c>
    </row>
    <row r="827" spans="1:51" s="13" customFormat="1" ht="12">
      <c r="A827" s="13"/>
      <c r="B827" s="233"/>
      <c r="C827" s="234"/>
      <c r="D827" s="235" t="s">
        <v>172</v>
      </c>
      <c r="E827" s="236" t="s">
        <v>1</v>
      </c>
      <c r="F827" s="237" t="s">
        <v>1225</v>
      </c>
      <c r="G827" s="234"/>
      <c r="H827" s="238">
        <v>57.5</v>
      </c>
      <c r="I827" s="239"/>
      <c r="J827" s="234"/>
      <c r="K827" s="234"/>
      <c r="L827" s="240"/>
      <c r="M827" s="241"/>
      <c r="N827" s="242"/>
      <c r="O827" s="242"/>
      <c r="P827" s="242"/>
      <c r="Q827" s="242"/>
      <c r="R827" s="242"/>
      <c r="S827" s="242"/>
      <c r="T827" s="24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4" t="s">
        <v>172</v>
      </c>
      <c r="AU827" s="244" t="s">
        <v>86</v>
      </c>
      <c r="AV827" s="13" t="s">
        <v>86</v>
      </c>
      <c r="AW827" s="13" t="s">
        <v>32</v>
      </c>
      <c r="AX827" s="13" t="s">
        <v>76</v>
      </c>
      <c r="AY827" s="244" t="s">
        <v>164</v>
      </c>
    </row>
    <row r="828" spans="1:51" s="14" customFormat="1" ht="12">
      <c r="A828" s="14"/>
      <c r="B828" s="245"/>
      <c r="C828" s="246"/>
      <c r="D828" s="235" t="s">
        <v>172</v>
      </c>
      <c r="E828" s="247" t="s">
        <v>1</v>
      </c>
      <c r="F828" s="248" t="s">
        <v>175</v>
      </c>
      <c r="G828" s="246"/>
      <c r="H828" s="249">
        <v>133.3</v>
      </c>
      <c r="I828" s="250"/>
      <c r="J828" s="246"/>
      <c r="K828" s="246"/>
      <c r="L828" s="251"/>
      <c r="M828" s="252"/>
      <c r="N828" s="253"/>
      <c r="O828" s="253"/>
      <c r="P828" s="253"/>
      <c r="Q828" s="253"/>
      <c r="R828" s="253"/>
      <c r="S828" s="253"/>
      <c r="T828" s="25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5" t="s">
        <v>172</v>
      </c>
      <c r="AU828" s="255" t="s">
        <v>86</v>
      </c>
      <c r="AV828" s="14" t="s">
        <v>170</v>
      </c>
      <c r="AW828" s="14" t="s">
        <v>32</v>
      </c>
      <c r="AX828" s="14" t="s">
        <v>84</v>
      </c>
      <c r="AY828" s="255" t="s">
        <v>164</v>
      </c>
    </row>
    <row r="829" spans="1:65" s="2" customFormat="1" ht="13.8" customHeight="1">
      <c r="A829" s="38"/>
      <c r="B829" s="39"/>
      <c r="C829" s="219" t="s">
        <v>1226</v>
      </c>
      <c r="D829" s="219" t="s">
        <v>166</v>
      </c>
      <c r="E829" s="220" t="s">
        <v>1227</v>
      </c>
      <c r="F829" s="221" t="s">
        <v>1228</v>
      </c>
      <c r="G829" s="222" t="s">
        <v>182</v>
      </c>
      <c r="H829" s="223">
        <v>6.2</v>
      </c>
      <c r="I829" s="224"/>
      <c r="J829" s="225">
        <f>ROUND(I829*H829,2)</f>
        <v>0</v>
      </c>
      <c r="K829" s="226"/>
      <c r="L829" s="44"/>
      <c r="M829" s="227" t="s">
        <v>1</v>
      </c>
      <c r="N829" s="228" t="s">
        <v>41</v>
      </c>
      <c r="O829" s="91"/>
      <c r="P829" s="229">
        <f>O829*H829</f>
        <v>0</v>
      </c>
      <c r="Q829" s="229">
        <v>0</v>
      </c>
      <c r="R829" s="229">
        <f>Q829*H829</f>
        <v>0</v>
      </c>
      <c r="S829" s="229">
        <v>0.187</v>
      </c>
      <c r="T829" s="230">
        <f>S829*H829</f>
        <v>1.1594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31" t="s">
        <v>170</v>
      </c>
      <c r="AT829" s="231" t="s">
        <v>166</v>
      </c>
      <c r="AU829" s="231" t="s">
        <v>86</v>
      </c>
      <c r="AY829" s="17" t="s">
        <v>164</v>
      </c>
      <c r="BE829" s="232">
        <f>IF(N829="základní",J829,0)</f>
        <v>0</v>
      </c>
      <c r="BF829" s="232">
        <f>IF(N829="snížená",J829,0)</f>
        <v>0</v>
      </c>
      <c r="BG829" s="232">
        <f>IF(N829="zákl. přenesená",J829,0)</f>
        <v>0</v>
      </c>
      <c r="BH829" s="232">
        <f>IF(N829="sníž. přenesená",J829,0)</f>
        <v>0</v>
      </c>
      <c r="BI829" s="232">
        <f>IF(N829="nulová",J829,0)</f>
        <v>0</v>
      </c>
      <c r="BJ829" s="17" t="s">
        <v>84</v>
      </c>
      <c r="BK829" s="232">
        <f>ROUND(I829*H829,2)</f>
        <v>0</v>
      </c>
      <c r="BL829" s="17" t="s">
        <v>170</v>
      </c>
      <c r="BM829" s="231" t="s">
        <v>1229</v>
      </c>
    </row>
    <row r="830" spans="1:51" s="13" customFormat="1" ht="12">
      <c r="A830" s="13"/>
      <c r="B830" s="233"/>
      <c r="C830" s="234"/>
      <c r="D830" s="235" t="s">
        <v>172</v>
      </c>
      <c r="E830" s="236" t="s">
        <v>1</v>
      </c>
      <c r="F830" s="237" t="s">
        <v>1230</v>
      </c>
      <c r="G830" s="234"/>
      <c r="H830" s="238">
        <v>6.2</v>
      </c>
      <c r="I830" s="239"/>
      <c r="J830" s="234"/>
      <c r="K830" s="234"/>
      <c r="L830" s="240"/>
      <c r="M830" s="241"/>
      <c r="N830" s="242"/>
      <c r="O830" s="242"/>
      <c r="P830" s="242"/>
      <c r="Q830" s="242"/>
      <c r="R830" s="242"/>
      <c r="S830" s="242"/>
      <c r="T830" s="24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4" t="s">
        <v>172</v>
      </c>
      <c r="AU830" s="244" t="s">
        <v>86</v>
      </c>
      <c r="AV830" s="13" t="s">
        <v>86</v>
      </c>
      <c r="AW830" s="13" t="s">
        <v>32</v>
      </c>
      <c r="AX830" s="13" t="s">
        <v>84</v>
      </c>
      <c r="AY830" s="244" t="s">
        <v>164</v>
      </c>
    </row>
    <row r="831" spans="1:65" s="2" customFormat="1" ht="13.8" customHeight="1">
      <c r="A831" s="38"/>
      <c r="B831" s="39"/>
      <c r="C831" s="219" t="s">
        <v>1231</v>
      </c>
      <c r="D831" s="219" t="s">
        <v>166</v>
      </c>
      <c r="E831" s="220" t="s">
        <v>1232</v>
      </c>
      <c r="F831" s="221" t="s">
        <v>1233</v>
      </c>
      <c r="G831" s="222" t="s">
        <v>169</v>
      </c>
      <c r="H831" s="223">
        <v>1078.25</v>
      </c>
      <c r="I831" s="224"/>
      <c r="J831" s="225">
        <f>ROUND(I831*H831,2)</f>
        <v>0</v>
      </c>
      <c r="K831" s="226"/>
      <c r="L831" s="44"/>
      <c r="M831" s="227" t="s">
        <v>1</v>
      </c>
      <c r="N831" s="228" t="s">
        <v>41</v>
      </c>
      <c r="O831" s="91"/>
      <c r="P831" s="229">
        <f>O831*H831</f>
        <v>0</v>
      </c>
      <c r="Q831" s="229">
        <v>0</v>
      </c>
      <c r="R831" s="229">
        <f>Q831*H831</f>
        <v>0</v>
      </c>
      <c r="S831" s="229">
        <v>0.027</v>
      </c>
      <c r="T831" s="230">
        <f>S831*H831</f>
        <v>29.11275</v>
      </c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R831" s="231" t="s">
        <v>170</v>
      </c>
      <c r="AT831" s="231" t="s">
        <v>166</v>
      </c>
      <c r="AU831" s="231" t="s">
        <v>86</v>
      </c>
      <c r="AY831" s="17" t="s">
        <v>164</v>
      </c>
      <c r="BE831" s="232">
        <f>IF(N831="základní",J831,0)</f>
        <v>0</v>
      </c>
      <c r="BF831" s="232">
        <f>IF(N831="snížená",J831,0)</f>
        <v>0</v>
      </c>
      <c r="BG831" s="232">
        <f>IF(N831="zákl. přenesená",J831,0)</f>
        <v>0</v>
      </c>
      <c r="BH831" s="232">
        <f>IF(N831="sníž. přenesená",J831,0)</f>
        <v>0</v>
      </c>
      <c r="BI831" s="232">
        <f>IF(N831="nulová",J831,0)</f>
        <v>0</v>
      </c>
      <c r="BJ831" s="17" t="s">
        <v>84</v>
      </c>
      <c r="BK831" s="232">
        <f>ROUND(I831*H831,2)</f>
        <v>0</v>
      </c>
      <c r="BL831" s="17" t="s">
        <v>170</v>
      </c>
      <c r="BM831" s="231" t="s">
        <v>1234</v>
      </c>
    </row>
    <row r="832" spans="1:51" s="13" customFormat="1" ht="12">
      <c r="A832" s="13"/>
      <c r="B832" s="233"/>
      <c r="C832" s="234"/>
      <c r="D832" s="235" t="s">
        <v>172</v>
      </c>
      <c r="E832" s="236" t="s">
        <v>1</v>
      </c>
      <c r="F832" s="237" t="s">
        <v>1235</v>
      </c>
      <c r="G832" s="234"/>
      <c r="H832" s="238">
        <v>1038.5</v>
      </c>
      <c r="I832" s="239"/>
      <c r="J832" s="234"/>
      <c r="K832" s="234"/>
      <c r="L832" s="240"/>
      <c r="M832" s="241"/>
      <c r="N832" s="242"/>
      <c r="O832" s="242"/>
      <c r="P832" s="242"/>
      <c r="Q832" s="242"/>
      <c r="R832" s="242"/>
      <c r="S832" s="242"/>
      <c r="T832" s="24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4" t="s">
        <v>172</v>
      </c>
      <c r="AU832" s="244" t="s">
        <v>86</v>
      </c>
      <c r="AV832" s="13" t="s">
        <v>86</v>
      </c>
      <c r="AW832" s="13" t="s">
        <v>32</v>
      </c>
      <c r="AX832" s="13" t="s">
        <v>76</v>
      </c>
      <c r="AY832" s="244" t="s">
        <v>164</v>
      </c>
    </row>
    <row r="833" spans="1:51" s="13" customFormat="1" ht="12">
      <c r="A833" s="13"/>
      <c r="B833" s="233"/>
      <c r="C833" s="234"/>
      <c r="D833" s="235" t="s">
        <v>172</v>
      </c>
      <c r="E833" s="236" t="s">
        <v>1</v>
      </c>
      <c r="F833" s="237" t="s">
        <v>1236</v>
      </c>
      <c r="G833" s="234"/>
      <c r="H833" s="238">
        <v>39.75</v>
      </c>
      <c r="I833" s="239"/>
      <c r="J833" s="234"/>
      <c r="K833" s="234"/>
      <c r="L833" s="240"/>
      <c r="M833" s="241"/>
      <c r="N833" s="242"/>
      <c r="O833" s="242"/>
      <c r="P833" s="242"/>
      <c r="Q833" s="242"/>
      <c r="R833" s="242"/>
      <c r="S833" s="242"/>
      <c r="T833" s="24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4" t="s">
        <v>172</v>
      </c>
      <c r="AU833" s="244" t="s">
        <v>86</v>
      </c>
      <c r="AV833" s="13" t="s">
        <v>86</v>
      </c>
      <c r="AW833" s="13" t="s">
        <v>32</v>
      </c>
      <c r="AX833" s="13" t="s">
        <v>76</v>
      </c>
      <c r="AY833" s="244" t="s">
        <v>164</v>
      </c>
    </row>
    <row r="834" spans="1:51" s="14" customFormat="1" ht="12">
      <c r="A834" s="14"/>
      <c r="B834" s="245"/>
      <c r="C834" s="246"/>
      <c r="D834" s="235" t="s">
        <v>172</v>
      </c>
      <c r="E834" s="247" t="s">
        <v>1</v>
      </c>
      <c r="F834" s="248" t="s">
        <v>175</v>
      </c>
      <c r="G834" s="246"/>
      <c r="H834" s="249">
        <v>1078.25</v>
      </c>
      <c r="I834" s="250"/>
      <c r="J834" s="246"/>
      <c r="K834" s="246"/>
      <c r="L834" s="251"/>
      <c r="M834" s="252"/>
      <c r="N834" s="253"/>
      <c r="O834" s="253"/>
      <c r="P834" s="253"/>
      <c r="Q834" s="253"/>
      <c r="R834" s="253"/>
      <c r="S834" s="253"/>
      <c r="T834" s="25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5" t="s">
        <v>172</v>
      </c>
      <c r="AU834" s="255" t="s">
        <v>86</v>
      </c>
      <c r="AV834" s="14" t="s">
        <v>170</v>
      </c>
      <c r="AW834" s="14" t="s">
        <v>32</v>
      </c>
      <c r="AX834" s="14" t="s">
        <v>84</v>
      </c>
      <c r="AY834" s="255" t="s">
        <v>164</v>
      </c>
    </row>
    <row r="835" spans="1:65" s="2" customFormat="1" ht="13.8" customHeight="1">
      <c r="A835" s="38"/>
      <c r="B835" s="39"/>
      <c r="C835" s="219" t="s">
        <v>1237</v>
      </c>
      <c r="D835" s="219" t="s">
        <v>166</v>
      </c>
      <c r="E835" s="220" t="s">
        <v>1238</v>
      </c>
      <c r="F835" s="221" t="s">
        <v>1239</v>
      </c>
      <c r="G835" s="222" t="s">
        <v>169</v>
      </c>
      <c r="H835" s="223">
        <v>12.34</v>
      </c>
      <c r="I835" s="224"/>
      <c r="J835" s="225">
        <f>ROUND(I835*H835,2)</f>
        <v>0</v>
      </c>
      <c r="K835" s="226"/>
      <c r="L835" s="44"/>
      <c r="M835" s="227" t="s">
        <v>1</v>
      </c>
      <c r="N835" s="228" t="s">
        <v>41</v>
      </c>
      <c r="O835" s="91"/>
      <c r="P835" s="229">
        <f>O835*H835</f>
        <v>0</v>
      </c>
      <c r="Q835" s="229">
        <v>0</v>
      </c>
      <c r="R835" s="229">
        <f>Q835*H835</f>
        <v>0</v>
      </c>
      <c r="S835" s="229">
        <v>0.048</v>
      </c>
      <c r="T835" s="230">
        <f>S835*H835</f>
        <v>0.59232</v>
      </c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R835" s="231" t="s">
        <v>170</v>
      </c>
      <c r="AT835" s="231" t="s">
        <v>166</v>
      </c>
      <c r="AU835" s="231" t="s">
        <v>86</v>
      </c>
      <c r="AY835" s="17" t="s">
        <v>164</v>
      </c>
      <c r="BE835" s="232">
        <f>IF(N835="základní",J835,0)</f>
        <v>0</v>
      </c>
      <c r="BF835" s="232">
        <f>IF(N835="snížená",J835,0)</f>
        <v>0</v>
      </c>
      <c r="BG835" s="232">
        <f>IF(N835="zákl. přenesená",J835,0)</f>
        <v>0</v>
      </c>
      <c r="BH835" s="232">
        <f>IF(N835="sníž. přenesená",J835,0)</f>
        <v>0</v>
      </c>
      <c r="BI835" s="232">
        <f>IF(N835="nulová",J835,0)</f>
        <v>0</v>
      </c>
      <c r="BJ835" s="17" t="s">
        <v>84</v>
      </c>
      <c r="BK835" s="232">
        <f>ROUND(I835*H835,2)</f>
        <v>0</v>
      </c>
      <c r="BL835" s="17" t="s">
        <v>170</v>
      </c>
      <c r="BM835" s="231" t="s">
        <v>1240</v>
      </c>
    </row>
    <row r="836" spans="1:51" s="13" customFormat="1" ht="12">
      <c r="A836" s="13"/>
      <c r="B836" s="233"/>
      <c r="C836" s="234"/>
      <c r="D836" s="235" t="s">
        <v>172</v>
      </c>
      <c r="E836" s="236" t="s">
        <v>1</v>
      </c>
      <c r="F836" s="237" t="s">
        <v>1241</v>
      </c>
      <c r="G836" s="234"/>
      <c r="H836" s="238">
        <v>3.136</v>
      </c>
      <c r="I836" s="239"/>
      <c r="J836" s="234"/>
      <c r="K836" s="234"/>
      <c r="L836" s="240"/>
      <c r="M836" s="241"/>
      <c r="N836" s="242"/>
      <c r="O836" s="242"/>
      <c r="P836" s="242"/>
      <c r="Q836" s="242"/>
      <c r="R836" s="242"/>
      <c r="S836" s="242"/>
      <c r="T836" s="24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4" t="s">
        <v>172</v>
      </c>
      <c r="AU836" s="244" t="s">
        <v>86</v>
      </c>
      <c r="AV836" s="13" t="s">
        <v>86</v>
      </c>
      <c r="AW836" s="13" t="s">
        <v>32</v>
      </c>
      <c r="AX836" s="13" t="s">
        <v>76</v>
      </c>
      <c r="AY836" s="244" t="s">
        <v>164</v>
      </c>
    </row>
    <row r="837" spans="1:51" s="13" customFormat="1" ht="12">
      <c r="A837" s="13"/>
      <c r="B837" s="233"/>
      <c r="C837" s="234"/>
      <c r="D837" s="235" t="s">
        <v>172</v>
      </c>
      <c r="E837" s="236" t="s">
        <v>1</v>
      </c>
      <c r="F837" s="237" t="s">
        <v>1242</v>
      </c>
      <c r="G837" s="234"/>
      <c r="H837" s="238">
        <v>9.204</v>
      </c>
      <c r="I837" s="239"/>
      <c r="J837" s="234"/>
      <c r="K837" s="234"/>
      <c r="L837" s="240"/>
      <c r="M837" s="241"/>
      <c r="N837" s="242"/>
      <c r="O837" s="242"/>
      <c r="P837" s="242"/>
      <c r="Q837" s="242"/>
      <c r="R837" s="242"/>
      <c r="S837" s="242"/>
      <c r="T837" s="24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4" t="s">
        <v>172</v>
      </c>
      <c r="AU837" s="244" t="s">
        <v>86</v>
      </c>
      <c r="AV837" s="13" t="s">
        <v>86</v>
      </c>
      <c r="AW837" s="13" t="s">
        <v>32</v>
      </c>
      <c r="AX837" s="13" t="s">
        <v>76</v>
      </c>
      <c r="AY837" s="244" t="s">
        <v>164</v>
      </c>
    </row>
    <row r="838" spans="1:51" s="14" customFormat="1" ht="12">
      <c r="A838" s="14"/>
      <c r="B838" s="245"/>
      <c r="C838" s="246"/>
      <c r="D838" s="235" t="s">
        <v>172</v>
      </c>
      <c r="E838" s="247" t="s">
        <v>1</v>
      </c>
      <c r="F838" s="248" t="s">
        <v>175</v>
      </c>
      <c r="G838" s="246"/>
      <c r="H838" s="249">
        <v>12.34</v>
      </c>
      <c r="I838" s="250"/>
      <c r="J838" s="246"/>
      <c r="K838" s="246"/>
      <c r="L838" s="251"/>
      <c r="M838" s="252"/>
      <c r="N838" s="253"/>
      <c r="O838" s="253"/>
      <c r="P838" s="253"/>
      <c r="Q838" s="253"/>
      <c r="R838" s="253"/>
      <c r="S838" s="253"/>
      <c r="T838" s="25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5" t="s">
        <v>172</v>
      </c>
      <c r="AU838" s="255" t="s">
        <v>86</v>
      </c>
      <c r="AV838" s="14" t="s">
        <v>170</v>
      </c>
      <c r="AW838" s="14" t="s">
        <v>32</v>
      </c>
      <c r="AX838" s="14" t="s">
        <v>84</v>
      </c>
      <c r="AY838" s="255" t="s">
        <v>164</v>
      </c>
    </row>
    <row r="839" spans="1:65" s="2" customFormat="1" ht="13.8" customHeight="1">
      <c r="A839" s="38"/>
      <c r="B839" s="39"/>
      <c r="C839" s="219" t="s">
        <v>1243</v>
      </c>
      <c r="D839" s="219" t="s">
        <v>166</v>
      </c>
      <c r="E839" s="220" t="s">
        <v>1244</v>
      </c>
      <c r="F839" s="221" t="s">
        <v>1245</v>
      </c>
      <c r="G839" s="222" t="s">
        <v>169</v>
      </c>
      <c r="H839" s="223">
        <v>60.981</v>
      </c>
      <c r="I839" s="224"/>
      <c r="J839" s="225">
        <f>ROUND(I839*H839,2)</f>
        <v>0</v>
      </c>
      <c r="K839" s="226"/>
      <c r="L839" s="44"/>
      <c r="M839" s="227" t="s">
        <v>1</v>
      </c>
      <c r="N839" s="228" t="s">
        <v>41</v>
      </c>
      <c r="O839" s="91"/>
      <c r="P839" s="229">
        <f>O839*H839</f>
        <v>0</v>
      </c>
      <c r="Q839" s="229">
        <v>0</v>
      </c>
      <c r="R839" s="229">
        <f>Q839*H839</f>
        <v>0</v>
      </c>
      <c r="S839" s="229">
        <v>0.034</v>
      </c>
      <c r="T839" s="230">
        <f>S839*H839</f>
        <v>2.073354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31" t="s">
        <v>170</v>
      </c>
      <c r="AT839" s="231" t="s">
        <v>166</v>
      </c>
      <c r="AU839" s="231" t="s">
        <v>86</v>
      </c>
      <c r="AY839" s="17" t="s">
        <v>164</v>
      </c>
      <c r="BE839" s="232">
        <f>IF(N839="základní",J839,0)</f>
        <v>0</v>
      </c>
      <c r="BF839" s="232">
        <f>IF(N839="snížená",J839,0)</f>
        <v>0</v>
      </c>
      <c r="BG839" s="232">
        <f>IF(N839="zákl. přenesená",J839,0)</f>
        <v>0</v>
      </c>
      <c r="BH839" s="232">
        <f>IF(N839="sníž. přenesená",J839,0)</f>
        <v>0</v>
      </c>
      <c r="BI839" s="232">
        <f>IF(N839="nulová",J839,0)</f>
        <v>0</v>
      </c>
      <c r="BJ839" s="17" t="s">
        <v>84</v>
      </c>
      <c r="BK839" s="232">
        <f>ROUND(I839*H839,2)</f>
        <v>0</v>
      </c>
      <c r="BL839" s="17" t="s">
        <v>170</v>
      </c>
      <c r="BM839" s="231" t="s">
        <v>1246</v>
      </c>
    </row>
    <row r="840" spans="1:51" s="13" customFormat="1" ht="12">
      <c r="A840" s="13"/>
      <c r="B840" s="233"/>
      <c r="C840" s="234"/>
      <c r="D840" s="235" t="s">
        <v>172</v>
      </c>
      <c r="E840" s="236" t="s">
        <v>1</v>
      </c>
      <c r="F840" s="237" t="s">
        <v>1247</v>
      </c>
      <c r="G840" s="234"/>
      <c r="H840" s="238">
        <v>60.981</v>
      </c>
      <c r="I840" s="239"/>
      <c r="J840" s="234"/>
      <c r="K840" s="234"/>
      <c r="L840" s="240"/>
      <c r="M840" s="241"/>
      <c r="N840" s="242"/>
      <c r="O840" s="242"/>
      <c r="P840" s="242"/>
      <c r="Q840" s="242"/>
      <c r="R840" s="242"/>
      <c r="S840" s="242"/>
      <c r="T840" s="24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4" t="s">
        <v>172</v>
      </c>
      <c r="AU840" s="244" t="s">
        <v>86</v>
      </c>
      <c r="AV840" s="13" t="s">
        <v>86</v>
      </c>
      <c r="AW840" s="13" t="s">
        <v>32</v>
      </c>
      <c r="AX840" s="13" t="s">
        <v>84</v>
      </c>
      <c r="AY840" s="244" t="s">
        <v>164</v>
      </c>
    </row>
    <row r="841" spans="1:65" s="2" customFormat="1" ht="13.8" customHeight="1">
      <c r="A841" s="38"/>
      <c r="B841" s="39"/>
      <c r="C841" s="219" t="s">
        <v>1248</v>
      </c>
      <c r="D841" s="219" t="s">
        <v>166</v>
      </c>
      <c r="E841" s="220" t="s">
        <v>1249</v>
      </c>
      <c r="F841" s="221" t="s">
        <v>1250</v>
      </c>
      <c r="G841" s="222" t="s">
        <v>169</v>
      </c>
      <c r="H841" s="223">
        <v>16.6</v>
      </c>
      <c r="I841" s="224"/>
      <c r="J841" s="225">
        <f>ROUND(I841*H841,2)</f>
        <v>0</v>
      </c>
      <c r="K841" s="226"/>
      <c r="L841" s="44"/>
      <c r="M841" s="227" t="s">
        <v>1</v>
      </c>
      <c r="N841" s="228" t="s">
        <v>41</v>
      </c>
      <c r="O841" s="91"/>
      <c r="P841" s="229">
        <f>O841*H841</f>
        <v>0</v>
      </c>
      <c r="Q841" s="229">
        <v>0</v>
      </c>
      <c r="R841" s="229">
        <f>Q841*H841</f>
        <v>0</v>
      </c>
      <c r="S841" s="229">
        <v>0.061</v>
      </c>
      <c r="T841" s="230">
        <f>S841*H841</f>
        <v>1.0126000000000002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31" t="s">
        <v>170</v>
      </c>
      <c r="AT841" s="231" t="s">
        <v>166</v>
      </c>
      <c r="AU841" s="231" t="s">
        <v>86</v>
      </c>
      <c r="AY841" s="17" t="s">
        <v>164</v>
      </c>
      <c r="BE841" s="232">
        <f>IF(N841="základní",J841,0)</f>
        <v>0</v>
      </c>
      <c r="BF841" s="232">
        <f>IF(N841="snížená",J841,0)</f>
        <v>0</v>
      </c>
      <c r="BG841" s="232">
        <f>IF(N841="zákl. přenesená",J841,0)</f>
        <v>0</v>
      </c>
      <c r="BH841" s="232">
        <f>IF(N841="sníž. přenesená",J841,0)</f>
        <v>0</v>
      </c>
      <c r="BI841" s="232">
        <f>IF(N841="nulová",J841,0)</f>
        <v>0</v>
      </c>
      <c r="BJ841" s="17" t="s">
        <v>84</v>
      </c>
      <c r="BK841" s="232">
        <f>ROUND(I841*H841,2)</f>
        <v>0</v>
      </c>
      <c r="BL841" s="17" t="s">
        <v>170</v>
      </c>
      <c r="BM841" s="231" t="s">
        <v>1251</v>
      </c>
    </row>
    <row r="842" spans="1:51" s="13" customFormat="1" ht="12">
      <c r="A842" s="13"/>
      <c r="B842" s="233"/>
      <c r="C842" s="234"/>
      <c r="D842" s="235" t="s">
        <v>172</v>
      </c>
      <c r="E842" s="236" t="s">
        <v>1</v>
      </c>
      <c r="F842" s="237" t="s">
        <v>1252</v>
      </c>
      <c r="G842" s="234"/>
      <c r="H842" s="238">
        <v>16.6</v>
      </c>
      <c r="I842" s="239"/>
      <c r="J842" s="234"/>
      <c r="K842" s="234"/>
      <c r="L842" s="240"/>
      <c r="M842" s="241"/>
      <c r="N842" s="242"/>
      <c r="O842" s="242"/>
      <c r="P842" s="242"/>
      <c r="Q842" s="242"/>
      <c r="R842" s="242"/>
      <c r="S842" s="242"/>
      <c r="T842" s="24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4" t="s">
        <v>172</v>
      </c>
      <c r="AU842" s="244" t="s">
        <v>86</v>
      </c>
      <c r="AV842" s="13" t="s">
        <v>86</v>
      </c>
      <c r="AW842" s="13" t="s">
        <v>32</v>
      </c>
      <c r="AX842" s="13" t="s">
        <v>84</v>
      </c>
      <c r="AY842" s="244" t="s">
        <v>164</v>
      </c>
    </row>
    <row r="843" spans="1:65" s="2" customFormat="1" ht="13.8" customHeight="1">
      <c r="A843" s="38"/>
      <c r="B843" s="39"/>
      <c r="C843" s="219" t="s">
        <v>1253</v>
      </c>
      <c r="D843" s="219" t="s">
        <v>166</v>
      </c>
      <c r="E843" s="220" t="s">
        <v>1254</v>
      </c>
      <c r="F843" s="221" t="s">
        <v>1255</v>
      </c>
      <c r="G843" s="222" t="s">
        <v>169</v>
      </c>
      <c r="H843" s="223">
        <v>283.68</v>
      </c>
      <c r="I843" s="224"/>
      <c r="J843" s="225">
        <f>ROUND(I843*H843,2)</f>
        <v>0</v>
      </c>
      <c r="K843" s="226"/>
      <c r="L843" s="44"/>
      <c r="M843" s="227" t="s">
        <v>1</v>
      </c>
      <c r="N843" s="228" t="s">
        <v>41</v>
      </c>
      <c r="O843" s="91"/>
      <c r="P843" s="229">
        <f>O843*H843</f>
        <v>0</v>
      </c>
      <c r="Q843" s="229">
        <v>0</v>
      </c>
      <c r="R843" s="229">
        <f>Q843*H843</f>
        <v>0</v>
      </c>
      <c r="S843" s="229">
        <v>0.076</v>
      </c>
      <c r="T843" s="230">
        <f>S843*H843</f>
        <v>21.55968</v>
      </c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R843" s="231" t="s">
        <v>170</v>
      </c>
      <c r="AT843" s="231" t="s">
        <v>166</v>
      </c>
      <c r="AU843" s="231" t="s">
        <v>86</v>
      </c>
      <c r="AY843" s="17" t="s">
        <v>164</v>
      </c>
      <c r="BE843" s="232">
        <f>IF(N843="základní",J843,0)</f>
        <v>0</v>
      </c>
      <c r="BF843" s="232">
        <f>IF(N843="snížená",J843,0)</f>
        <v>0</v>
      </c>
      <c r="BG843" s="232">
        <f>IF(N843="zákl. přenesená",J843,0)</f>
        <v>0</v>
      </c>
      <c r="BH843" s="232">
        <f>IF(N843="sníž. přenesená",J843,0)</f>
        <v>0</v>
      </c>
      <c r="BI843" s="232">
        <f>IF(N843="nulová",J843,0)</f>
        <v>0</v>
      </c>
      <c r="BJ843" s="17" t="s">
        <v>84</v>
      </c>
      <c r="BK843" s="232">
        <f>ROUND(I843*H843,2)</f>
        <v>0</v>
      </c>
      <c r="BL843" s="17" t="s">
        <v>170</v>
      </c>
      <c r="BM843" s="231" t="s">
        <v>1256</v>
      </c>
    </row>
    <row r="844" spans="1:51" s="13" customFormat="1" ht="12">
      <c r="A844" s="13"/>
      <c r="B844" s="233"/>
      <c r="C844" s="234"/>
      <c r="D844" s="235" t="s">
        <v>172</v>
      </c>
      <c r="E844" s="236" t="s">
        <v>1</v>
      </c>
      <c r="F844" s="237" t="s">
        <v>1257</v>
      </c>
      <c r="G844" s="234"/>
      <c r="H844" s="238">
        <v>4.2</v>
      </c>
      <c r="I844" s="239"/>
      <c r="J844" s="234"/>
      <c r="K844" s="234"/>
      <c r="L844" s="240"/>
      <c r="M844" s="241"/>
      <c r="N844" s="242"/>
      <c r="O844" s="242"/>
      <c r="P844" s="242"/>
      <c r="Q844" s="242"/>
      <c r="R844" s="242"/>
      <c r="S844" s="242"/>
      <c r="T844" s="24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4" t="s">
        <v>172</v>
      </c>
      <c r="AU844" s="244" t="s">
        <v>86</v>
      </c>
      <c r="AV844" s="13" t="s">
        <v>86</v>
      </c>
      <c r="AW844" s="13" t="s">
        <v>32</v>
      </c>
      <c r="AX844" s="13" t="s">
        <v>76</v>
      </c>
      <c r="AY844" s="244" t="s">
        <v>164</v>
      </c>
    </row>
    <row r="845" spans="1:51" s="13" customFormat="1" ht="12">
      <c r="A845" s="13"/>
      <c r="B845" s="233"/>
      <c r="C845" s="234"/>
      <c r="D845" s="235" t="s">
        <v>172</v>
      </c>
      <c r="E845" s="236" t="s">
        <v>1</v>
      </c>
      <c r="F845" s="237" t="s">
        <v>1258</v>
      </c>
      <c r="G845" s="234"/>
      <c r="H845" s="238">
        <v>34.88</v>
      </c>
      <c r="I845" s="239"/>
      <c r="J845" s="234"/>
      <c r="K845" s="234"/>
      <c r="L845" s="240"/>
      <c r="M845" s="241"/>
      <c r="N845" s="242"/>
      <c r="O845" s="242"/>
      <c r="P845" s="242"/>
      <c r="Q845" s="242"/>
      <c r="R845" s="242"/>
      <c r="S845" s="242"/>
      <c r="T845" s="24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4" t="s">
        <v>172</v>
      </c>
      <c r="AU845" s="244" t="s">
        <v>86</v>
      </c>
      <c r="AV845" s="13" t="s">
        <v>86</v>
      </c>
      <c r="AW845" s="13" t="s">
        <v>32</v>
      </c>
      <c r="AX845" s="13" t="s">
        <v>76</v>
      </c>
      <c r="AY845" s="244" t="s">
        <v>164</v>
      </c>
    </row>
    <row r="846" spans="1:51" s="13" customFormat="1" ht="12">
      <c r="A846" s="13"/>
      <c r="B846" s="233"/>
      <c r="C846" s="234"/>
      <c r="D846" s="235" t="s">
        <v>172</v>
      </c>
      <c r="E846" s="236" t="s">
        <v>1</v>
      </c>
      <c r="F846" s="237" t="s">
        <v>1259</v>
      </c>
      <c r="G846" s="234"/>
      <c r="H846" s="238">
        <v>21.6</v>
      </c>
      <c r="I846" s="239"/>
      <c r="J846" s="234"/>
      <c r="K846" s="234"/>
      <c r="L846" s="240"/>
      <c r="M846" s="241"/>
      <c r="N846" s="242"/>
      <c r="O846" s="242"/>
      <c r="P846" s="242"/>
      <c r="Q846" s="242"/>
      <c r="R846" s="242"/>
      <c r="S846" s="242"/>
      <c r="T846" s="24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4" t="s">
        <v>172</v>
      </c>
      <c r="AU846" s="244" t="s">
        <v>86</v>
      </c>
      <c r="AV846" s="13" t="s">
        <v>86</v>
      </c>
      <c r="AW846" s="13" t="s">
        <v>32</v>
      </c>
      <c r="AX846" s="13" t="s">
        <v>76</v>
      </c>
      <c r="AY846" s="244" t="s">
        <v>164</v>
      </c>
    </row>
    <row r="847" spans="1:51" s="13" customFormat="1" ht="12">
      <c r="A847" s="13"/>
      <c r="B847" s="233"/>
      <c r="C847" s="234"/>
      <c r="D847" s="235" t="s">
        <v>172</v>
      </c>
      <c r="E847" s="236" t="s">
        <v>1</v>
      </c>
      <c r="F847" s="237" t="s">
        <v>1260</v>
      </c>
      <c r="G847" s="234"/>
      <c r="H847" s="238">
        <v>70</v>
      </c>
      <c r="I847" s="239"/>
      <c r="J847" s="234"/>
      <c r="K847" s="234"/>
      <c r="L847" s="240"/>
      <c r="M847" s="241"/>
      <c r="N847" s="242"/>
      <c r="O847" s="242"/>
      <c r="P847" s="242"/>
      <c r="Q847" s="242"/>
      <c r="R847" s="242"/>
      <c r="S847" s="242"/>
      <c r="T847" s="24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4" t="s">
        <v>172</v>
      </c>
      <c r="AU847" s="244" t="s">
        <v>86</v>
      </c>
      <c r="AV847" s="13" t="s">
        <v>86</v>
      </c>
      <c r="AW847" s="13" t="s">
        <v>32</v>
      </c>
      <c r="AX847" s="13" t="s">
        <v>76</v>
      </c>
      <c r="AY847" s="244" t="s">
        <v>164</v>
      </c>
    </row>
    <row r="848" spans="1:51" s="13" customFormat="1" ht="12">
      <c r="A848" s="13"/>
      <c r="B848" s="233"/>
      <c r="C848" s="234"/>
      <c r="D848" s="235" t="s">
        <v>172</v>
      </c>
      <c r="E848" s="236" t="s">
        <v>1</v>
      </c>
      <c r="F848" s="237" t="s">
        <v>1261</v>
      </c>
      <c r="G848" s="234"/>
      <c r="H848" s="238">
        <v>75.6</v>
      </c>
      <c r="I848" s="239"/>
      <c r="J848" s="234"/>
      <c r="K848" s="234"/>
      <c r="L848" s="240"/>
      <c r="M848" s="241"/>
      <c r="N848" s="242"/>
      <c r="O848" s="242"/>
      <c r="P848" s="242"/>
      <c r="Q848" s="242"/>
      <c r="R848" s="242"/>
      <c r="S848" s="242"/>
      <c r="T848" s="24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4" t="s">
        <v>172</v>
      </c>
      <c r="AU848" s="244" t="s">
        <v>86</v>
      </c>
      <c r="AV848" s="13" t="s">
        <v>86</v>
      </c>
      <c r="AW848" s="13" t="s">
        <v>32</v>
      </c>
      <c r="AX848" s="13" t="s">
        <v>76</v>
      </c>
      <c r="AY848" s="244" t="s">
        <v>164</v>
      </c>
    </row>
    <row r="849" spans="1:51" s="13" customFormat="1" ht="12">
      <c r="A849" s="13"/>
      <c r="B849" s="233"/>
      <c r="C849" s="234"/>
      <c r="D849" s="235" t="s">
        <v>172</v>
      </c>
      <c r="E849" s="236" t="s">
        <v>1</v>
      </c>
      <c r="F849" s="237" t="s">
        <v>1262</v>
      </c>
      <c r="G849" s="234"/>
      <c r="H849" s="238">
        <v>77.4</v>
      </c>
      <c r="I849" s="239"/>
      <c r="J849" s="234"/>
      <c r="K849" s="234"/>
      <c r="L849" s="240"/>
      <c r="M849" s="241"/>
      <c r="N849" s="242"/>
      <c r="O849" s="242"/>
      <c r="P849" s="242"/>
      <c r="Q849" s="242"/>
      <c r="R849" s="242"/>
      <c r="S849" s="242"/>
      <c r="T849" s="24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4" t="s">
        <v>172</v>
      </c>
      <c r="AU849" s="244" t="s">
        <v>86</v>
      </c>
      <c r="AV849" s="13" t="s">
        <v>86</v>
      </c>
      <c r="AW849" s="13" t="s">
        <v>32</v>
      </c>
      <c r="AX849" s="13" t="s">
        <v>76</v>
      </c>
      <c r="AY849" s="244" t="s">
        <v>164</v>
      </c>
    </row>
    <row r="850" spans="1:51" s="14" customFormat="1" ht="12">
      <c r="A850" s="14"/>
      <c r="B850" s="245"/>
      <c r="C850" s="246"/>
      <c r="D850" s="235" t="s">
        <v>172</v>
      </c>
      <c r="E850" s="247" t="s">
        <v>1</v>
      </c>
      <c r="F850" s="248" t="s">
        <v>175</v>
      </c>
      <c r="G850" s="246"/>
      <c r="H850" s="249">
        <v>283.68</v>
      </c>
      <c r="I850" s="250"/>
      <c r="J850" s="246"/>
      <c r="K850" s="246"/>
      <c r="L850" s="251"/>
      <c r="M850" s="252"/>
      <c r="N850" s="253"/>
      <c r="O850" s="253"/>
      <c r="P850" s="253"/>
      <c r="Q850" s="253"/>
      <c r="R850" s="253"/>
      <c r="S850" s="253"/>
      <c r="T850" s="25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5" t="s">
        <v>172</v>
      </c>
      <c r="AU850" s="255" t="s">
        <v>86</v>
      </c>
      <c r="AV850" s="14" t="s">
        <v>170</v>
      </c>
      <c r="AW850" s="14" t="s">
        <v>32</v>
      </c>
      <c r="AX850" s="14" t="s">
        <v>84</v>
      </c>
      <c r="AY850" s="255" t="s">
        <v>164</v>
      </c>
    </row>
    <row r="851" spans="1:65" s="2" customFormat="1" ht="13.8" customHeight="1">
      <c r="A851" s="38"/>
      <c r="B851" s="39"/>
      <c r="C851" s="219" t="s">
        <v>1263</v>
      </c>
      <c r="D851" s="219" t="s">
        <v>166</v>
      </c>
      <c r="E851" s="220" t="s">
        <v>1264</v>
      </c>
      <c r="F851" s="221" t="s">
        <v>1265</v>
      </c>
      <c r="G851" s="222" t="s">
        <v>169</v>
      </c>
      <c r="H851" s="223">
        <v>64.5</v>
      </c>
      <c r="I851" s="224"/>
      <c r="J851" s="225">
        <f>ROUND(I851*H851,2)</f>
        <v>0</v>
      </c>
      <c r="K851" s="226"/>
      <c r="L851" s="44"/>
      <c r="M851" s="227" t="s">
        <v>1</v>
      </c>
      <c r="N851" s="228" t="s">
        <v>41</v>
      </c>
      <c r="O851" s="91"/>
      <c r="P851" s="229">
        <f>O851*H851</f>
        <v>0</v>
      </c>
      <c r="Q851" s="229">
        <v>0</v>
      </c>
      <c r="R851" s="229">
        <f>Q851*H851</f>
        <v>0</v>
      </c>
      <c r="S851" s="229">
        <v>0.063</v>
      </c>
      <c r="T851" s="230">
        <f>S851*H851</f>
        <v>4.0635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231" t="s">
        <v>170</v>
      </c>
      <c r="AT851" s="231" t="s">
        <v>166</v>
      </c>
      <c r="AU851" s="231" t="s">
        <v>86</v>
      </c>
      <c r="AY851" s="17" t="s">
        <v>164</v>
      </c>
      <c r="BE851" s="232">
        <f>IF(N851="základní",J851,0)</f>
        <v>0</v>
      </c>
      <c r="BF851" s="232">
        <f>IF(N851="snížená",J851,0)</f>
        <v>0</v>
      </c>
      <c r="BG851" s="232">
        <f>IF(N851="zákl. přenesená",J851,0)</f>
        <v>0</v>
      </c>
      <c r="BH851" s="232">
        <f>IF(N851="sníž. přenesená",J851,0)</f>
        <v>0</v>
      </c>
      <c r="BI851" s="232">
        <f>IF(N851="nulová",J851,0)</f>
        <v>0</v>
      </c>
      <c r="BJ851" s="17" t="s">
        <v>84</v>
      </c>
      <c r="BK851" s="232">
        <f>ROUND(I851*H851,2)</f>
        <v>0</v>
      </c>
      <c r="BL851" s="17" t="s">
        <v>170</v>
      </c>
      <c r="BM851" s="231" t="s">
        <v>1266</v>
      </c>
    </row>
    <row r="852" spans="1:51" s="13" customFormat="1" ht="12">
      <c r="A852" s="13"/>
      <c r="B852" s="233"/>
      <c r="C852" s="234"/>
      <c r="D852" s="235" t="s">
        <v>172</v>
      </c>
      <c r="E852" s="236" t="s">
        <v>1</v>
      </c>
      <c r="F852" s="237" t="s">
        <v>1267</v>
      </c>
      <c r="G852" s="234"/>
      <c r="H852" s="238">
        <v>4.6</v>
      </c>
      <c r="I852" s="239"/>
      <c r="J852" s="234"/>
      <c r="K852" s="234"/>
      <c r="L852" s="240"/>
      <c r="M852" s="241"/>
      <c r="N852" s="242"/>
      <c r="O852" s="242"/>
      <c r="P852" s="242"/>
      <c r="Q852" s="242"/>
      <c r="R852" s="242"/>
      <c r="S852" s="242"/>
      <c r="T852" s="24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4" t="s">
        <v>172</v>
      </c>
      <c r="AU852" s="244" t="s">
        <v>86</v>
      </c>
      <c r="AV852" s="13" t="s">
        <v>86</v>
      </c>
      <c r="AW852" s="13" t="s">
        <v>32</v>
      </c>
      <c r="AX852" s="13" t="s">
        <v>76</v>
      </c>
      <c r="AY852" s="244" t="s">
        <v>164</v>
      </c>
    </row>
    <row r="853" spans="1:51" s="13" customFormat="1" ht="12">
      <c r="A853" s="13"/>
      <c r="B853" s="233"/>
      <c r="C853" s="234"/>
      <c r="D853" s="235" t="s">
        <v>172</v>
      </c>
      <c r="E853" s="236" t="s">
        <v>1</v>
      </c>
      <c r="F853" s="237" t="s">
        <v>1268</v>
      </c>
      <c r="G853" s="234"/>
      <c r="H853" s="238">
        <v>18.7</v>
      </c>
      <c r="I853" s="239"/>
      <c r="J853" s="234"/>
      <c r="K853" s="234"/>
      <c r="L853" s="240"/>
      <c r="M853" s="241"/>
      <c r="N853" s="242"/>
      <c r="O853" s="242"/>
      <c r="P853" s="242"/>
      <c r="Q853" s="242"/>
      <c r="R853" s="242"/>
      <c r="S853" s="242"/>
      <c r="T853" s="24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4" t="s">
        <v>172</v>
      </c>
      <c r="AU853" s="244" t="s">
        <v>86</v>
      </c>
      <c r="AV853" s="13" t="s">
        <v>86</v>
      </c>
      <c r="AW853" s="13" t="s">
        <v>32</v>
      </c>
      <c r="AX853" s="13" t="s">
        <v>76</v>
      </c>
      <c r="AY853" s="244" t="s">
        <v>164</v>
      </c>
    </row>
    <row r="854" spans="1:51" s="13" customFormat="1" ht="12">
      <c r="A854" s="13"/>
      <c r="B854" s="233"/>
      <c r="C854" s="234"/>
      <c r="D854" s="235" t="s">
        <v>172</v>
      </c>
      <c r="E854" s="236" t="s">
        <v>1</v>
      </c>
      <c r="F854" s="237" t="s">
        <v>1269</v>
      </c>
      <c r="G854" s="234"/>
      <c r="H854" s="238">
        <v>25</v>
      </c>
      <c r="I854" s="239"/>
      <c r="J854" s="234"/>
      <c r="K854" s="234"/>
      <c r="L854" s="240"/>
      <c r="M854" s="241"/>
      <c r="N854" s="242"/>
      <c r="O854" s="242"/>
      <c r="P854" s="242"/>
      <c r="Q854" s="242"/>
      <c r="R854" s="242"/>
      <c r="S854" s="242"/>
      <c r="T854" s="24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4" t="s">
        <v>172</v>
      </c>
      <c r="AU854" s="244" t="s">
        <v>86</v>
      </c>
      <c r="AV854" s="13" t="s">
        <v>86</v>
      </c>
      <c r="AW854" s="13" t="s">
        <v>32</v>
      </c>
      <c r="AX854" s="13" t="s">
        <v>76</v>
      </c>
      <c r="AY854" s="244" t="s">
        <v>164</v>
      </c>
    </row>
    <row r="855" spans="1:51" s="13" customFormat="1" ht="12">
      <c r="A855" s="13"/>
      <c r="B855" s="233"/>
      <c r="C855" s="234"/>
      <c r="D855" s="235" t="s">
        <v>172</v>
      </c>
      <c r="E855" s="236" t="s">
        <v>1</v>
      </c>
      <c r="F855" s="237" t="s">
        <v>1270</v>
      </c>
      <c r="G855" s="234"/>
      <c r="H855" s="238">
        <v>5.4</v>
      </c>
      <c r="I855" s="239"/>
      <c r="J855" s="234"/>
      <c r="K855" s="234"/>
      <c r="L855" s="240"/>
      <c r="M855" s="241"/>
      <c r="N855" s="242"/>
      <c r="O855" s="242"/>
      <c r="P855" s="242"/>
      <c r="Q855" s="242"/>
      <c r="R855" s="242"/>
      <c r="S855" s="242"/>
      <c r="T855" s="24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4" t="s">
        <v>172</v>
      </c>
      <c r="AU855" s="244" t="s">
        <v>86</v>
      </c>
      <c r="AV855" s="13" t="s">
        <v>86</v>
      </c>
      <c r="AW855" s="13" t="s">
        <v>32</v>
      </c>
      <c r="AX855" s="13" t="s">
        <v>76</v>
      </c>
      <c r="AY855" s="244" t="s">
        <v>164</v>
      </c>
    </row>
    <row r="856" spans="1:51" s="13" customFormat="1" ht="12">
      <c r="A856" s="13"/>
      <c r="B856" s="233"/>
      <c r="C856" s="234"/>
      <c r="D856" s="235" t="s">
        <v>172</v>
      </c>
      <c r="E856" s="236" t="s">
        <v>1</v>
      </c>
      <c r="F856" s="237" t="s">
        <v>1271</v>
      </c>
      <c r="G856" s="234"/>
      <c r="H856" s="238">
        <v>5.4</v>
      </c>
      <c r="I856" s="239"/>
      <c r="J856" s="234"/>
      <c r="K856" s="234"/>
      <c r="L856" s="240"/>
      <c r="M856" s="241"/>
      <c r="N856" s="242"/>
      <c r="O856" s="242"/>
      <c r="P856" s="242"/>
      <c r="Q856" s="242"/>
      <c r="R856" s="242"/>
      <c r="S856" s="242"/>
      <c r="T856" s="24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4" t="s">
        <v>172</v>
      </c>
      <c r="AU856" s="244" t="s">
        <v>86</v>
      </c>
      <c r="AV856" s="13" t="s">
        <v>86</v>
      </c>
      <c r="AW856" s="13" t="s">
        <v>32</v>
      </c>
      <c r="AX856" s="13" t="s">
        <v>76</v>
      </c>
      <c r="AY856" s="244" t="s">
        <v>164</v>
      </c>
    </row>
    <row r="857" spans="1:51" s="13" customFormat="1" ht="12">
      <c r="A857" s="13"/>
      <c r="B857" s="233"/>
      <c r="C857" s="234"/>
      <c r="D857" s="235" t="s">
        <v>172</v>
      </c>
      <c r="E857" s="236" t="s">
        <v>1</v>
      </c>
      <c r="F857" s="237" t="s">
        <v>1272</v>
      </c>
      <c r="G857" s="234"/>
      <c r="H857" s="238">
        <v>5.4</v>
      </c>
      <c r="I857" s="239"/>
      <c r="J857" s="234"/>
      <c r="K857" s="234"/>
      <c r="L857" s="240"/>
      <c r="M857" s="241"/>
      <c r="N857" s="242"/>
      <c r="O857" s="242"/>
      <c r="P857" s="242"/>
      <c r="Q857" s="242"/>
      <c r="R857" s="242"/>
      <c r="S857" s="242"/>
      <c r="T857" s="24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4" t="s">
        <v>172</v>
      </c>
      <c r="AU857" s="244" t="s">
        <v>86</v>
      </c>
      <c r="AV857" s="13" t="s">
        <v>86</v>
      </c>
      <c r="AW857" s="13" t="s">
        <v>32</v>
      </c>
      <c r="AX857" s="13" t="s">
        <v>76</v>
      </c>
      <c r="AY857" s="244" t="s">
        <v>164</v>
      </c>
    </row>
    <row r="858" spans="1:51" s="14" customFormat="1" ht="12">
      <c r="A858" s="14"/>
      <c r="B858" s="245"/>
      <c r="C858" s="246"/>
      <c r="D858" s="235" t="s">
        <v>172</v>
      </c>
      <c r="E858" s="247" t="s">
        <v>1</v>
      </c>
      <c r="F858" s="248" t="s">
        <v>175</v>
      </c>
      <c r="G858" s="246"/>
      <c r="H858" s="249">
        <v>64.5</v>
      </c>
      <c r="I858" s="250"/>
      <c r="J858" s="246"/>
      <c r="K858" s="246"/>
      <c r="L858" s="251"/>
      <c r="M858" s="252"/>
      <c r="N858" s="253"/>
      <c r="O858" s="253"/>
      <c r="P858" s="253"/>
      <c r="Q858" s="253"/>
      <c r="R858" s="253"/>
      <c r="S858" s="253"/>
      <c r="T858" s="25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5" t="s">
        <v>172</v>
      </c>
      <c r="AU858" s="255" t="s">
        <v>86</v>
      </c>
      <c r="AV858" s="14" t="s">
        <v>170</v>
      </c>
      <c r="AW858" s="14" t="s">
        <v>32</v>
      </c>
      <c r="AX858" s="14" t="s">
        <v>84</v>
      </c>
      <c r="AY858" s="255" t="s">
        <v>164</v>
      </c>
    </row>
    <row r="859" spans="1:65" s="2" customFormat="1" ht="13.8" customHeight="1">
      <c r="A859" s="38"/>
      <c r="B859" s="39"/>
      <c r="C859" s="219" t="s">
        <v>1273</v>
      </c>
      <c r="D859" s="219" t="s">
        <v>166</v>
      </c>
      <c r="E859" s="220" t="s">
        <v>1274</v>
      </c>
      <c r="F859" s="221" t="s">
        <v>1275</v>
      </c>
      <c r="G859" s="222" t="s">
        <v>169</v>
      </c>
      <c r="H859" s="223">
        <v>106.5</v>
      </c>
      <c r="I859" s="224"/>
      <c r="J859" s="225">
        <f>ROUND(I859*H859,2)</f>
        <v>0</v>
      </c>
      <c r="K859" s="226"/>
      <c r="L859" s="44"/>
      <c r="M859" s="227" t="s">
        <v>1</v>
      </c>
      <c r="N859" s="228" t="s">
        <v>41</v>
      </c>
      <c r="O859" s="91"/>
      <c r="P859" s="229">
        <f>O859*H859</f>
        <v>0</v>
      </c>
      <c r="Q859" s="229">
        <v>0</v>
      </c>
      <c r="R859" s="229">
        <f>Q859*H859</f>
        <v>0</v>
      </c>
      <c r="S859" s="229">
        <v>0.025</v>
      </c>
      <c r="T859" s="230">
        <f>S859*H859</f>
        <v>2.6625</v>
      </c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R859" s="231" t="s">
        <v>170</v>
      </c>
      <c r="AT859" s="231" t="s">
        <v>166</v>
      </c>
      <c r="AU859" s="231" t="s">
        <v>86</v>
      </c>
      <c r="AY859" s="17" t="s">
        <v>164</v>
      </c>
      <c r="BE859" s="232">
        <f>IF(N859="základní",J859,0)</f>
        <v>0</v>
      </c>
      <c r="BF859" s="232">
        <f>IF(N859="snížená",J859,0)</f>
        <v>0</v>
      </c>
      <c r="BG859" s="232">
        <f>IF(N859="zákl. přenesená",J859,0)</f>
        <v>0</v>
      </c>
      <c r="BH859" s="232">
        <f>IF(N859="sníž. přenesená",J859,0)</f>
        <v>0</v>
      </c>
      <c r="BI859" s="232">
        <f>IF(N859="nulová",J859,0)</f>
        <v>0</v>
      </c>
      <c r="BJ859" s="17" t="s">
        <v>84</v>
      </c>
      <c r="BK859" s="232">
        <f>ROUND(I859*H859,2)</f>
        <v>0</v>
      </c>
      <c r="BL859" s="17" t="s">
        <v>170</v>
      </c>
      <c r="BM859" s="231" t="s">
        <v>1276</v>
      </c>
    </row>
    <row r="860" spans="1:51" s="13" customFormat="1" ht="12">
      <c r="A860" s="13"/>
      <c r="B860" s="233"/>
      <c r="C860" s="234"/>
      <c r="D860" s="235" t="s">
        <v>172</v>
      </c>
      <c r="E860" s="236" t="s">
        <v>1</v>
      </c>
      <c r="F860" s="237" t="s">
        <v>1277</v>
      </c>
      <c r="G860" s="234"/>
      <c r="H860" s="238">
        <v>84.5</v>
      </c>
      <c r="I860" s="239"/>
      <c r="J860" s="234"/>
      <c r="K860" s="234"/>
      <c r="L860" s="240"/>
      <c r="M860" s="241"/>
      <c r="N860" s="242"/>
      <c r="O860" s="242"/>
      <c r="P860" s="242"/>
      <c r="Q860" s="242"/>
      <c r="R860" s="242"/>
      <c r="S860" s="242"/>
      <c r="T860" s="24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4" t="s">
        <v>172</v>
      </c>
      <c r="AU860" s="244" t="s">
        <v>86</v>
      </c>
      <c r="AV860" s="13" t="s">
        <v>86</v>
      </c>
      <c r="AW860" s="13" t="s">
        <v>32</v>
      </c>
      <c r="AX860" s="13" t="s">
        <v>76</v>
      </c>
      <c r="AY860" s="244" t="s">
        <v>164</v>
      </c>
    </row>
    <row r="861" spans="1:51" s="13" customFormat="1" ht="12">
      <c r="A861" s="13"/>
      <c r="B861" s="233"/>
      <c r="C861" s="234"/>
      <c r="D861" s="235" t="s">
        <v>172</v>
      </c>
      <c r="E861" s="236" t="s">
        <v>1</v>
      </c>
      <c r="F861" s="237" t="s">
        <v>1278</v>
      </c>
      <c r="G861" s="234"/>
      <c r="H861" s="238">
        <v>22</v>
      </c>
      <c r="I861" s="239"/>
      <c r="J861" s="234"/>
      <c r="K861" s="234"/>
      <c r="L861" s="240"/>
      <c r="M861" s="241"/>
      <c r="N861" s="242"/>
      <c r="O861" s="242"/>
      <c r="P861" s="242"/>
      <c r="Q861" s="242"/>
      <c r="R861" s="242"/>
      <c r="S861" s="242"/>
      <c r="T861" s="24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4" t="s">
        <v>172</v>
      </c>
      <c r="AU861" s="244" t="s">
        <v>86</v>
      </c>
      <c r="AV861" s="13" t="s">
        <v>86</v>
      </c>
      <c r="AW861" s="13" t="s">
        <v>32</v>
      </c>
      <c r="AX861" s="13" t="s">
        <v>76</v>
      </c>
      <c r="AY861" s="244" t="s">
        <v>164</v>
      </c>
    </row>
    <row r="862" spans="1:51" s="14" customFormat="1" ht="12">
      <c r="A862" s="14"/>
      <c r="B862" s="245"/>
      <c r="C862" s="246"/>
      <c r="D862" s="235" t="s">
        <v>172</v>
      </c>
      <c r="E862" s="247" t="s">
        <v>1</v>
      </c>
      <c r="F862" s="248" t="s">
        <v>175</v>
      </c>
      <c r="G862" s="246"/>
      <c r="H862" s="249">
        <v>106.5</v>
      </c>
      <c r="I862" s="250"/>
      <c r="J862" s="246"/>
      <c r="K862" s="246"/>
      <c r="L862" s="251"/>
      <c r="M862" s="252"/>
      <c r="N862" s="253"/>
      <c r="O862" s="253"/>
      <c r="P862" s="253"/>
      <c r="Q862" s="253"/>
      <c r="R862" s="253"/>
      <c r="S862" s="253"/>
      <c r="T862" s="25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5" t="s">
        <v>172</v>
      </c>
      <c r="AU862" s="255" t="s">
        <v>86</v>
      </c>
      <c r="AV862" s="14" t="s">
        <v>170</v>
      </c>
      <c r="AW862" s="14" t="s">
        <v>32</v>
      </c>
      <c r="AX862" s="14" t="s">
        <v>84</v>
      </c>
      <c r="AY862" s="255" t="s">
        <v>164</v>
      </c>
    </row>
    <row r="863" spans="1:65" s="2" customFormat="1" ht="13.8" customHeight="1">
      <c r="A863" s="38"/>
      <c r="B863" s="39"/>
      <c r="C863" s="219" t="s">
        <v>1279</v>
      </c>
      <c r="D863" s="219" t="s">
        <v>166</v>
      </c>
      <c r="E863" s="220" t="s">
        <v>1280</v>
      </c>
      <c r="F863" s="221" t="s">
        <v>1281</v>
      </c>
      <c r="G863" s="222" t="s">
        <v>169</v>
      </c>
      <c r="H863" s="223">
        <v>20.86</v>
      </c>
      <c r="I863" s="224"/>
      <c r="J863" s="225">
        <f>ROUND(I863*H863,2)</f>
        <v>0</v>
      </c>
      <c r="K863" s="226"/>
      <c r="L863" s="44"/>
      <c r="M863" s="227" t="s">
        <v>1</v>
      </c>
      <c r="N863" s="228" t="s">
        <v>41</v>
      </c>
      <c r="O863" s="91"/>
      <c r="P863" s="229">
        <f>O863*H863</f>
        <v>0</v>
      </c>
      <c r="Q863" s="229">
        <v>0</v>
      </c>
      <c r="R863" s="229">
        <f>Q863*H863</f>
        <v>0</v>
      </c>
      <c r="S863" s="229">
        <v>0.002</v>
      </c>
      <c r="T863" s="230">
        <f>S863*H863</f>
        <v>0.04172</v>
      </c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R863" s="231" t="s">
        <v>170</v>
      </c>
      <c r="AT863" s="231" t="s">
        <v>166</v>
      </c>
      <c r="AU863" s="231" t="s">
        <v>86</v>
      </c>
      <c r="AY863" s="17" t="s">
        <v>164</v>
      </c>
      <c r="BE863" s="232">
        <f>IF(N863="základní",J863,0)</f>
        <v>0</v>
      </c>
      <c r="BF863" s="232">
        <f>IF(N863="snížená",J863,0)</f>
        <v>0</v>
      </c>
      <c r="BG863" s="232">
        <f>IF(N863="zákl. přenesená",J863,0)</f>
        <v>0</v>
      </c>
      <c r="BH863" s="232">
        <f>IF(N863="sníž. přenesená",J863,0)</f>
        <v>0</v>
      </c>
      <c r="BI863" s="232">
        <f>IF(N863="nulová",J863,0)</f>
        <v>0</v>
      </c>
      <c r="BJ863" s="17" t="s">
        <v>84</v>
      </c>
      <c r="BK863" s="232">
        <f>ROUND(I863*H863,2)</f>
        <v>0</v>
      </c>
      <c r="BL863" s="17" t="s">
        <v>170</v>
      </c>
      <c r="BM863" s="231" t="s">
        <v>1282</v>
      </c>
    </row>
    <row r="864" spans="1:51" s="13" customFormat="1" ht="12">
      <c r="A864" s="13"/>
      <c r="B864" s="233"/>
      <c r="C864" s="234"/>
      <c r="D864" s="235" t="s">
        <v>172</v>
      </c>
      <c r="E864" s="236" t="s">
        <v>1</v>
      </c>
      <c r="F864" s="237" t="s">
        <v>1283</v>
      </c>
      <c r="G864" s="234"/>
      <c r="H864" s="238">
        <v>20.86</v>
      </c>
      <c r="I864" s="239"/>
      <c r="J864" s="234"/>
      <c r="K864" s="234"/>
      <c r="L864" s="240"/>
      <c r="M864" s="241"/>
      <c r="N864" s="242"/>
      <c r="O864" s="242"/>
      <c r="P864" s="242"/>
      <c r="Q864" s="242"/>
      <c r="R864" s="242"/>
      <c r="S864" s="242"/>
      <c r="T864" s="24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4" t="s">
        <v>172</v>
      </c>
      <c r="AU864" s="244" t="s">
        <v>86</v>
      </c>
      <c r="AV864" s="13" t="s">
        <v>86</v>
      </c>
      <c r="AW864" s="13" t="s">
        <v>32</v>
      </c>
      <c r="AX864" s="13" t="s">
        <v>84</v>
      </c>
      <c r="AY864" s="244" t="s">
        <v>164</v>
      </c>
    </row>
    <row r="865" spans="1:65" s="2" customFormat="1" ht="13.8" customHeight="1">
      <c r="A865" s="38"/>
      <c r="B865" s="39"/>
      <c r="C865" s="219" t="s">
        <v>1284</v>
      </c>
      <c r="D865" s="219" t="s">
        <v>166</v>
      </c>
      <c r="E865" s="220" t="s">
        <v>1285</v>
      </c>
      <c r="F865" s="221" t="s">
        <v>1286</v>
      </c>
      <c r="G865" s="222" t="s">
        <v>182</v>
      </c>
      <c r="H865" s="223">
        <v>70</v>
      </c>
      <c r="I865" s="224"/>
      <c r="J865" s="225">
        <f>ROUND(I865*H865,2)</f>
        <v>0</v>
      </c>
      <c r="K865" s="226"/>
      <c r="L865" s="44"/>
      <c r="M865" s="227" t="s">
        <v>1</v>
      </c>
      <c r="N865" s="228" t="s">
        <v>41</v>
      </c>
      <c r="O865" s="91"/>
      <c r="P865" s="229">
        <f>O865*H865</f>
        <v>0</v>
      </c>
      <c r="Q865" s="229">
        <v>0.02362</v>
      </c>
      <c r="R865" s="229">
        <f>Q865*H865</f>
        <v>1.6534</v>
      </c>
      <c r="S865" s="229">
        <v>0</v>
      </c>
      <c r="T865" s="230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31" t="s">
        <v>170</v>
      </c>
      <c r="AT865" s="231" t="s">
        <v>166</v>
      </c>
      <c r="AU865" s="231" t="s">
        <v>86</v>
      </c>
      <c r="AY865" s="17" t="s">
        <v>164</v>
      </c>
      <c r="BE865" s="232">
        <f>IF(N865="základní",J865,0)</f>
        <v>0</v>
      </c>
      <c r="BF865" s="232">
        <f>IF(N865="snížená",J865,0)</f>
        <v>0</v>
      </c>
      <c r="BG865" s="232">
        <f>IF(N865="zákl. přenesená",J865,0)</f>
        <v>0</v>
      </c>
      <c r="BH865" s="232">
        <f>IF(N865="sníž. přenesená",J865,0)</f>
        <v>0</v>
      </c>
      <c r="BI865" s="232">
        <f>IF(N865="nulová",J865,0)</f>
        <v>0</v>
      </c>
      <c r="BJ865" s="17" t="s">
        <v>84</v>
      </c>
      <c r="BK865" s="232">
        <f>ROUND(I865*H865,2)</f>
        <v>0</v>
      </c>
      <c r="BL865" s="17" t="s">
        <v>170</v>
      </c>
      <c r="BM865" s="231" t="s">
        <v>1287</v>
      </c>
    </row>
    <row r="866" spans="1:51" s="13" customFormat="1" ht="12">
      <c r="A866" s="13"/>
      <c r="B866" s="233"/>
      <c r="C866" s="234"/>
      <c r="D866" s="235" t="s">
        <v>172</v>
      </c>
      <c r="E866" s="236" t="s">
        <v>1</v>
      </c>
      <c r="F866" s="237" t="s">
        <v>1288</v>
      </c>
      <c r="G866" s="234"/>
      <c r="H866" s="238">
        <v>25</v>
      </c>
      <c r="I866" s="239"/>
      <c r="J866" s="234"/>
      <c r="K866" s="234"/>
      <c r="L866" s="240"/>
      <c r="M866" s="241"/>
      <c r="N866" s="242"/>
      <c r="O866" s="242"/>
      <c r="P866" s="242"/>
      <c r="Q866" s="242"/>
      <c r="R866" s="242"/>
      <c r="S866" s="242"/>
      <c r="T866" s="24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4" t="s">
        <v>172</v>
      </c>
      <c r="AU866" s="244" t="s">
        <v>86</v>
      </c>
      <c r="AV866" s="13" t="s">
        <v>86</v>
      </c>
      <c r="AW866" s="13" t="s">
        <v>32</v>
      </c>
      <c r="AX866" s="13" t="s">
        <v>76</v>
      </c>
      <c r="AY866" s="244" t="s">
        <v>164</v>
      </c>
    </row>
    <row r="867" spans="1:51" s="13" customFormat="1" ht="12">
      <c r="A867" s="13"/>
      <c r="B867" s="233"/>
      <c r="C867" s="234"/>
      <c r="D867" s="235" t="s">
        <v>172</v>
      </c>
      <c r="E867" s="236" t="s">
        <v>1</v>
      </c>
      <c r="F867" s="237" t="s">
        <v>1289</v>
      </c>
      <c r="G867" s="234"/>
      <c r="H867" s="238">
        <v>45</v>
      </c>
      <c r="I867" s="239"/>
      <c r="J867" s="234"/>
      <c r="K867" s="234"/>
      <c r="L867" s="240"/>
      <c r="M867" s="241"/>
      <c r="N867" s="242"/>
      <c r="O867" s="242"/>
      <c r="P867" s="242"/>
      <c r="Q867" s="242"/>
      <c r="R867" s="242"/>
      <c r="S867" s="242"/>
      <c r="T867" s="24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4" t="s">
        <v>172</v>
      </c>
      <c r="AU867" s="244" t="s">
        <v>86</v>
      </c>
      <c r="AV867" s="13" t="s">
        <v>86</v>
      </c>
      <c r="AW867" s="13" t="s">
        <v>32</v>
      </c>
      <c r="AX867" s="13" t="s">
        <v>76</v>
      </c>
      <c r="AY867" s="244" t="s">
        <v>164</v>
      </c>
    </row>
    <row r="868" spans="1:51" s="14" customFormat="1" ht="12">
      <c r="A868" s="14"/>
      <c r="B868" s="245"/>
      <c r="C868" s="246"/>
      <c r="D868" s="235" t="s">
        <v>172</v>
      </c>
      <c r="E868" s="247" t="s">
        <v>1</v>
      </c>
      <c r="F868" s="248" t="s">
        <v>175</v>
      </c>
      <c r="G868" s="246"/>
      <c r="H868" s="249">
        <v>70</v>
      </c>
      <c r="I868" s="250"/>
      <c r="J868" s="246"/>
      <c r="K868" s="246"/>
      <c r="L868" s="251"/>
      <c r="M868" s="252"/>
      <c r="N868" s="253"/>
      <c r="O868" s="253"/>
      <c r="P868" s="253"/>
      <c r="Q868" s="253"/>
      <c r="R868" s="253"/>
      <c r="S868" s="253"/>
      <c r="T868" s="25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5" t="s">
        <v>172</v>
      </c>
      <c r="AU868" s="255" t="s">
        <v>86</v>
      </c>
      <c r="AV868" s="14" t="s">
        <v>170</v>
      </c>
      <c r="AW868" s="14" t="s">
        <v>32</v>
      </c>
      <c r="AX868" s="14" t="s">
        <v>84</v>
      </c>
      <c r="AY868" s="255" t="s">
        <v>164</v>
      </c>
    </row>
    <row r="869" spans="1:65" s="2" customFormat="1" ht="13.8" customHeight="1">
      <c r="A869" s="38"/>
      <c r="B869" s="39"/>
      <c r="C869" s="219" t="s">
        <v>1290</v>
      </c>
      <c r="D869" s="219" t="s">
        <v>166</v>
      </c>
      <c r="E869" s="220" t="s">
        <v>1291</v>
      </c>
      <c r="F869" s="221" t="s">
        <v>1292</v>
      </c>
      <c r="G869" s="222" t="s">
        <v>182</v>
      </c>
      <c r="H869" s="223">
        <v>175.1</v>
      </c>
      <c r="I869" s="224"/>
      <c r="J869" s="225">
        <f>ROUND(I869*H869,2)</f>
        <v>0</v>
      </c>
      <c r="K869" s="226"/>
      <c r="L869" s="44"/>
      <c r="M869" s="227" t="s">
        <v>1</v>
      </c>
      <c r="N869" s="228" t="s">
        <v>41</v>
      </c>
      <c r="O869" s="91"/>
      <c r="P869" s="229">
        <f>O869*H869</f>
        <v>0</v>
      </c>
      <c r="Q869" s="229">
        <v>0</v>
      </c>
      <c r="R869" s="229">
        <f>Q869*H869</f>
        <v>0</v>
      </c>
      <c r="S869" s="229">
        <v>0.037</v>
      </c>
      <c r="T869" s="230">
        <f>S869*H869</f>
        <v>6.4787</v>
      </c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R869" s="231" t="s">
        <v>170</v>
      </c>
      <c r="AT869" s="231" t="s">
        <v>166</v>
      </c>
      <c r="AU869" s="231" t="s">
        <v>86</v>
      </c>
      <c r="AY869" s="17" t="s">
        <v>164</v>
      </c>
      <c r="BE869" s="232">
        <f>IF(N869="základní",J869,0)</f>
        <v>0</v>
      </c>
      <c r="BF869" s="232">
        <f>IF(N869="snížená",J869,0)</f>
        <v>0</v>
      </c>
      <c r="BG869" s="232">
        <f>IF(N869="zákl. přenesená",J869,0)</f>
        <v>0</v>
      </c>
      <c r="BH869" s="232">
        <f>IF(N869="sníž. přenesená",J869,0)</f>
        <v>0</v>
      </c>
      <c r="BI869" s="232">
        <f>IF(N869="nulová",J869,0)</f>
        <v>0</v>
      </c>
      <c r="BJ869" s="17" t="s">
        <v>84</v>
      </c>
      <c r="BK869" s="232">
        <f>ROUND(I869*H869,2)</f>
        <v>0</v>
      </c>
      <c r="BL869" s="17" t="s">
        <v>170</v>
      </c>
      <c r="BM869" s="231" t="s">
        <v>1293</v>
      </c>
    </row>
    <row r="870" spans="1:51" s="13" customFormat="1" ht="12">
      <c r="A870" s="13"/>
      <c r="B870" s="233"/>
      <c r="C870" s="234"/>
      <c r="D870" s="235" t="s">
        <v>172</v>
      </c>
      <c r="E870" s="236" t="s">
        <v>1</v>
      </c>
      <c r="F870" s="237" t="s">
        <v>1294</v>
      </c>
      <c r="G870" s="234"/>
      <c r="H870" s="238">
        <v>74.6</v>
      </c>
      <c r="I870" s="239"/>
      <c r="J870" s="234"/>
      <c r="K870" s="234"/>
      <c r="L870" s="240"/>
      <c r="M870" s="241"/>
      <c r="N870" s="242"/>
      <c r="O870" s="242"/>
      <c r="P870" s="242"/>
      <c r="Q870" s="242"/>
      <c r="R870" s="242"/>
      <c r="S870" s="242"/>
      <c r="T870" s="24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4" t="s">
        <v>172</v>
      </c>
      <c r="AU870" s="244" t="s">
        <v>86</v>
      </c>
      <c r="AV870" s="13" t="s">
        <v>86</v>
      </c>
      <c r="AW870" s="13" t="s">
        <v>32</v>
      </c>
      <c r="AX870" s="13" t="s">
        <v>76</v>
      </c>
      <c r="AY870" s="244" t="s">
        <v>164</v>
      </c>
    </row>
    <row r="871" spans="1:51" s="13" customFormat="1" ht="12">
      <c r="A871" s="13"/>
      <c r="B871" s="233"/>
      <c r="C871" s="234"/>
      <c r="D871" s="235" t="s">
        <v>172</v>
      </c>
      <c r="E871" s="236" t="s">
        <v>1</v>
      </c>
      <c r="F871" s="237" t="s">
        <v>1295</v>
      </c>
      <c r="G871" s="234"/>
      <c r="H871" s="238">
        <v>3</v>
      </c>
      <c r="I871" s="239"/>
      <c r="J871" s="234"/>
      <c r="K871" s="234"/>
      <c r="L871" s="240"/>
      <c r="M871" s="241"/>
      <c r="N871" s="242"/>
      <c r="O871" s="242"/>
      <c r="P871" s="242"/>
      <c r="Q871" s="242"/>
      <c r="R871" s="242"/>
      <c r="S871" s="242"/>
      <c r="T871" s="24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4" t="s">
        <v>172</v>
      </c>
      <c r="AU871" s="244" t="s">
        <v>86</v>
      </c>
      <c r="AV871" s="13" t="s">
        <v>86</v>
      </c>
      <c r="AW871" s="13" t="s">
        <v>32</v>
      </c>
      <c r="AX871" s="13" t="s">
        <v>76</v>
      </c>
      <c r="AY871" s="244" t="s">
        <v>164</v>
      </c>
    </row>
    <row r="872" spans="1:51" s="13" customFormat="1" ht="12">
      <c r="A872" s="13"/>
      <c r="B872" s="233"/>
      <c r="C872" s="234"/>
      <c r="D872" s="235" t="s">
        <v>172</v>
      </c>
      <c r="E872" s="236" t="s">
        <v>1</v>
      </c>
      <c r="F872" s="237" t="s">
        <v>1296</v>
      </c>
      <c r="G872" s="234"/>
      <c r="H872" s="238">
        <v>31.8</v>
      </c>
      <c r="I872" s="239"/>
      <c r="J872" s="234"/>
      <c r="K872" s="234"/>
      <c r="L872" s="240"/>
      <c r="M872" s="241"/>
      <c r="N872" s="242"/>
      <c r="O872" s="242"/>
      <c r="P872" s="242"/>
      <c r="Q872" s="242"/>
      <c r="R872" s="242"/>
      <c r="S872" s="242"/>
      <c r="T872" s="24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4" t="s">
        <v>172</v>
      </c>
      <c r="AU872" s="244" t="s">
        <v>86</v>
      </c>
      <c r="AV872" s="13" t="s">
        <v>86</v>
      </c>
      <c r="AW872" s="13" t="s">
        <v>32</v>
      </c>
      <c r="AX872" s="13" t="s">
        <v>76</v>
      </c>
      <c r="AY872" s="244" t="s">
        <v>164</v>
      </c>
    </row>
    <row r="873" spans="1:51" s="13" customFormat="1" ht="12">
      <c r="A873" s="13"/>
      <c r="B873" s="233"/>
      <c r="C873" s="234"/>
      <c r="D873" s="235" t="s">
        <v>172</v>
      </c>
      <c r="E873" s="236" t="s">
        <v>1</v>
      </c>
      <c r="F873" s="237" t="s">
        <v>1297</v>
      </c>
      <c r="G873" s="234"/>
      <c r="H873" s="238">
        <v>23</v>
      </c>
      <c r="I873" s="239"/>
      <c r="J873" s="234"/>
      <c r="K873" s="234"/>
      <c r="L873" s="240"/>
      <c r="M873" s="241"/>
      <c r="N873" s="242"/>
      <c r="O873" s="242"/>
      <c r="P873" s="242"/>
      <c r="Q873" s="242"/>
      <c r="R873" s="242"/>
      <c r="S873" s="242"/>
      <c r="T873" s="24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4" t="s">
        <v>172</v>
      </c>
      <c r="AU873" s="244" t="s">
        <v>86</v>
      </c>
      <c r="AV873" s="13" t="s">
        <v>86</v>
      </c>
      <c r="AW873" s="13" t="s">
        <v>32</v>
      </c>
      <c r="AX873" s="13" t="s">
        <v>76</v>
      </c>
      <c r="AY873" s="244" t="s">
        <v>164</v>
      </c>
    </row>
    <row r="874" spans="1:51" s="13" customFormat="1" ht="12">
      <c r="A874" s="13"/>
      <c r="B874" s="233"/>
      <c r="C874" s="234"/>
      <c r="D874" s="235" t="s">
        <v>172</v>
      </c>
      <c r="E874" s="236" t="s">
        <v>1</v>
      </c>
      <c r="F874" s="237" t="s">
        <v>1298</v>
      </c>
      <c r="G874" s="234"/>
      <c r="H874" s="238">
        <v>28</v>
      </c>
      <c r="I874" s="239"/>
      <c r="J874" s="234"/>
      <c r="K874" s="234"/>
      <c r="L874" s="240"/>
      <c r="M874" s="241"/>
      <c r="N874" s="242"/>
      <c r="O874" s="242"/>
      <c r="P874" s="242"/>
      <c r="Q874" s="242"/>
      <c r="R874" s="242"/>
      <c r="S874" s="242"/>
      <c r="T874" s="24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4" t="s">
        <v>172</v>
      </c>
      <c r="AU874" s="244" t="s">
        <v>86</v>
      </c>
      <c r="AV874" s="13" t="s">
        <v>86</v>
      </c>
      <c r="AW874" s="13" t="s">
        <v>32</v>
      </c>
      <c r="AX874" s="13" t="s">
        <v>76</v>
      </c>
      <c r="AY874" s="244" t="s">
        <v>164</v>
      </c>
    </row>
    <row r="875" spans="1:51" s="13" customFormat="1" ht="12">
      <c r="A875" s="13"/>
      <c r="B875" s="233"/>
      <c r="C875" s="234"/>
      <c r="D875" s="235" t="s">
        <v>172</v>
      </c>
      <c r="E875" s="236" t="s">
        <v>1</v>
      </c>
      <c r="F875" s="237" t="s">
        <v>1299</v>
      </c>
      <c r="G875" s="234"/>
      <c r="H875" s="238">
        <v>14.7</v>
      </c>
      <c r="I875" s="239"/>
      <c r="J875" s="234"/>
      <c r="K875" s="234"/>
      <c r="L875" s="240"/>
      <c r="M875" s="241"/>
      <c r="N875" s="242"/>
      <c r="O875" s="242"/>
      <c r="P875" s="242"/>
      <c r="Q875" s="242"/>
      <c r="R875" s="242"/>
      <c r="S875" s="242"/>
      <c r="T875" s="24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4" t="s">
        <v>172</v>
      </c>
      <c r="AU875" s="244" t="s">
        <v>86</v>
      </c>
      <c r="AV875" s="13" t="s">
        <v>86</v>
      </c>
      <c r="AW875" s="13" t="s">
        <v>32</v>
      </c>
      <c r="AX875" s="13" t="s">
        <v>76</v>
      </c>
      <c r="AY875" s="244" t="s">
        <v>164</v>
      </c>
    </row>
    <row r="876" spans="1:51" s="14" customFormat="1" ht="12">
      <c r="A876" s="14"/>
      <c r="B876" s="245"/>
      <c r="C876" s="246"/>
      <c r="D876" s="235" t="s">
        <v>172</v>
      </c>
      <c r="E876" s="247" t="s">
        <v>1</v>
      </c>
      <c r="F876" s="248" t="s">
        <v>175</v>
      </c>
      <c r="G876" s="246"/>
      <c r="H876" s="249">
        <v>175.09999999999997</v>
      </c>
      <c r="I876" s="250"/>
      <c r="J876" s="246"/>
      <c r="K876" s="246"/>
      <c r="L876" s="251"/>
      <c r="M876" s="252"/>
      <c r="N876" s="253"/>
      <c r="O876" s="253"/>
      <c r="P876" s="253"/>
      <c r="Q876" s="253"/>
      <c r="R876" s="253"/>
      <c r="S876" s="253"/>
      <c r="T876" s="25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5" t="s">
        <v>172</v>
      </c>
      <c r="AU876" s="255" t="s">
        <v>86</v>
      </c>
      <c r="AV876" s="14" t="s">
        <v>170</v>
      </c>
      <c r="AW876" s="14" t="s">
        <v>32</v>
      </c>
      <c r="AX876" s="14" t="s">
        <v>84</v>
      </c>
      <c r="AY876" s="255" t="s">
        <v>164</v>
      </c>
    </row>
    <row r="877" spans="1:65" s="2" customFormat="1" ht="13.8" customHeight="1">
      <c r="A877" s="38"/>
      <c r="B877" s="39"/>
      <c r="C877" s="219" t="s">
        <v>1300</v>
      </c>
      <c r="D877" s="219" t="s">
        <v>166</v>
      </c>
      <c r="E877" s="220" t="s">
        <v>1301</v>
      </c>
      <c r="F877" s="221" t="s">
        <v>1302</v>
      </c>
      <c r="G877" s="222" t="s">
        <v>182</v>
      </c>
      <c r="H877" s="223">
        <v>5</v>
      </c>
      <c r="I877" s="224"/>
      <c r="J877" s="225">
        <f>ROUND(I877*H877,2)</f>
        <v>0</v>
      </c>
      <c r="K877" s="226"/>
      <c r="L877" s="44"/>
      <c r="M877" s="227" t="s">
        <v>1</v>
      </c>
      <c r="N877" s="228" t="s">
        <v>41</v>
      </c>
      <c r="O877" s="91"/>
      <c r="P877" s="229">
        <f>O877*H877</f>
        <v>0</v>
      </c>
      <c r="Q877" s="229">
        <v>0.00067</v>
      </c>
      <c r="R877" s="229">
        <f>Q877*H877</f>
        <v>0.00335</v>
      </c>
      <c r="S877" s="229">
        <v>0.031</v>
      </c>
      <c r="T877" s="230">
        <f>S877*H877</f>
        <v>0.155</v>
      </c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R877" s="231" t="s">
        <v>170</v>
      </c>
      <c r="AT877" s="231" t="s">
        <v>166</v>
      </c>
      <c r="AU877" s="231" t="s">
        <v>86</v>
      </c>
      <c r="AY877" s="17" t="s">
        <v>164</v>
      </c>
      <c r="BE877" s="232">
        <f>IF(N877="základní",J877,0)</f>
        <v>0</v>
      </c>
      <c r="BF877" s="232">
        <f>IF(N877="snížená",J877,0)</f>
        <v>0</v>
      </c>
      <c r="BG877" s="232">
        <f>IF(N877="zákl. přenesená",J877,0)</f>
        <v>0</v>
      </c>
      <c r="BH877" s="232">
        <f>IF(N877="sníž. přenesená",J877,0)</f>
        <v>0</v>
      </c>
      <c r="BI877" s="232">
        <f>IF(N877="nulová",J877,0)</f>
        <v>0</v>
      </c>
      <c r="BJ877" s="17" t="s">
        <v>84</v>
      </c>
      <c r="BK877" s="232">
        <f>ROUND(I877*H877,2)</f>
        <v>0</v>
      </c>
      <c r="BL877" s="17" t="s">
        <v>170</v>
      </c>
      <c r="BM877" s="231" t="s">
        <v>1303</v>
      </c>
    </row>
    <row r="878" spans="1:51" s="13" customFormat="1" ht="12">
      <c r="A878" s="13"/>
      <c r="B878" s="233"/>
      <c r="C878" s="234"/>
      <c r="D878" s="235" t="s">
        <v>172</v>
      </c>
      <c r="E878" s="236" t="s">
        <v>1</v>
      </c>
      <c r="F878" s="237" t="s">
        <v>1304</v>
      </c>
      <c r="G878" s="234"/>
      <c r="H878" s="238">
        <v>3.8</v>
      </c>
      <c r="I878" s="239"/>
      <c r="J878" s="234"/>
      <c r="K878" s="234"/>
      <c r="L878" s="240"/>
      <c r="M878" s="241"/>
      <c r="N878" s="242"/>
      <c r="O878" s="242"/>
      <c r="P878" s="242"/>
      <c r="Q878" s="242"/>
      <c r="R878" s="242"/>
      <c r="S878" s="242"/>
      <c r="T878" s="24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4" t="s">
        <v>172</v>
      </c>
      <c r="AU878" s="244" t="s">
        <v>86</v>
      </c>
      <c r="AV878" s="13" t="s">
        <v>86</v>
      </c>
      <c r="AW878" s="13" t="s">
        <v>32</v>
      </c>
      <c r="AX878" s="13" t="s">
        <v>76</v>
      </c>
      <c r="AY878" s="244" t="s">
        <v>164</v>
      </c>
    </row>
    <row r="879" spans="1:51" s="13" customFormat="1" ht="12">
      <c r="A879" s="13"/>
      <c r="B879" s="233"/>
      <c r="C879" s="234"/>
      <c r="D879" s="235" t="s">
        <v>172</v>
      </c>
      <c r="E879" s="236" t="s">
        <v>1</v>
      </c>
      <c r="F879" s="237" t="s">
        <v>1305</v>
      </c>
      <c r="G879" s="234"/>
      <c r="H879" s="238">
        <v>1.2</v>
      </c>
      <c r="I879" s="239"/>
      <c r="J879" s="234"/>
      <c r="K879" s="234"/>
      <c r="L879" s="240"/>
      <c r="M879" s="241"/>
      <c r="N879" s="242"/>
      <c r="O879" s="242"/>
      <c r="P879" s="242"/>
      <c r="Q879" s="242"/>
      <c r="R879" s="242"/>
      <c r="S879" s="242"/>
      <c r="T879" s="24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4" t="s">
        <v>172</v>
      </c>
      <c r="AU879" s="244" t="s">
        <v>86</v>
      </c>
      <c r="AV879" s="13" t="s">
        <v>86</v>
      </c>
      <c r="AW879" s="13" t="s">
        <v>32</v>
      </c>
      <c r="AX879" s="13" t="s">
        <v>76</v>
      </c>
      <c r="AY879" s="244" t="s">
        <v>164</v>
      </c>
    </row>
    <row r="880" spans="1:51" s="14" customFormat="1" ht="12">
      <c r="A880" s="14"/>
      <c r="B880" s="245"/>
      <c r="C880" s="246"/>
      <c r="D880" s="235" t="s">
        <v>172</v>
      </c>
      <c r="E880" s="247" t="s">
        <v>1</v>
      </c>
      <c r="F880" s="248" t="s">
        <v>175</v>
      </c>
      <c r="G880" s="246"/>
      <c r="H880" s="249">
        <v>5</v>
      </c>
      <c r="I880" s="250"/>
      <c r="J880" s="246"/>
      <c r="K880" s="246"/>
      <c r="L880" s="251"/>
      <c r="M880" s="252"/>
      <c r="N880" s="253"/>
      <c r="O880" s="253"/>
      <c r="P880" s="253"/>
      <c r="Q880" s="253"/>
      <c r="R880" s="253"/>
      <c r="S880" s="253"/>
      <c r="T880" s="25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5" t="s">
        <v>172</v>
      </c>
      <c r="AU880" s="255" t="s">
        <v>86</v>
      </c>
      <c r="AV880" s="14" t="s">
        <v>170</v>
      </c>
      <c r="AW880" s="14" t="s">
        <v>32</v>
      </c>
      <c r="AX880" s="14" t="s">
        <v>84</v>
      </c>
      <c r="AY880" s="255" t="s">
        <v>164</v>
      </c>
    </row>
    <row r="881" spans="1:65" s="2" customFormat="1" ht="13.8" customHeight="1">
      <c r="A881" s="38"/>
      <c r="B881" s="39"/>
      <c r="C881" s="219" t="s">
        <v>1306</v>
      </c>
      <c r="D881" s="219" t="s">
        <v>166</v>
      </c>
      <c r="E881" s="220" t="s">
        <v>1307</v>
      </c>
      <c r="F881" s="221" t="s">
        <v>1308</v>
      </c>
      <c r="G881" s="222" t="s">
        <v>182</v>
      </c>
      <c r="H881" s="223">
        <v>2.8</v>
      </c>
      <c r="I881" s="224"/>
      <c r="J881" s="225">
        <f>ROUND(I881*H881,2)</f>
        <v>0</v>
      </c>
      <c r="K881" s="226"/>
      <c r="L881" s="44"/>
      <c r="M881" s="227" t="s">
        <v>1</v>
      </c>
      <c r="N881" s="228" t="s">
        <v>41</v>
      </c>
      <c r="O881" s="91"/>
      <c r="P881" s="229">
        <f>O881*H881</f>
        <v>0</v>
      </c>
      <c r="Q881" s="229">
        <v>0.00079</v>
      </c>
      <c r="R881" s="229">
        <f>Q881*H881</f>
        <v>0.002212</v>
      </c>
      <c r="S881" s="229">
        <v>0.053</v>
      </c>
      <c r="T881" s="230">
        <f>S881*H881</f>
        <v>0.14839999999999998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31" t="s">
        <v>170</v>
      </c>
      <c r="AT881" s="231" t="s">
        <v>166</v>
      </c>
      <c r="AU881" s="231" t="s">
        <v>86</v>
      </c>
      <c r="AY881" s="17" t="s">
        <v>164</v>
      </c>
      <c r="BE881" s="232">
        <f>IF(N881="základní",J881,0)</f>
        <v>0</v>
      </c>
      <c r="BF881" s="232">
        <f>IF(N881="snížená",J881,0)</f>
        <v>0</v>
      </c>
      <c r="BG881" s="232">
        <f>IF(N881="zákl. přenesená",J881,0)</f>
        <v>0</v>
      </c>
      <c r="BH881" s="232">
        <f>IF(N881="sníž. přenesená",J881,0)</f>
        <v>0</v>
      </c>
      <c r="BI881" s="232">
        <f>IF(N881="nulová",J881,0)</f>
        <v>0</v>
      </c>
      <c r="BJ881" s="17" t="s">
        <v>84</v>
      </c>
      <c r="BK881" s="232">
        <f>ROUND(I881*H881,2)</f>
        <v>0</v>
      </c>
      <c r="BL881" s="17" t="s">
        <v>170</v>
      </c>
      <c r="BM881" s="231" t="s">
        <v>1309</v>
      </c>
    </row>
    <row r="882" spans="1:51" s="13" customFormat="1" ht="12">
      <c r="A882" s="13"/>
      <c r="B882" s="233"/>
      <c r="C882" s="234"/>
      <c r="D882" s="235" t="s">
        <v>172</v>
      </c>
      <c r="E882" s="236" t="s">
        <v>1</v>
      </c>
      <c r="F882" s="237" t="s">
        <v>1310</v>
      </c>
      <c r="G882" s="234"/>
      <c r="H882" s="238">
        <v>2.8</v>
      </c>
      <c r="I882" s="239"/>
      <c r="J882" s="234"/>
      <c r="K882" s="234"/>
      <c r="L882" s="240"/>
      <c r="M882" s="241"/>
      <c r="N882" s="242"/>
      <c r="O882" s="242"/>
      <c r="P882" s="242"/>
      <c r="Q882" s="242"/>
      <c r="R882" s="242"/>
      <c r="S882" s="242"/>
      <c r="T882" s="24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4" t="s">
        <v>172</v>
      </c>
      <c r="AU882" s="244" t="s">
        <v>86</v>
      </c>
      <c r="AV882" s="13" t="s">
        <v>86</v>
      </c>
      <c r="AW882" s="13" t="s">
        <v>32</v>
      </c>
      <c r="AX882" s="13" t="s">
        <v>84</v>
      </c>
      <c r="AY882" s="244" t="s">
        <v>164</v>
      </c>
    </row>
    <row r="883" spans="1:65" s="2" customFormat="1" ht="13.8" customHeight="1">
      <c r="A883" s="38"/>
      <c r="B883" s="39"/>
      <c r="C883" s="219" t="s">
        <v>1311</v>
      </c>
      <c r="D883" s="219" t="s">
        <v>166</v>
      </c>
      <c r="E883" s="220" t="s">
        <v>1312</v>
      </c>
      <c r="F883" s="221" t="s">
        <v>1313</v>
      </c>
      <c r="G883" s="222" t="s">
        <v>182</v>
      </c>
      <c r="H883" s="223">
        <v>3.85</v>
      </c>
      <c r="I883" s="224"/>
      <c r="J883" s="225">
        <f>ROUND(I883*H883,2)</f>
        <v>0</v>
      </c>
      <c r="K883" s="226"/>
      <c r="L883" s="44"/>
      <c r="M883" s="227" t="s">
        <v>1</v>
      </c>
      <c r="N883" s="228" t="s">
        <v>41</v>
      </c>
      <c r="O883" s="91"/>
      <c r="P883" s="229">
        <f>O883*H883</f>
        <v>0</v>
      </c>
      <c r="Q883" s="229">
        <v>0.00259</v>
      </c>
      <c r="R883" s="229">
        <f>Q883*H883</f>
        <v>0.0099715</v>
      </c>
      <c r="S883" s="229">
        <v>0.126</v>
      </c>
      <c r="T883" s="230">
        <f>S883*H883</f>
        <v>0.48510000000000003</v>
      </c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R883" s="231" t="s">
        <v>170</v>
      </c>
      <c r="AT883" s="231" t="s">
        <v>166</v>
      </c>
      <c r="AU883" s="231" t="s">
        <v>86</v>
      </c>
      <c r="AY883" s="17" t="s">
        <v>164</v>
      </c>
      <c r="BE883" s="232">
        <f>IF(N883="základní",J883,0)</f>
        <v>0</v>
      </c>
      <c r="BF883" s="232">
        <f>IF(N883="snížená",J883,0)</f>
        <v>0</v>
      </c>
      <c r="BG883" s="232">
        <f>IF(N883="zákl. přenesená",J883,0)</f>
        <v>0</v>
      </c>
      <c r="BH883" s="232">
        <f>IF(N883="sníž. přenesená",J883,0)</f>
        <v>0</v>
      </c>
      <c r="BI883" s="232">
        <f>IF(N883="nulová",J883,0)</f>
        <v>0</v>
      </c>
      <c r="BJ883" s="17" t="s">
        <v>84</v>
      </c>
      <c r="BK883" s="232">
        <f>ROUND(I883*H883,2)</f>
        <v>0</v>
      </c>
      <c r="BL883" s="17" t="s">
        <v>170</v>
      </c>
      <c r="BM883" s="231" t="s">
        <v>1314</v>
      </c>
    </row>
    <row r="884" spans="1:51" s="13" customFormat="1" ht="12">
      <c r="A884" s="13"/>
      <c r="B884" s="233"/>
      <c r="C884" s="234"/>
      <c r="D884" s="235" t="s">
        <v>172</v>
      </c>
      <c r="E884" s="236" t="s">
        <v>1</v>
      </c>
      <c r="F884" s="237" t="s">
        <v>1315</v>
      </c>
      <c r="G884" s="234"/>
      <c r="H884" s="238">
        <v>1.4</v>
      </c>
      <c r="I884" s="239"/>
      <c r="J884" s="234"/>
      <c r="K884" s="234"/>
      <c r="L884" s="240"/>
      <c r="M884" s="241"/>
      <c r="N884" s="242"/>
      <c r="O884" s="242"/>
      <c r="P884" s="242"/>
      <c r="Q884" s="242"/>
      <c r="R884" s="242"/>
      <c r="S884" s="242"/>
      <c r="T884" s="24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4" t="s">
        <v>172</v>
      </c>
      <c r="AU884" s="244" t="s">
        <v>86</v>
      </c>
      <c r="AV884" s="13" t="s">
        <v>86</v>
      </c>
      <c r="AW884" s="13" t="s">
        <v>32</v>
      </c>
      <c r="AX884" s="13" t="s">
        <v>76</v>
      </c>
      <c r="AY884" s="244" t="s">
        <v>164</v>
      </c>
    </row>
    <row r="885" spans="1:51" s="13" customFormat="1" ht="12">
      <c r="A885" s="13"/>
      <c r="B885" s="233"/>
      <c r="C885" s="234"/>
      <c r="D885" s="235" t="s">
        <v>172</v>
      </c>
      <c r="E885" s="236" t="s">
        <v>1</v>
      </c>
      <c r="F885" s="237" t="s">
        <v>1316</v>
      </c>
      <c r="G885" s="234"/>
      <c r="H885" s="238">
        <v>2.45</v>
      </c>
      <c r="I885" s="239"/>
      <c r="J885" s="234"/>
      <c r="K885" s="234"/>
      <c r="L885" s="240"/>
      <c r="M885" s="241"/>
      <c r="N885" s="242"/>
      <c r="O885" s="242"/>
      <c r="P885" s="242"/>
      <c r="Q885" s="242"/>
      <c r="R885" s="242"/>
      <c r="S885" s="242"/>
      <c r="T885" s="24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4" t="s">
        <v>172</v>
      </c>
      <c r="AU885" s="244" t="s">
        <v>86</v>
      </c>
      <c r="AV885" s="13" t="s">
        <v>86</v>
      </c>
      <c r="AW885" s="13" t="s">
        <v>32</v>
      </c>
      <c r="AX885" s="13" t="s">
        <v>76</v>
      </c>
      <c r="AY885" s="244" t="s">
        <v>164</v>
      </c>
    </row>
    <row r="886" spans="1:51" s="14" customFormat="1" ht="12">
      <c r="A886" s="14"/>
      <c r="B886" s="245"/>
      <c r="C886" s="246"/>
      <c r="D886" s="235" t="s">
        <v>172</v>
      </c>
      <c r="E886" s="247" t="s">
        <v>1</v>
      </c>
      <c r="F886" s="248" t="s">
        <v>175</v>
      </c>
      <c r="G886" s="246"/>
      <c r="H886" s="249">
        <v>3.85</v>
      </c>
      <c r="I886" s="250"/>
      <c r="J886" s="246"/>
      <c r="K886" s="246"/>
      <c r="L886" s="251"/>
      <c r="M886" s="252"/>
      <c r="N886" s="253"/>
      <c r="O886" s="253"/>
      <c r="P886" s="253"/>
      <c r="Q886" s="253"/>
      <c r="R886" s="253"/>
      <c r="S886" s="253"/>
      <c r="T886" s="25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5" t="s">
        <v>172</v>
      </c>
      <c r="AU886" s="255" t="s">
        <v>86</v>
      </c>
      <c r="AV886" s="14" t="s">
        <v>170</v>
      </c>
      <c r="AW886" s="14" t="s">
        <v>32</v>
      </c>
      <c r="AX886" s="14" t="s">
        <v>84</v>
      </c>
      <c r="AY886" s="255" t="s">
        <v>164</v>
      </c>
    </row>
    <row r="887" spans="1:65" s="2" customFormat="1" ht="13.8" customHeight="1">
      <c r="A887" s="38"/>
      <c r="B887" s="39"/>
      <c r="C887" s="219" t="s">
        <v>1317</v>
      </c>
      <c r="D887" s="219" t="s">
        <v>166</v>
      </c>
      <c r="E887" s="220" t="s">
        <v>1318</v>
      </c>
      <c r="F887" s="221" t="s">
        <v>1319</v>
      </c>
      <c r="G887" s="222" t="s">
        <v>182</v>
      </c>
      <c r="H887" s="223">
        <v>0.6</v>
      </c>
      <c r="I887" s="224"/>
      <c r="J887" s="225">
        <f>ROUND(I887*H887,2)</f>
        <v>0</v>
      </c>
      <c r="K887" s="226"/>
      <c r="L887" s="44"/>
      <c r="M887" s="227" t="s">
        <v>1</v>
      </c>
      <c r="N887" s="228" t="s">
        <v>41</v>
      </c>
      <c r="O887" s="91"/>
      <c r="P887" s="229">
        <f>O887*H887</f>
        <v>0</v>
      </c>
      <c r="Q887" s="229">
        <v>0.00284</v>
      </c>
      <c r="R887" s="229">
        <f>Q887*H887</f>
        <v>0.001704</v>
      </c>
      <c r="S887" s="229">
        <v>0.159</v>
      </c>
      <c r="T887" s="230">
        <f>S887*H887</f>
        <v>0.0954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31" t="s">
        <v>170</v>
      </c>
      <c r="AT887" s="231" t="s">
        <v>166</v>
      </c>
      <c r="AU887" s="231" t="s">
        <v>86</v>
      </c>
      <c r="AY887" s="17" t="s">
        <v>164</v>
      </c>
      <c r="BE887" s="232">
        <f>IF(N887="základní",J887,0)</f>
        <v>0</v>
      </c>
      <c r="BF887" s="232">
        <f>IF(N887="snížená",J887,0)</f>
        <v>0</v>
      </c>
      <c r="BG887" s="232">
        <f>IF(N887="zákl. přenesená",J887,0)</f>
        <v>0</v>
      </c>
      <c r="BH887" s="232">
        <f>IF(N887="sníž. přenesená",J887,0)</f>
        <v>0</v>
      </c>
      <c r="BI887" s="232">
        <f>IF(N887="nulová",J887,0)</f>
        <v>0</v>
      </c>
      <c r="BJ887" s="17" t="s">
        <v>84</v>
      </c>
      <c r="BK887" s="232">
        <f>ROUND(I887*H887,2)</f>
        <v>0</v>
      </c>
      <c r="BL887" s="17" t="s">
        <v>170</v>
      </c>
      <c r="BM887" s="231" t="s">
        <v>1320</v>
      </c>
    </row>
    <row r="888" spans="1:51" s="13" customFormat="1" ht="12">
      <c r="A888" s="13"/>
      <c r="B888" s="233"/>
      <c r="C888" s="234"/>
      <c r="D888" s="235" t="s">
        <v>172</v>
      </c>
      <c r="E888" s="236" t="s">
        <v>1</v>
      </c>
      <c r="F888" s="237" t="s">
        <v>1321</v>
      </c>
      <c r="G888" s="234"/>
      <c r="H888" s="238">
        <v>0.2</v>
      </c>
      <c r="I888" s="239"/>
      <c r="J888" s="234"/>
      <c r="K888" s="234"/>
      <c r="L888" s="240"/>
      <c r="M888" s="241"/>
      <c r="N888" s="242"/>
      <c r="O888" s="242"/>
      <c r="P888" s="242"/>
      <c r="Q888" s="242"/>
      <c r="R888" s="242"/>
      <c r="S888" s="242"/>
      <c r="T888" s="24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4" t="s">
        <v>172</v>
      </c>
      <c r="AU888" s="244" t="s">
        <v>86</v>
      </c>
      <c r="AV888" s="13" t="s">
        <v>86</v>
      </c>
      <c r="AW888" s="13" t="s">
        <v>32</v>
      </c>
      <c r="AX888" s="13" t="s">
        <v>76</v>
      </c>
      <c r="AY888" s="244" t="s">
        <v>164</v>
      </c>
    </row>
    <row r="889" spans="1:51" s="13" customFormat="1" ht="12">
      <c r="A889" s="13"/>
      <c r="B889" s="233"/>
      <c r="C889" s="234"/>
      <c r="D889" s="235" t="s">
        <v>172</v>
      </c>
      <c r="E889" s="236" t="s">
        <v>1</v>
      </c>
      <c r="F889" s="237" t="s">
        <v>1322</v>
      </c>
      <c r="G889" s="234"/>
      <c r="H889" s="238">
        <v>0.4</v>
      </c>
      <c r="I889" s="239"/>
      <c r="J889" s="234"/>
      <c r="K889" s="234"/>
      <c r="L889" s="240"/>
      <c r="M889" s="241"/>
      <c r="N889" s="242"/>
      <c r="O889" s="242"/>
      <c r="P889" s="242"/>
      <c r="Q889" s="242"/>
      <c r="R889" s="242"/>
      <c r="S889" s="242"/>
      <c r="T889" s="24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4" t="s">
        <v>172</v>
      </c>
      <c r="AU889" s="244" t="s">
        <v>86</v>
      </c>
      <c r="AV889" s="13" t="s">
        <v>86</v>
      </c>
      <c r="AW889" s="13" t="s">
        <v>32</v>
      </c>
      <c r="AX889" s="13" t="s">
        <v>76</v>
      </c>
      <c r="AY889" s="244" t="s">
        <v>164</v>
      </c>
    </row>
    <row r="890" spans="1:51" s="14" customFormat="1" ht="12">
      <c r="A890" s="14"/>
      <c r="B890" s="245"/>
      <c r="C890" s="246"/>
      <c r="D890" s="235" t="s">
        <v>172</v>
      </c>
      <c r="E890" s="247" t="s">
        <v>1</v>
      </c>
      <c r="F890" s="248" t="s">
        <v>175</v>
      </c>
      <c r="G890" s="246"/>
      <c r="H890" s="249">
        <v>0.6000000000000001</v>
      </c>
      <c r="I890" s="250"/>
      <c r="J890" s="246"/>
      <c r="K890" s="246"/>
      <c r="L890" s="251"/>
      <c r="M890" s="252"/>
      <c r="N890" s="253"/>
      <c r="O890" s="253"/>
      <c r="P890" s="253"/>
      <c r="Q890" s="253"/>
      <c r="R890" s="253"/>
      <c r="S890" s="253"/>
      <c r="T890" s="25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55" t="s">
        <v>172</v>
      </c>
      <c r="AU890" s="255" t="s">
        <v>86</v>
      </c>
      <c r="AV890" s="14" t="s">
        <v>170</v>
      </c>
      <c r="AW890" s="14" t="s">
        <v>32</v>
      </c>
      <c r="AX890" s="14" t="s">
        <v>84</v>
      </c>
      <c r="AY890" s="255" t="s">
        <v>164</v>
      </c>
    </row>
    <row r="891" spans="1:65" s="2" customFormat="1" ht="13.8" customHeight="1">
      <c r="A891" s="38"/>
      <c r="B891" s="39"/>
      <c r="C891" s="219" t="s">
        <v>1323</v>
      </c>
      <c r="D891" s="219" t="s">
        <v>166</v>
      </c>
      <c r="E891" s="220" t="s">
        <v>1324</v>
      </c>
      <c r="F891" s="221" t="s">
        <v>1325</v>
      </c>
      <c r="G891" s="222" t="s">
        <v>182</v>
      </c>
      <c r="H891" s="223">
        <v>1.84</v>
      </c>
      <c r="I891" s="224"/>
      <c r="J891" s="225">
        <f>ROUND(I891*H891,2)</f>
        <v>0</v>
      </c>
      <c r="K891" s="226"/>
      <c r="L891" s="44"/>
      <c r="M891" s="227" t="s">
        <v>1</v>
      </c>
      <c r="N891" s="228" t="s">
        <v>41</v>
      </c>
      <c r="O891" s="91"/>
      <c r="P891" s="229">
        <f>O891*H891</f>
        <v>0</v>
      </c>
      <c r="Q891" s="229">
        <v>0.00313</v>
      </c>
      <c r="R891" s="229">
        <f>Q891*H891</f>
        <v>0.0057592</v>
      </c>
      <c r="S891" s="229">
        <v>0.196</v>
      </c>
      <c r="T891" s="230">
        <f>S891*H891</f>
        <v>0.36064</v>
      </c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R891" s="231" t="s">
        <v>170</v>
      </c>
      <c r="AT891" s="231" t="s">
        <v>166</v>
      </c>
      <c r="AU891" s="231" t="s">
        <v>86</v>
      </c>
      <c r="AY891" s="17" t="s">
        <v>164</v>
      </c>
      <c r="BE891" s="232">
        <f>IF(N891="základní",J891,0)</f>
        <v>0</v>
      </c>
      <c r="BF891" s="232">
        <f>IF(N891="snížená",J891,0)</f>
        <v>0</v>
      </c>
      <c r="BG891" s="232">
        <f>IF(N891="zákl. přenesená",J891,0)</f>
        <v>0</v>
      </c>
      <c r="BH891" s="232">
        <f>IF(N891="sníž. přenesená",J891,0)</f>
        <v>0</v>
      </c>
      <c r="BI891" s="232">
        <f>IF(N891="nulová",J891,0)</f>
        <v>0</v>
      </c>
      <c r="BJ891" s="17" t="s">
        <v>84</v>
      </c>
      <c r="BK891" s="232">
        <f>ROUND(I891*H891,2)</f>
        <v>0</v>
      </c>
      <c r="BL891" s="17" t="s">
        <v>170</v>
      </c>
      <c r="BM891" s="231" t="s">
        <v>1326</v>
      </c>
    </row>
    <row r="892" spans="1:51" s="13" customFormat="1" ht="12">
      <c r="A892" s="13"/>
      <c r="B892" s="233"/>
      <c r="C892" s="234"/>
      <c r="D892" s="235" t="s">
        <v>172</v>
      </c>
      <c r="E892" s="236" t="s">
        <v>1</v>
      </c>
      <c r="F892" s="237" t="s">
        <v>1327</v>
      </c>
      <c r="G892" s="234"/>
      <c r="H892" s="238">
        <v>1.84</v>
      </c>
      <c r="I892" s="239"/>
      <c r="J892" s="234"/>
      <c r="K892" s="234"/>
      <c r="L892" s="240"/>
      <c r="M892" s="241"/>
      <c r="N892" s="242"/>
      <c r="O892" s="242"/>
      <c r="P892" s="242"/>
      <c r="Q892" s="242"/>
      <c r="R892" s="242"/>
      <c r="S892" s="242"/>
      <c r="T892" s="24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4" t="s">
        <v>172</v>
      </c>
      <c r="AU892" s="244" t="s">
        <v>86</v>
      </c>
      <c r="AV892" s="13" t="s">
        <v>86</v>
      </c>
      <c r="AW892" s="13" t="s">
        <v>32</v>
      </c>
      <c r="AX892" s="13" t="s">
        <v>84</v>
      </c>
      <c r="AY892" s="244" t="s">
        <v>164</v>
      </c>
    </row>
    <row r="893" spans="1:65" s="2" customFormat="1" ht="13.8" customHeight="1">
      <c r="A893" s="38"/>
      <c r="B893" s="39"/>
      <c r="C893" s="219" t="s">
        <v>1328</v>
      </c>
      <c r="D893" s="219" t="s">
        <v>166</v>
      </c>
      <c r="E893" s="220" t="s">
        <v>1329</v>
      </c>
      <c r="F893" s="221" t="s">
        <v>1330</v>
      </c>
      <c r="G893" s="222" t="s">
        <v>182</v>
      </c>
      <c r="H893" s="223">
        <v>1.2</v>
      </c>
      <c r="I893" s="224"/>
      <c r="J893" s="225">
        <f>ROUND(I893*H893,2)</f>
        <v>0</v>
      </c>
      <c r="K893" s="226"/>
      <c r="L893" s="44"/>
      <c r="M893" s="227" t="s">
        <v>1</v>
      </c>
      <c r="N893" s="228" t="s">
        <v>41</v>
      </c>
      <c r="O893" s="91"/>
      <c r="P893" s="229">
        <f>O893*H893</f>
        <v>0</v>
      </c>
      <c r="Q893" s="229">
        <v>0.00434</v>
      </c>
      <c r="R893" s="229">
        <f>Q893*H893</f>
        <v>0.005208</v>
      </c>
      <c r="S893" s="229">
        <v>0.283</v>
      </c>
      <c r="T893" s="230">
        <f>S893*H893</f>
        <v>0.33959999999999996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231" t="s">
        <v>170</v>
      </c>
      <c r="AT893" s="231" t="s">
        <v>166</v>
      </c>
      <c r="AU893" s="231" t="s">
        <v>86</v>
      </c>
      <c r="AY893" s="17" t="s">
        <v>164</v>
      </c>
      <c r="BE893" s="232">
        <f>IF(N893="základní",J893,0)</f>
        <v>0</v>
      </c>
      <c r="BF893" s="232">
        <f>IF(N893="snížená",J893,0)</f>
        <v>0</v>
      </c>
      <c r="BG893" s="232">
        <f>IF(N893="zákl. přenesená",J893,0)</f>
        <v>0</v>
      </c>
      <c r="BH893" s="232">
        <f>IF(N893="sníž. přenesená",J893,0)</f>
        <v>0</v>
      </c>
      <c r="BI893" s="232">
        <f>IF(N893="nulová",J893,0)</f>
        <v>0</v>
      </c>
      <c r="BJ893" s="17" t="s">
        <v>84</v>
      </c>
      <c r="BK893" s="232">
        <f>ROUND(I893*H893,2)</f>
        <v>0</v>
      </c>
      <c r="BL893" s="17" t="s">
        <v>170</v>
      </c>
      <c r="BM893" s="231" t="s">
        <v>1331</v>
      </c>
    </row>
    <row r="894" spans="1:51" s="13" customFormat="1" ht="12">
      <c r="A894" s="13"/>
      <c r="B894" s="233"/>
      <c r="C894" s="234"/>
      <c r="D894" s="235" t="s">
        <v>172</v>
      </c>
      <c r="E894" s="236" t="s">
        <v>1</v>
      </c>
      <c r="F894" s="237" t="s">
        <v>1332</v>
      </c>
      <c r="G894" s="234"/>
      <c r="H894" s="238">
        <v>1.2</v>
      </c>
      <c r="I894" s="239"/>
      <c r="J894" s="234"/>
      <c r="K894" s="234"/>
      <c r="L894" s="240"/>
      <c r="M894" s="241"/>
      <c r="N894" s="242"/>
      <c r="O894" s="242"/>
      <c r="P894" s="242"/>
      <c r="Q894" s="242"/>
      <c r="R894" s="242"/>
      <c r="S894" s="242"/>
      <c r="T894" s="24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4" t="s">
        <v>172</v>
      </c>
      <c r="AU894" s="244" t="s">
        <v>86</v>
      </c>
      <c r="AV894" s="13" t="s">
        <v>86</v>
      </c>
      <c r="AW894" s="13" t="s">
        <v>32</v>
      </c>
      <c r="AX894" s="13" t="s">
        <v>84</v>
      </c>
      <c r="AY894" s="244" t="s">
        <v>164</v>
      </c>
    </row>
    <row r="895" spans="1:65" s="2" customFormat="1" ht="13.8" customHeight="1">
      <c r="A895" s="38"/>
      <c r="B895" s="39"/>
      <c r="C895" s="219" t="s">
        <v>1333</v>
      </c>
      <c r="D895" s="219" t="s">
        <v>166</v>
      </c>
      <c r="E895" s="220" t="s">
        <v>1334</v>
      </c>
      <c r="F895" s="221" t="s">
        <v>1335</v>
      </c>
      <c r="G895" s="222" t="s">
        <v>182</v>
      </c>
      <c r="H895" s="223">
        <v>0.6</v>
      </c>
      <c r="I895" s="224"/>
      <c r="J895" s="225">
        <f>ROUND(I895*H895,2)</f>
        <v>0</v>
      </c>
      <c r="K895" s="226"/>
      <c r="L895" s="44"/>
      <c r="M895" s="227" t="s">
        <v>1</v>
      </c>
      <c r="N895" s="228" t="s">
        <v>41</v>
      </c>
      <c r="O895" s="91"/>
      <c r="P895" s="229">
        <f>O895*H895</f>
        <v>0</v>
      </c>
      <c r="Q895" s="229">
        <v>0.00524</v>
      </c>
      <c r="R895" s="229">
        <f>Q895*H895</f>
        <v>0.0031439999999999997</v>
      </c>
      <c r="S895" s="229">
        <v>0.384</v>
      </c>
      <c r="T895" s="230">
        <f>S895*H895</f>
        <v>0.2304</v>
      </c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R895" s="231" t="s">
        <v>170</v>
      </c>
      <c r="AT895" s="231" t="s">
        <v>166</v>
      </c>
      <c r="AU895" s="231" t="s">
        <v>86</v>
      </c>
      <c r="AY895" s="17" t="s">
        <v>164</v>
      </c>
      <c r="BE895" s="232">
        <f>IF(N895="základní",J895,0)</f>
        <v>0</v>
      </c>
      <c r="BF895" s="232">
        <f>IF(N895="snížená",J895,0)</f>
        <v>0</v>
      </c>
      <c r="BG895" s="232">
        <f>IF(N895="zákl. přenesená",J895,0)</f>
        <v>0</v>
      </c>
      <c r="BH895" s="232">
        <f>IF(N895="sníž. přenesená",J895,0)</f>
        <v>0</v>
      </c>
      <c r="BI895" s="232">
        <f>IF(N895="nulová",J895,0)</f>
        <v>0</v>
      </c>
      <c r="BJ895" s="17" t="s">
        <v>84</v>
      </c>
      <c r="BK895" s="232">
        <f>ROUND(I895*H895,2)</f>
        <v>0</v>
      </c>
      <c r="BL895" s="17" t="s">
        <v>170</v>
      </c>
      <c r="BM895" s="231" t="s">
        <v>1336</v>
      </c>
    </row>
    <row r="896" spans="1:51" s="13" customFormat="1" ht="12">
      <c r="A896" s="13"/>
      <c r="B896" s="233"/>
      <c r="C896" s="234"/>
      <c r="D896" s="235" t="s">
        <v>172</v>
      </c>
      <c r="E896" s="236" t="s">
        <v>1</v>
      </c>
      <c r="F896" s="237" t="s">
        <v>1337</v>
      </c>
      <c r="G896" s="234"/>
      <c r="H896" s="238">
        <v>0.6</v>
      </c>
      <c r="I896" s="239"/>
      <c r="J896" s="234"/>
      <c r="K896" s="234"/>
      <c r="L896" s="240"/>
      <c r="M896" s="241"/>
      <c r="N896" s="242"/>
      <c r="O896" s="242"/>
      <c r="P896" s="242"/>
      <c r="Q896" s="242"/>
      <c r="R896" s="242"/>
      <c r="S896" s="242"/>
      <c r="T896" s="24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4" t="s">
        <v>172</v>
      </c>
      <c r="AU896" s="244" t="s">
        <v>86</v>
      </c>
      <c r="AV896" s="13" t="s">
        <v>86</v>
      </c>
      <c r="AW896" s="13" t="s">
        <v>32</v>
      </c>
      <c r="AX896" s="13" t="s">
        <v>84</v>
      </c>
      <c r="AY896" s="244" t="s">
        <v>164</v>
      </c>
    </row>
    <row r="897" spans="1:65" s="2" customFormat="1" ht="13.8" customHeight="1">
      <c r="A897" s="38"/>
      <c r="B897" s="39"/>
      <c r="C897" s="219" t="s">
        <v>1338</v>
      </c>
      <c r="D897" s="219" t="s">
        <v>166</v>
      </c>
      <c r="E897" s="220" t="s">
        <v>1339</v>
      </c>
      <c r="F897" s="221" t="s">
        <v>1340</v>
      </c>
      <c r="G897" s="222" t="s">
        <v>182</v>
      </c>
      <c r="H897" s="223">
        <v>540.11</v>
      </c>
      <c r="I897" s="224"/>
      <c r="J897" s="225">
        <f>ROUND(I897*H897,2)</f>
        <v>0</v>
      </c>
      <c r="K897" s="226"/>
      <c r="L897" s="44"/>
      <c r="M897" s="227" t="s">
        <v>1</v>
      </c>
      <c r="N897" s="228" t="s">
        <v>41</v>
      </c>
      <c r="O897" s="91"/>
      <c r="P897" s="229">
        <f>O897*H897</f>
        <v>0</v>
      </c>
      <c r="Q897" s="229">
        <v>8E-05</v>
      </c>
      <c r="R897" s="229">
        <f>Q897*H897</f>
        <v>0.043208800000000006</v>
      </c>
      <c r="S897" s="229">
        <v>0</v>
      </c>
      <c r="T897" s="230">
        <f>S897*H897</f>
        <v>0</v>
      </c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R897" s="231" t="s">
        <v>170</v>
      </c>
      <c r="AT897" s="231" t="s">
        <v>166</v>
      </c>
      <c r="AU897" s="231" t="s">
        <v>86</v>
      </c>
      <c r="AY897" s="17" t="s">
        <v>164</v>
      </c>
      <c r="BE897" s="232">
        <f>IF(N897="základní",J897,0)</f>
        <v>0</v>
      </c>
      <c r="BF897" s="232">
        <f>IF(N897="snížená",J897,0)</f>
        <v>0</v>
      </c>
      <c r="BG897" s="232">
        <f>IF(N897="zákl. přenesená",J897,0)</f>
        <v>0</v>
      </c>
      <c r="BH897" s="232">
        <f>IF(N897="sníž. přenesená",J897,0)</f>
        <v>0</v>
      </c>
      <c r="BI897" s="232">
        <f>IF(N897="nulová",J897,0)</f>
        <v>0</v>
      </c>
      <c r="BJ897" s="17" t="s">
        <v>84</v>
      </c>
      <c r="BK897" s="232">
        <f>ROUND(I897*H897,2)</f>
        <v>0</v>
      </c>
      <c r="BL897" s="17" t="s">
        <v>170</v>
      </c>
      <c r="BM897" s="231" t="s">
        <v>1341</v>
      </c>
    </row>
    <row r="898" spans="1:51" s="13" customFormat="1" ht="12">
      <c r="A898" s="13"/>
      <c r="B898" s="233"/>
      <c r="C898" s="234"/>
      <c r="D898" s="235" t="s">
        <v>172</v>
      </c>
      <c r="E898" s="236" t="s">
        <v>1</v>
      </c>
      <c r="F898" s="237" t="s">
        <v>1342</v>
      </c>
      <c r="G898" s="234"/>
      <c r="H898" s="238">
        <v>5.6</v>
      </c>
      <c r="I898" s="239"/>
      <c r="J898" s="234"/>
      <c r="K898" s="234"/>
      <c r="L898" s="240"/>
      <c r="M898" s="241"/>
      <c r="N898" s="242"/>
      <c r="O898" s="242"/>
      <c r="P898" s="242"/>
      <c r="Q898" s="242"/>
      <c r="R898" s="242"/>
      <c r="S898" s="242"/>
      <c r="T898" s="24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4" t="s">
        <v>172</v>
      </c>
      <c r="AU898" s="244" t="s">
        <v>86</v>
      </c>
      <c r="AV898" s="13" t="s">
        <v>86</v>
      </c>
      <c r="AW898" s="13" t="s">
        <v>32</v>
      </c>
      <c r="AX898" s="13" t="s">
        <v>76</v>
      </c>
      <c r="AY898" s="244" t="s">
        <v>164</v>
      </c>
    </row>
    <row r="899" spans="1:51" s="13" customFormat="1" ht="12">
      <c r="A899" s="13"/>
      <c r="B899" s="233"/>
      <c r="C899" s="234"/>
      <c r="D899" s="235" t="s">
        <v>172</v>
      </c>
      <c r="E899" s="236" t="s">
        <v>1</v>
      </c>
      <c r="F899" s="237" t="s">
        <v>1343</v>
      </c>
      <c r="G899" s="234"/>
      <c r="H899" s="238">
        <v>10.6</v>
      </c>
      <c r="I899" s="239"/>
      <c r="J899" s="234"/>
      <c r="K899" s="234"/>
      <c r="L899" s="240"/>
      <c r="M899" s="241"/>
      <c r="N899" s="242"/>
      <c r="O899" s="242"/>
      <c r="P899" s="242"/>
      <c r="Q899" s="242"/>
      <c r="R899" s="242"/>
      <c r="S899" s="242"/>
      <c r="T899" s="24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4" t="s">
        <v>172</v>
      </c>
      <c r="AU899" s="244" t="s">
        <v>86</v>
      </c>
      <c r="AV899" s="13" t="s">
        <v>86</v>
      </c>
      <c r="AW899" s="13" t="s">
        <v>32</v>
      </c>
      <c r="AX899" s="13" t="s">
        <v>76</v>
      </c>
      <c r="AY899" s="244" t="s">
        <v>164</v>
      </c>
    </row>
    <row r="900" spans="1:51" s="13" customFormat="1" ht="12">
      <c r="A900" s="13"/>
      <c r="B900" s="233"/>
      <c r="C900" s="234"/>
      <c r="D900" s="235" t="s">
        <v>172</v>
      </c>
      <c r="E900" s="236" t="s">
        <v>1</v>
      </c>
      <c r="F900" s="237" t="s">
        <v>1344</v>
      </c>
      <c r="G900" s="234"/>
      <c r="H900" s="238">
        <v>17.61</v>
      </c>
      <c r="I900" s="239"/>
      <c r="J900" s="234"/>
      <c r="K900" s="234"/>
      <c r="L900" s="240"/>
      <c r="M900" s="241"/>
      <c r="N900" s="242"/>
      <c r="O900" s="242"/>
      <c r="P900" s="242"/>
      <c r="Q900" s="242"/>
      <c r="R900" s="242"/>
      <c r="S900" s="242"/>
      <c r="T900" s="24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4" t="s">
        <v>172</v>
      </c>
      <c r="AU900" s="244" t="s">
        <v>86</v>
      </c>
      <c r="AV900" s="13" t="s">
        <v>86</v>
      </c>
      <c r="AW900" s="13" t="s">
        <v>32</v>
      </c>
      <c r="AX900" s="13" t="s">
        <v>76</v>
      </c>
      <c r="AY900" s="244" t="s">
        <v>164</v>
      </c>
    </row>
    <row r="901" spans="1:51" s="13" customFormat="1" ht="12">
      <c r="A901" s="13"/>
      <c r="B901" s="233"/>
      <c r="C901" s="234"/>
      <c r="D901" s="235" t="s">
        <v>172</v>
      </c>
      <c r="E901" s="236" t="s">
        <v>1</v>
      </c>
      <c r="F901" s="237" t="s">
        <v>1345</v>
      </c>
      <c r="G901" s="234"/>
      <c r="H901" s="238">
        <v>135.8</v>
      </c>
      <c r="I901" s="239"/>
      <c r="J901" s="234"/>
      <c r="K901" s="234"/>
      <c r="L901" s="240"/>
      <c r="M901" s="241"/>
      <c r="N901" s="242"/>
      <c r="O901" s="242"/>
      <c r="P901" s="242"/>
      <c r="Q901" s="242"/>
      <c r="R901" s="242"/>
      <c r="S901" s="242"/>
      <c r="T901" s="24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4" t="s">
        <v>172</v>
      </c>
      <c r="AU901" s="244" t="s">
        <v>86</v>
      </c>
      <c r="AV901" s="13" t="s">
        <v>86</v>
      </c>
      <c r="AW901" s="13" t="s">
        <v>32</v>
      </c>
      <c r="AX901" s="13" t="s">
        <v>76</v>
      </c>
      <c r="AY901" s="244" t="s">
        <v>164</v>
      </c>
    </row>
    <row r="902" spans="1:51" s="13" customFormat="1" ht="12">
      <c r="A902" s="13"/>
      <c r="B902" s="233"/>
      <c r="C902" s="234"/>
      <c r="D902" s="235" t="s">
        <v>172</v>
      </c>
      <c r="E902" s="236" t="s">
        <v>1</v>
      </c>
      <c r="F902" s="237" t="s">
        <v>1346</v>
      </c>
      <c r="G902" s="234"/>
      <c r="H902" s="238">
        <v>51.6</v>
      </c>
      <c r="I902" s="239"/>
      <c r="J902" s="234"/>
      <c r="K902" s="234"/>
      <c r="L902" s="240"/>
      <c r="M902" s="241"/>
      <c r="N902" s="242"/>
      <c r="O902" s="242"/>
      <c r="P902" s="242"/>
      <c r="Q902" s="242"/>
      <c r="R902" s="242"/>
      <c r="S902" s="242"/>
      <c r="T902" s="24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4" t="s">
        <v>172</v>
      </c>
      <c r="AU902" s="244" t="s">
        <v>86</v>
      </c>
      <c r="AV902" s="13" t="s">
        <v>86</v>
      </c>
      <c r="AW902" s="13" t="s">
        <v>32</v>
      </c>
      <c r="AX902" s="13" t="s">
        <v>76</v>
      </c>
      <c r="AY902" s="244" t="s">
        <v>164</v>
      </c>
    </row>
    <row r="903" spans="1:51" s="13" customFormat="1" ht="12">
      <c r="A903" s="13"/>
      <c r="B903" s="233"/>
      <c r="C903" s="234"/>
      <c r="D903" s="235" t="s">
        <v>172</v>
      </c>
      <c r="E903" s="236" t="s">
        <v>1</v>
      </c>
      <c r="F903" s="237" t="s">
        <v>1347</v>
      </c>
      <c r="G903" s="234"/>
      <c r="H903" s="238">
        <v>82</v>
      </c>
      <c r="I903" s="239"/>
      <c r="J903" s="234"/>
      <c r="K903" s="234"/>
      <c r="L903" s="240"/>
      <c r="M903" s="241"/>
      <c r="N903" s="242"/>
      <c r="O903" s="242"/>
      <c r="P903" s="242"/>
      <c r="Q903" s="242"/>
      <c r="R903" s="242"/>
      <c r="S903" s="242"/>
      <c r="T903" s="24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4" t="s">
        <v>172</v>
      </c>
      <c r="AU903" s="244" t="s">
        <v>86</v>
      </c>
      <c r="AV903" s="13" t="s">
        <v>86</v>
      </c>
      <c r="AW903" s="13" t="s">
        <v>32</v>
      </c>
      <c r="AX903" s="13" t="s">
        <v>76</v>
      </c>
      <c r="AY903" s="244" t="s">
        <v>164</v>
      </c>
    </row>
    <row r="904" spans="1:51" s="13" customFormat="1" ht="12">
      <c r="A904" s="13"/>
      <c r="B904" s="233"/>
      <c r="C904" s="234"/>
      <c r="D904" s="235" t="s">
        <v>172</v>
      </c>
      <c r="E904" s="236" t="s">
        <v>1</v>
      </c>
      <c r="F904" s="237" t="s">
        <v>1348</v>
      </c>
      <c r="G904" s="234"/>
      <c r="H904" s="238">
        <v>41</v>
      </c>
      <c r="I904" s="239"/>
      <c r="J904" s="234"/>
      <c r="K904" s="234"/>
      <c r="L904" s="240"/>
      <c r="M904" s="241"/>
      <c r="N904" s="242"/>
      <c r="O904" s="242"/>
      <c r="P904" s="242"/>
      <c r="Q904" s="242"/>
      <c r="R904" s="242"/>
      <c r="S904" s="242"/>
      <c r="T904" s="24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4" t="s">
        <v>172</v>
      </c>
      <c r="AU904" s="244" t="s">
        <v>86</v>
      </c>
      <c r="AV904" s="13" t="s">
        <v>86</v>
      </c>
      <c r="AW904" s="13" t="s">
        <v>32</v>
      </c>
      <c r="AX904" s="13" t="s">
        <v>76</v>
      </c>
      <c r="AY904" s="244" t="s">
        <v>164</v>
      </c>
    </row>
    <row r="905" spans="1:51" s="13" customFormat="1" ht="12">
      <c r="A905" s="13"/>
      <c r="B905" s="233"/>
      <c r="C905" s="234"/>
      <c r="D905" s="235" t="s">
        <v>172</v>
      </c>
      <c r="E905" s="236" t="s">
        <v>1</v>
      </c>
      <c r="F905" s="237" t="s">
        <v>1349</v>
      </c>
      <c r="G905" s="234"/>
      <c r="H905" s="238">
        <v>57.6</v>
      </c>
      <c r="I905" s="239"/>
      <c r="J905" s="234"/>
      <c r="K905" s="234"/>
      <c r="L905" s="240"/>
      <c r="M905" s="241"/>
      <c r="N905" s="242"/>
      <c r="O905" s="242"/>
      <c r="P905" s="242"/>
      <c r="Q905" s="242"/>
      <c r="R905" s="242"/>
      <c r="S905" s="242"/>
      <c r="T905" s="24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4" t="s">
        <v>172</v>
      </c>
      <c r="AU905" s="244" t="s">
        <v>86</v>
      </c>
      <c r="AV905" s="13" t="s">
        <v>86</v>
      </c>
      <c r="AW905" s="13" t="s">
        <v>32</v>
      </c>
      <c r="AX905" s="13" t="s">
        <v>76</v>
      </c>
      <c r="AY905" s="244" t="s">
        <v>164</v>
      </c>
    </row>
    <row r="906" spans="1:51" s="13" customFormat="1" ht="12">
      <c r="A906" s="13"/>
      <c r="B906" s="233"/>
      <c r="C906" s="234"/>
      <c r="D906" s="235" t="s">
        <v>172</v>
      </c>
      <c r="E906" s="236" t="s">
        <v>1</v>
      </c>
      <c r="F906" s="237" t="s">
        <v>1350</v>
      </c>
      <c r="G906" s="234"/>
      <c r="H906" s="238">
        <v>40.2</v>
      </c>
      <c r="I906" s="239"/>
      <c r="J906" s="234"/>
      <c r="K906" s="234"/>
      <c r="L906" s="240"/>
      <c r="M906" s="241"/>
      <c r="N906" s="242"/>
      <c r="O906" s="242"/>
      <c r="P906" s="242"/>
      <c r="Q906" s="242"/>
      <c r="R906" s="242"/>
      <c r="S906" s="242"/>
      <c r="T906" s="24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4" t="s">
        <v>172</v>
      </c>
      <c r="AU906" s="244" t="s">
        <v>86</v>
      </c>
      <c r="AV906" s="13" t="s">
        <v>86</v>
      </c>
      <c r="AW906" s="13" t="s">
        <v>32</v>
      </c>
      <c r="AX906" s="13" t="s">
        <v>76</v>
      </c>
      <c r="AY906" s="244" t="s">
        <v>164</v>
      </c>
    </row>
    <row r="907" spans="1:51" s="13" customFormat="1" ht="12">
      <c r="A907" s="13"/>
      <c r="B907" s="233"/>
      <c r="C907" s="234"/>
      <c r="D907" s="235" t="s">
        <v>172</v>
      </c>
      <c r="E907" s="236" t="s">
        <v>1</v>
      </c>
      <c r="F907" s="237" t="s">
        <v>1351</v>
      </c>
      <c r="G907" s="234"/>
      <c r="H907" s="238">
        <v>36.6</v>
      </c>
      <c r="I907" s="239"/>
      <c r="J907" s="234"/>
      <c r="K907" s="234"/>
      <c r="L907" s="240"/>
      <c r="M907" s="241"/>
      <c r="N907" s="242"/>
      <c r="O907" s="242"/>
      <c r="P907" s="242"/>
      <c r="Q907" s="242"/>
      <c r="R907" s="242"/>
      <c r="S907" s="242"/>
      <c r="T907" s="24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4" t="s">
        <v>172</v>
      </c>
      <c r="AU907" s="244" t="s">
        <v>86</v>
      </c>
      <c r="AV907" s="13" t="s">
        <v>86</v>
      </c>
      <c r="AW907" s="13" t="s">
        <v>32</v>
      </c>
      <c r="AX907" s="13" t="s">
        <v>76</v>
      </c>
      <c r="AY907" s="244" t="s">
        <v>164</v>
      </c>
    </row>
    <row r="908" spans="1:51" s="13" customFormat="1" ht="12">
      <c r="A908" s="13"/>
      <c r="B908" s="233"/>
      <c r="C908" s="234"/>
      <c r="D908" s="235" t="s">
        <v>172</v>
      </c>
      <c r="E908" s="236" t="s">
        <v>1</v>
      </c>
      <c r="F908" s="237" t="s">
        <v>1352</v>
      </c>
      <c r="G908" s="234"/>
      <c r="H908" s="238">
        <v>38.7</v>
      </c>
      <c r="I908" s="239"/>
      <c r="J908" s="234"/>
      <c r="K908" s="234"/>
      <c r="L908" s="240"/>
      <c r="M908" s="241"/>
      <c r="N908" s="242"/>
      <c r="O908" s="242"/>
      <c r="P908" s="242"/>
      <c r="Q908" s="242"/>
      <c r="R908" s="242"/>
      <c r="S908" s="242"/>
      <c r="T908" s="24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4" t="s">
        <v>172</v>
      </c>
      <c r="AU908" s="244" t="s">
        <v>86</v>
      </c>
      <c r="AV908" s="13" t="s">
        <v>86</v>
      </c>
      <c r="AW908" s="13" t="s">
        <v>32</v>
      </c>
      <c r="AX908" s="13" t="s">
        <v>76</v>
      </c>
      <c r="AY908" s="244" t="s">
        <v>164</v>
      </c>
    </row>
    <row r="909" spans="1:51" s="13" customFormat="1" ht="12">
      <c r="A909" s="13"/>
      <c r="B909" s="233"/>
      <c r="C909" s="234"/>
      <c r="D909" s="235" t="s">
        <v>172</v>
      </c>
      <c r="E909" s="236" t="s">
        <v>1</v>
      </c>
      <c r="F909" s="237" t="s">
        <v>1353</v>
      </c>
      <c r="G909" s="234"/>
      <c r="H909" s="238">
        <v>22.8</v>
      </c>
      <c r="I909" s="239"/>
      <c r="J909" s="234"/>
      <c r="K909" s="234"/>
      <c r="L909" s="240"/>
      <c r="M909" s="241"/>
      <c r="N909" s="242"/>
      <c r="O909" s="242"/>
      <c r="P909" s="242"/>
      <c r="Q909" s="242"/>
      <c r="R909" s="242"/>
      <c r="S909" s="242"/>
      <c r="T909" s="24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4" t="s">
        <v>172</v>
      </c>
      <c r="AU909" s="244" t="s">
        <v>86</v>
      </c>
      <c r="AV909" s="13" t="s">
        <v>86</v>
      </c>
      <c r="AW909" s="13" t="s">
        <v>32</v>
      </c>
      <c r="AX909" s="13" t="s">
        <v>76</v>
      </c>
      <c r="AY909" s="244" t="s">
        <v>164</v>
      </c>
    </row>
    <row r="910" spans="1:51" s="14" customFormat="1" ht="12">
      <c r="A910" s="14"/>
      <c r="B910" s="245"/>
      <c r="C910" s="246"/>
      <c r="D910" s="235" t="s">
        <v>172</v>
      </c>
      <c r="E910" s="247" t="s">
        <v>1</v>
      </c>
      <c r="F910" s="248" t="s">
        <v>175</v>
      </c>
      <c r="G910" s="246"/>
      <c r="H910" s="249">
        <v>540.11</v>
      </c>
      <c r="I910" s="250"/>
      <c r="J910" s="246"/>
      <c r="K910" s="246"/>
      <c r="L910" s="251"/>
      <c r="M910" s="252"/>
      <c r="N910" s="253"/>
      <c r="O910" s="253"/>
      <c r="P910" s="253"/>
      <c r="Q910" s="253"/>
      <c r="R910" s="253"/>
      <c r="S910" s="253"/>
      <c r="T910" s="25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5" t="s">
        <v>172</v>
      </c>
      <c r="AU910" s="255" t="s">
        <v>86</v>
      </c>
      <c r="AV910" s="14" t="s">
        <v>170</v>
      </c>
      <c r="AW910" s="14" t="s">
        <v>32</v>
      </c>
      <c r="AX910" s="14" t="s">
        <v>84</v>
      </c>
      <c r="AY910" s="255" t="s">
        <v>164</v>
      </c>
    </row>
    <row r="911" spans="1:65" s="2" customFormat="1" ht="13.8" customHeight="1">
      <c r="A911" s="38"/>
      <c r="B911" s="39"/>
      <c r="C911" s="219" t="s">
        <v>1354</v>
      </c>
      <c r="D911" s="219" t="s">
        <v>166</v>
      </c>
      <c r="E911" s="220" t="s">
        <v>1355</v>
      </c>
      <c r="F911" s="221" t="s">
        <v>1356</v>
      </c>
      <c r="G911" s="222" t="s">
        <v>182</v>
      </c>
      <c r="H911" s="223">
        <v>63.3</v>
      </c>
      <c r="I911" s="224"/>
      <c r="J911" s="225">
        <f>ROUND(I911*H911,2)</f>
        <v>0</v>
      </c>
      <c r="K911" s="226"/>
      <c r="L911" s="44"/>
      <c r="M911" s="227" t="s">
        <v>1</v>
      </c>
      <c r="N911" s="228" t="s">
        <v>41</v>
      </c>
      <c r="O911" s="91"/>
      <c r="P911" s="229">
        <f>O911*H911</f>
        <v>0</v>
      </c>
      <c r="Q911" s="229">
        <v>0.0002</v>
      </c>
      <c r="R911" s="229">
        <f>Q911*H911</f>
        <v>0.01266</v>
      </c>
      <c r="S911" s="229">
        <v>0</v>
      </c>
      <c r="T911" s="230">
        <f>S911*H911</f>
        <v>0</v>
      </c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R911" s="231" t="s">
        <v>170</v>
      </c>
      <c r="AT911" s="231" t="s">
        <v>166</v>
      </c>
      <c r="AU911" s="231" t="s">
        <v>86</v>
      </c>
      <c r="AY911" s="17" t="s">
        <v>164</v>
      </c>
      <c r="BE911" s="232">
        <f>IF(N911="základní",J911,0)</f>
        <v>0</v>
      </c>
      <c r="BF911" s="232">
        <f>IF(N911="snížená",J911,0)</f>
        <v>0</v>
      </c>
      <c r="BG911" s="232">
        <f>IF(N911="zákl. přenesená",J911,0)</f>
        <v>0</v>
      </c>
      <c r="BH911" s="232">
        <f>IF(N911="sníž. přenesená",J911,0)</f>
        <v>0</v>
      </c>
      <c r="BI911" s="232">
        <f>IF(N911="nulová",J911,0)</f>
        <v>0</v>
      </c>
      <c r="BJ911" s="17" t="s">
        <v>84</v>
      </c>
      <c r="BK911" s="232">
        <f>ROUND(I911*H911,2)</f>
        <v>0</v>
      </c>
      <c r="BL911" s="17" t="s">
        <v>170</v>
      </c>
      <c r="BM911" s="231" t="s">
        <v>1357</v>
      </c>
    </row>
    <row r="912" spans="1:51" s="13" customFormat="1" ht="12">
      <c r="A912" s="13"/>
      <c r="B912" s="233"/>
      <c r="C912" s="234"/>
      <c r="D912" s="235" t="s">
        <v>172</v>
      </c>
      <c r="E912" s="236" t="s">
        <v>1</v>
      </c>
      <c r="F912" s="237" t="s">
        <v>1358</v>
      </c>
      <c r="G912" s="234"/>
      <c r="H912" s="238">
        <v>13.5</v>
      </c>
      <c r="I912" s="239"/>
      <c r="J912" s="234"/>
      <c r="K912" s="234"/>
      <c r="L912" s="240"/>
      <c r="M912" s="241"/>
      <c r="N912" s="242"/>
      <c r="O912" s="242"/>
      <c r="P912" s="242"/>
      <c r="Q912" s="242"/>
      <c r="R912" s="242"/>
      <c r="S912" s="242"/>
      <c r="T912" s="24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4" t="s">
        <v>172</v>
      </c>
      <c r="AU912" s="244" t="s">
        <v>86</v>
      </c>
      <c r="AV912" s="13" t="s">
        <v>86</v>
      </c>
      <c r="AW912" s="13" t="s">
        <v>32</v>
      </c>
      <c r="AX912" s="13" t="s">
        <v>76</v>
      </c>
      <c r="AY912" s="244" t="s">
        <v>164</v>
      </c>
    </row>
    <row r="913" spans="1:51" s="13" customFormat="1" ht="12">
      <c r="A913" s="13"/>
      <c r="B913" s="233"/>
      <c r="C913" s="234"/>
      <c r="D913" s="235" t="s">
        <v>172</v>
      </c>
      <c r="E913" s="236" t="s">
        <v>1</v>
      </c>
      <c r="F913" s="237" t="s">
        <v>1359</v>
      </c>
      <c r="G913" s="234"/>
      <c r="H913" s="238">
        <v>20.8</v>
      </c>
      <c r="I913" s="239"/>
      <c r="J913" s="234"/>
      <c r="K913" s="234"/>
      <c r="L913" s="240"/>
      <c r="M913" s="241"/>
      <c r="N913" s="242"/>
      <c r="O913" s="242"/>
      <c r="P913" s="242"/>
      <c r="Q913" s="242"/>
      <c r="R913" s="242"/>
      <c r="S913" s="242"/>
      <c r="T913" s="24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4" t="s">
        <v>172</v>
      </c>
      <c r="AU913" s="244" t="s">
        <v>86</v>
      </c>
      <c r="AV913" s="13" t="s">
        <v>86</v>
      </c>
      <c r="AW913" s="13" t="s">
        <v>32</v>
      </c>
      <c r="AX913" s="13" t="s">
        <v>76</v>
      </c>
      <c r="AY913" s="244" t="s">
        <v>164</v>
      </c>
    </row>
    <row r="914" spans="1:51" s="13" customFormat="1" ht="12">
      <c r="A914" s="13"/>
      <c r="B914" s="233"/>
      <c r="C914" s="234"/>
      <c r="D914" s="235" t="s">
        <v>172</v>
      </c>
      <c r="E914" s="236" t="s">
        <v>1</v>
      </c>
      <c r="F914" s="237" t="s">
        <v>1360</v>
      </c>
      <c r="G914" s="234"/>
      <c r="H914" s="238">
        <v>10.8</v>
      </c>
      <c r="I914" s="239"/>
      <c r="J914" s="234"/>
      <c r="K914" s="234"/>
      <c r="L914" s="240"/>
      <c r="M914" s="241"/>
      <c r="N914" s="242"/>
      <c r="O914" s="242"/>
      <c r="P914" s="242"/>
      <c r="Q914" s="242"/>
      <c r="R914" s="242"/>
      <c r="S914" s="242"/>
      <c r="T914" s="24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4" t="s">
        <v>172</v>
      </c>
      <c r="AU914" s="244" t="s">
        <v>86</v>
      </c>
      <c r="AV914" s="13" t="s">
        <v>86</v>
      </c>
      <c r="AW914" s="13" t="s">
        <v>32</v>
      </c>
      <c r="AX914" s="13" t="s">
        <v>76</v>
      </c>
      <c r="AY914" s="244" t="s">
        <v>164</v>
      </c>
    </row>
    <row r="915" spans="1:51" s="13" customFormat="1" ht="12">
      <c r="A915" s="13"/>
      <c r="B915" s="233"/>
      <c r="C915" s="234"/>
      <c r="D915" s="235" t="s">
        <v>172</v>
      </c>
      <c r="E915" s="236" t="s">
        <v>1</v>
      </c>
      <c r="F915" s="237" t="s">
        <v>1361</v>
      </c>
      <c r="G915" s="234"/>
      <c r="H915" s="238">
        <v>18.2</v>
      </c>
      <c r="I915" s="239"/>
      <c r="J915" s="234"/>
      <c r="K915" s="234"/>
      <c r="L915" s="240"/>
      <c r="M915" s="241"/>
      <c r="N915" s="242"/>
      <c r="O915" s="242"/>
      <c r="P915" s="242"/>
      <c r="Q915" s="242"/>
      <c r="R915" s="242"/>
      <c r="S915" s="242"/>
      <c r="T915" s="24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4" t="s">
        <v>172</v>
      </c>
      <c r="AU915" s="244" t="s">
        <v>86</v>
      </c>
      <c r="AV915" s="13" t="s">
        <v>86</v>
      </c>
      <c r="AW915" s="13" t="s">
        <v>32</v>
      </c>
      <c r="AX915" s="13" t="s">
        <v>76</v>
      </c>
      <c r="AY915" s="244" t="s">
        <v>164</v>
      </c>
    </row>
    <row r="916" spans="1:51" s="14" customFormat="1" ht="12">
      <c r="A916" s="14"/>
      <c r="B916" s="245"/>
      <c r="C916" s="246"/>
      <c r="D916" s="235" t="s">
        <v>172</v>
      </c>
      <c r="E916" s="247" t="s">
        <v>1</v>
      </c>
      <c r="F916" s="248" t="s">
        <v>175</v>
      </c>
      <c r="G916" s="246"/>
      <c r="H916" s="249">
        <v>63.3</v>
      </c>
      <c r="I916" s="250"/>
      <c r="J916" s="246"/>
      <c r="K916" s="246"/>
      <c r="L916" s="251"/>
      <c r="M916" s="252"/>
      <c r="N916" s="253"/>
      <c r="O916" s="253"/>
      <c r="P916" s="253"/>
      <c r="Q916" s="253"/>
      <c r="R916" s="253"/>
      <c r="S916" s="253"/>
      <c r="T916" s="25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5" t="s">
        <v>172</v>
      </c>
      <c r="AU916" s="255" t="s">
        <v>86</v>
      </c>
      <c r="AV916" s="14" t="s">
        <v>170</v>
      </c>
      <c r="AW916" s="14" t="s">
        <v>32</v>
      </c>
      <c r="AX916" s="14" t="s">
        <v>84</v>
      </c>
      <c r="AY916" s="255" t="s">
        <v>164</v>
      </c>
    </row>
    <row r="917" spans="1:65" s="2" customFormat="1" ht="13.8" customHeight="1">
      <c r="A917" s="38"/>
      <c r="B917" s="39"/>
      <c r="C917" s="219" t="s">
        <v>1362</v>
      </c>
      <c r="D917" s="219" t="s">
        <v>166</v>
      </c>
      <c r="E917" s="220" t="s">
        <v>1363</v>
      </c>
      <c r="F917" s="221" t="s">
        <v>1364</v>
      </c>
      <c r="G917" s="222" t="s">
        <v>182</v>
      </c>
      <c r="H917" s="223">
        <v>9.1</v>
      </c>
      <c r="I917" s="224"/>
      <c r="J917" s="225">
        <f>ROUND(I917*H917,2)</f>
        <v>0</v>
      </c>
      <c r="K917" s="226"/>
      <c r="L917" s="44"/>
      <c r="M917" s="227" t="s">
        <v>1</v>
      </c>
      <c r="N917" s="228" t="s">
        <v>41</v>
      </c>
      <c r="O917" s="91"/>
      <c r="P917" s="229">
        <f>O917*H917</f>
        <v>0</v>
      </c>
      <c r="Q917" s="229">
        <v>0.00042</v>
      </c>
      <c r="R917" s="229">
        <f>Q917*H917</f>
        <v>0.003822</v>
      </c>
      <c r="S917" s="229">
        <v>0</v>
      </c>
      <c r="T917" s="230">
        <f>S917*H917</f>
        <v>0</v>
      </c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R917" s="231" t="s">
        <v>170</v>
      </c>
      <c r="AT917" s="231" t="s">
        <v>166</v>
      </c>
      <c r="AU917" s="231" t="s">
        <v>86</v>
      </c>
      <c r="AY917" s="17" t="s">
        <v>164</v>
      </c>
      <c r="BE917" s="232">
        <f>IF(N917="základní",J917,0)</f>
        <v>0</v>
      </c>
      <c r="BF917" s="232">
        <f>IF(N917="snížená",J917,0)</f>
        <v>0</v>
      </c>
      <c r="BG917" s="232">
        <f>IF(N917="zákl. přenesená",J917,0)</f>
        <v>0</v>
      </c>
      <c r="BH917" s="232">
        <f>IF(N917="sníž. přenesená",J917,0)</f>
        <v>0</v>
      </c>
      <c r="BI917" s="232">
        <f>IF(N917="nulová",J917,0)</f>
        <v>0</v>
      </c>
      <c r="BJ917" s="17" t="s">
        <v>84</v>
      </c>
      <c r="BK917" s="232">
        <f>ROUND(I917*H917,2)</f>
        <v>0</v>
      </c>
      <c r="BL917" s="17" t="s">
        <v>170</v>
      </c>
      <c r="BM917" s="231" t="s">
        <v>1365</v>
      </c>
    </row>
    <row r="918" spans="1:51" s="13" customFormat="1" ht="12">
      <c r="A918" s="13"/>
      <c r="B918" s="233"/>
      <c r="C918" s="234"/>
      <c r="D918" s="235" t="s">
        <v>172</v>
      </c>
      <c r="E918" s="236" t="s">
        <v>1</v>
      </c>
      <c r="F918" s="237" t="s">
        <v>1366</v>
      </c>
      <c r="G918" s="234"/>
      <c r="H918" s="238">
        <v>9.1</v>
      </c>
      <c r="I918" s="239"/>
      <c r="J918" s="234"/>
      <c r="K918" s="234"/>
      <c r="L918" s="240"/>
      <c r="M918" s="241"/>
      <c r="N918" s="242"/>
      <c r="O918" s="242"/>
      <c r="P918" s="242"/>
      <c r="Q918" s="242"/>
      <c r="R918" s="242"/>
      <c r="S918" s="242"/>
      <c r="T918" s="24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4" t="s">
        <v>172</v>
      </c>
      <c r="AU918" s="244" t="s">
        <v>86</v>
      </c>
      <c r="AV918" s="13" t="s">
        <v>86</v>
      </c>
      <c r="AW918" s="13" t="s">
        <v>32</v>
      </c>
      <c r="AX918" s="13" t="s">
        <v>84</v>
      </c>
      <c r="AY918" s="244" t="s">
        <v>164</v>
      </c>
    </row>
    <row r="919" spans="1:65" s="2" customFormat="1" ht="13.8" customHeight="1">
      <c r="A919" s="38"/>
      <c r="B919" s="39"/>
      <c r="C919" s="219" t="s">
        <v>1367</v>
      </c>
      <c r="D919" s="219" t="s">
        <v>166</v>
      </c>
      <c r="E919" s="220" t="s">
        <v>1368</v>
      </c>
      <c r="F919" s="221" t="s">
        <v>1369</v>
      </c>
      <c r="G919" s="222" t="s">
        <v>169</v>
      </c>
      <c r="H919" s="223">
        <v>1573.705</v>
      </c>
      <c r="I919" s="224"/>
      <c r="J919" s="225">
        <f>ROUND(I919*H919,2)</f>
        <v>0</v>
      </c>
      <c r="K919" s="226"/>
      <c r="L919" s="44"/>
      <c r="M919" s="227" t="s">
        <v>1</v>
      </c>
      <c r="N919" s="228" t="s">
        <v>41</v>
      </c>
      <c r="O919" s="91"/>
      <c r="P919" s="229">
        <f>O919*H919</f>
        <v>0</v>
      </c>
      <c r="Q919" s="229">
        <v>0</v>
      </c>
      <c r="R919" s="229">
        <f>Q919*H919</f>
        <v>0</v>
      </c>
      <c r="S919" s="229">
        <v>0.01</v>
      </c>
      <c r="T919" s="230">
        <f>S919*H919</f>
        <v>15.73705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31" t="s">
        <v>170</v>
      </c>
      <c r="AT919" s="231" t="s">
        <v>166</v>
      </c>
      <c r="AU919" s="231" t="s">
        <v>86</v>
      </c>
      <c r="AY919" s="17" t="s">
        <v>164</v>
      </c>
      <c r="BE919" s="232">
        <f>IF(N919="základní",J919,0)</f>
        <v>0</v>
      </c>
      <c r="BF919" s="232">
        <f>IF(N919="snížená",J919,0)</f>
        <v>0</v>
      </c>
      <c r="BG919" s="232">
        <f>IF(N919="zákl. přenesená",J919,0)</f>
        <v>0</v>
      </c>
      <c r="BH919" s="232">
        <f>IF(N919="sníž. přenesená",J919,0)</f>
        <v>0</v>
      </c>
      <c r="BI919" s="232">
        <f>IF(N919="nulová",J919,0)</f>
        <v>0</v>
      </c>
      <c r="BJ919" s="17" t="s">
        <v>84</v>
      </c>
      <c r="BK919" s="232">
        <f>ROUND(I919*H919,2)</f>
        <v>0</v>
      </c>
      <c r="BL919" s="17" t="s">
        <v>170</v>
      </c>
      <c r="BM919" s="231" t="s">
        <v>1370</v>
      </c>
    </row>
    <row r="920" spans="1:51" s="13" customFormat="1" ht="12">
      <c r="A920" s="13"/>
      <c r="B920" s="233"/>
      <c r="C920" s="234"/>
      <c r="D920" s="235" t="s">
        <v>172</v>
      </c>
      <c r="E920" s="236" t="s">
        <v>1</v>
      </c>
      <c r="F920" s="237" t="s">
        <v>693</v>
      </c>
      <c r="G920" s="234"/>
      <c r="H920" s="238">
        <v>254.18</v>
      </c>
      <c r="I920" s="239"/>
      <c r="J920" s="234"/>
      <c r="K920" s="234"/>
      <c r="L920" s="240"/>
      <c r="M920" s="241"/>
      <c r="N920" s="242"/>
      <c r="O920" s="242"/>
      <c r="P920" s="242"/>
      <c r="Q920" s="242"/>
      <c r="R920" s="242"/>
      <c r="S920" s="242"/>
      <c r="T920" s="24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4" t="s">
        <v>172</v>
      </c>
      <c r="AU920" s="244" t="s">
        <v>86</v>
      </c>
      <c r="AV920" s="13" t="s">
        <v>86</v>
      </c>
      <c r="AW920" s="13" t="s">
        <v>32</v>
      </c>
      <c r="AX920" s="13" t="s">
        <v>76</v>
      </c>
      <c r="AY920" s="244" t="s">
        <v>164</v>
      </c>
    </row>
    <row r="921" spans="1:51" s="13" customFormat="1" ht="12">
      <c r="A921" s="13"/>
      <c r="B921" s="233"/>
      <c r="C921" s="234"/>
      <c r="D921" s="235" t="s">
        <v>172</v>
      </c>
      <c r="E921" s="236" t="s">
        <v>1</v>
      </c>
      <c r="F921" s="237" t="s">
        <v>694</v>
      </c>
      <c r="G921" s="234"/>
      <c r="H921" s="238">
        <v>297.14</v>
      </c>
      <c r="I921" s="239"/>
      <c r="J921" s="234"/>
      <c r="K921" s="234"/>
      <c r="L921" s="240"/>
      <c r="M921" s="241"/>
      <c r="N921" s="242"/>
      <c r="O921" s="242"/>
      <c r="P921" s="242"/>
      <c r="Q921" s="242"/>
      <c r="R921" s="242"/>
      <c r="S921" s="242"/>
      <c r="T921" s="24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4" t="s">
        <v>172</v>
      </c>
      <c r="AU921" s="244" t="s">
        <v>86</v>
      </c>
      <c r="AV921" s="13" t="s">
        <v>86</v>
      </c>
      <c r="AW921" s="13" t="s">
        <v>32</v>
      </c>
      <c r="AX921" s="13" t="s">
        <v>76</v>
      </c>
      <c r="AY921" s="244" t="s">
        <v>164</v>
      </c>
    </row>
    <row r="922" spans="1:51" s="13" customFormat="1" ht="12">
      <c r="A922" s="13"/>
      <c r="B922" s="233"/>
      <c r="C922" s="234"/>
      <c r="D922" s="235" t="s">
        <v>172</v>
      </c>
      <c r="E922" s="236" t="s">
        <v>1</v>
      </c>
      <c r="F922" s="237" t="s">
        <v>695</v>
      </c>
      <c r="G922" s="234"/>
      <c r="H922" s="238">
        <v>288.385</v>
      </c>
      <c r="I922" s="239"/>
      <c r="J922" s="234"/>
      <c r="K922" s="234"/>
      <c r="L922" s="240"/>
      <c r="M922" s="241"/>
      <c r="N922" s="242"/>
      <c r="O922" s="242"/>
      <c r="P922" s="242"/>
      <c r="Q922" s="242"/>
      <c r="R922" s="242"/>
      <c r="S922" s="242"/>
      <c r="T922" s="24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4" t="s">
        <v>172</v>
      </c>
      <c r="AU922" s="244" t="s">
        <v>86</v>
      </c>
      <c r="AV922" s="13" t="s">
        <v>86</v>
      </c>
      <c r="AW922" s="13" t="s">
        <v>32</v>
      </c>
      <c r="AX922" s="13" t="s">
        <v>76</v>
      </c>
      <c r="AY922" s="244" t="s">
        <v>164</v>
      </c>
    </row>
    <row r="923" spans="1:51" s="13" customFormat="1" ht="12">
      <c r="A923" s="13"/>
      <c r="B923" s="233"/>
      <c r="C923" s="234"/>
      <c r="D923" s="235" t="s">
        <v>172</v>
      </c>
      <c r="E923" s="236" t="s">
        <v>1</v>
      </c>
      <c r="F923" s="237" t="s">
        <v>696</v>
      </c>
      <c r="G923" s="234"/>
      <c r="H923" s="238">
        <v>269.18</v>
      </c>
      <c r="I923" s="239"/>
      <c r="J923" s="234"/>
      <c r="K923" s="234"/>
      <c r="L923" s="240"/>
      <c r="M923" s="241"/>
      <c r="N923" s="242"/>
      <c r="O923" s="242"/>
      <c r="P923" s="242"/>
      <c r="Q923" s="242"/>
      <c r="R923" s="242"/>
      <c r="S923" s="242"/>
      <c r="T923" s="24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4" t="s">
        <v>172</v>
      </c>
      <c r="AU923" s="244" t="s">
        <v>86</v>
      </c>
      <c r="AV923" s="13" t="s">
        <v>86</v>
      </c>
      <c r="AW923" s="13" t="s">
        <v>32</v>
      </c>
      <c r="AX923" s="13" t="s">
        <v>76</v>
      </c>
      <c r="AY923" s="244" t="s">
        <v>164</v>
      </c>
    </row>
    <row r="924" spans="1:51" s="13" customFormat="1" ht="12">
      <c r="A924" s="13"/>
      <c r="B924" s="233"/>
      <c r="C924" s="234"/>
      <c r="D924" s="235" t="s">
        <v>172</v>
      </c>
      <c r="E924" s="236" t="s">
        <v>1</v>
      </c>
      <c r="F924" s="237" t="s">
        <v>697</v>
      </c>
      <c r="G924" s="234"/>
      <c r="H924" s="238">
        <v>428.68</v>
      </c>
      <c r="I924" s="239"/>
      <c r="J924" s="234"/>
      <c r="K924" s="234"/>
      <c r="L924" s="240"/>
      <c r="M924" s="241"/>
      <c r="N924" s="242"/>
      <c r="O924" s="242"/>
      <c r="P924" s="242"/>
      <c r="Q924" s="242"/>
      <c r="R924" s="242"/>
      <c r="S924" s="242"/>
      <c r="T924" s="24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4" t="s">
        <v>172</v>
      </c>
      <c r="AU924" s="244" t="s">
        <v>86</v>
      </c>
      <c r="AV924" s="13" t="s">
        <v>86</v>
      </c>
      <c r="AW924" s="13" t="s">
        <v>32</v>
      </c>
      <c r="AX924" s="13" t="s">
        <v>76</v>
      </c>
      <c r="AY924" s="244" t="s">
        <v>164</v>
      </c>
    </row>
    <row r="925" spans="1:51" s="13" customFormat="1" ht="12">
      <c r="A925" s="13"/>
      <c r="B925" s="233"/>
      <c r="C925" s="234"/>
      <c r="D925" s="235" t="s">
        <v>172</v>
      </c>
      <c r="E925" s="236" t="s">
        <v>1</v>
      </c>
      <c r="F925" s="237" t="s">
        <v>698</v>
      </c>
      <c r="G925" s="234"/>
      <c r="H925" s="238">
        <v>36.14</v>
      </c>
      <c r="I925" s="239"/>
      <c r="J925" s="234"/>
      <c r="K925" s="234"/>
      <c r="L925" s="240"/>
      <c r="M925" s="241"/>
      <c r="N925" s="242"/>
      <c r="O925" s="242"/>
      <c r="P925" s="242"/>
      <c r="Q925" s="242"/>
      <c r="R925" s="242"/>
      <c r="S925" s="242"/>
      <c r="T925" s="24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4" t="s">
        <v>172</v>
      </c>
      <c r="AU925" s="244" t="s">
        <v>86</v>
      </c>
      <c r="AV925" s="13" t="s">
        <v>86</v>
      </c>
      <c r="AW925" s="13" t="s">
        <v>32</v>
      </c>
      <c r="AX925" s="13" t="s">
        <v>76</v>
      </c>
      <c r="AY925" s="244" t="s">
        <v>164</v>
      </c>
    </row>
    <row r="926" spans="1:51" s="14" customFormat="1" ht="12">
      <c r="A926" s="14"/>
      <c r="B926" s="245"/>
      <c r="C926" s="246"/>
      <c r="D926" s="235" t="s">
        <v>172</v>
      </c>
      <c r="E926" s="247" t="s">
        <v>1</v>
      </c>
      <c r="F926" s="248" t="s">
        <v>175</v>
      </c>
      <c r="G926" s="246"/>
      <c r="H926" s="249">
        <v>1573.7050000000002</v>
      </c>
      <c r="I926" s="250"/>
      <c r="J926" s="246"/>
      <c r="K926" s="246"/>
      <c r="L926" s="251"/>
      <c r="M926" s="252"/>
      <c r="N926" s="253"/>
      <c r="O926" s="253"/>
      <c r="P926" s="253"/>
      <c r="Q926" s="253"/>
      <c r="R926" s="253"/>
      <c r="S926" s="253"/>
      <c r="T926" s="25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5" t="s">
        <v>172</v>
      </c>
      <c r="AU926" s="255" t="s">
        <v>86</v>
      </c>
      <c r="AV926" s="14" t="s">
        <v>170</v>
      </c>
      <c r="AW926" s="14" t="s">
        <v>32</v>
      </c>
      <c r="AX926" s="14" t="s">
        <v>84</v>
      </c>
      <c r="AY926" s="255" t="s">
        <v>164</v>
      </c>
    </row>
    <row r="927" spans="1:65" s="2" customFormat="1" ht="13.8" customHeight="1">
      <c r="A927" s="38"/>
      <c r="B927" s="39"/>
      <c r="C927" s="219" t="s">
        <v>1371</v>
      </c>
      <c r="D927" s="219" t="s">
        <v>166</v>
      </c>
      <c r="E927" s="220" t="s">
        <v>1372</v>
      </c>
      <c r="F927" s="221" t="s">
        <v>1373</v>
      </c>
      <c r="G927" s="222" t="s">
        <v>169</v>
      </c>
      <c r="H927" s="223">
        <v>4915.79</v>
      </c>
      <c r="I927" s="224"/>
      <c r="J927" s="225">
        <f>ROUND(I927*H927,2)</f>
        <v>0</v>
      </c>
      <c r="K927" s="226"/>
      <c r="L927" s="44"/>
      <c r="M927" s="227" t="s">
        <v>1</v>
      </c>
      <c r="N927" s="228" t="s">
        <v>41</v>
      </c>
      <c r="O927" s="91"/>
      <c r="P927" s="229">
        <f>O927*H927</f>
        <v>0</v>
      </c>
      <c r="Q927" s="229">
        <v>0</v>
      </c>
      <c r="R927" s="229">
        <f>Q927*H927</f>
        <v>0</v>
      </c>
      <c r="S927" s="229">
        <v>0.01</v>
      </c>
      <c r="T927" s="230">
        <f>S927*H927</f>
        <v>49.1579</v>
      </c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R927" s="231" t="s">
        <v>170</v>
      </c>
      <c r="AT927" s="231" t="s">
        <v>166</v>
      </c>
      <c r="AU927" s="231" t="s">
        <v>86</v>
      </c>
      <c r="AY927" s="17" t="s">
        <v>164</v>
      </c>
      <c r="BE927" s="232">
        <f>IF(N927="základní",J927,0)</f>
        <v>0</v>
      </c>
      <c r="BF927" s="232">
        <f>IF(N927="snížená",J927,0)</f>
        <v>0</v>
      </c>
      <c r="BG927" s="232">
        <f>IF(N927="zákl. přenesená",J927,0)</f>
        <v>0</v>
      </c>
      <c r="BH927" s="232">
        <f>IF(N927="sníž. přenesená",J927,0)</f>
        <v>0</v>
      </c>
      <c r="BI927" s="232">
        <f>IF(N927="nulová",J927,0)</f>
        <v>0</v>
      </c>
      <c r="BJ927" s="17" t="s">
        <v>84</v>
      </c>
      <c r="BK927" s="232">
        <f>ROUND(I927*H927,2)</f>
        <v>0</v>
      </c>
      <c r="BL927" s="17" t="s">
        <v>170</v>
      </c>
      <c r="BM927" s="231" t="s">
        <v>1374</v>
      </c>
    </row>
    <row r="928" spans="1:51" s="15" customFormat="1" ht="12">
      <c r="A928" s="15"/>
      <c r="B928" s="256"/>
      <c r="C928" s="257"/>
      <c r="D928" s="235" t="s">
        <v>172</v>
      </c>
      <c r="E928" s="258" t="s">
        <v>1</v>
      </c>
      <c r="F928" s="259" t="s">
        <v>736</v>
      </c>
      <c r="G928" s="257"/>
      <c r="H928" s="258" t="s">
        <v>1</v>
      </c>
      <c r="I928" s="260"/>
      <c r="J928" s="257"/>
      <c r="K928" s="257"/>
      <c r="L928" s="261"/>
      <c r="M928" s="262"/>
      <c r="N928" s="263"/>
      <c r="O928" s="263"/>
      <c r="P928" s="263"/>
      <c r="Q928" s="263"/>
      <c r="R928" s="263"/>
      <c r="S928" s="263"/>
      <c r="T928" s="264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65" t="s">
        <v>172</v>
      </c>
      <c r="AU928" s="265" t="s">
        <v>86</v>
      </c>
      <c r="AV928" s="15" t="s">
        <v>84</v>
      </c>
      <c r="AW928" s="15" t="s">
        <v>32</v>
      </c>
      <c r="AX928" s="15" t="s">
        <v>76</v>
      </c>
      <c r="AY928" s="265" t="s">
        <v>164</v>
      </c>
    </row>
    <row r="929" spans="1:51" s="13" customFormat="1" ht="12">
      <c r="A929" s="13"/>
      <c r="B929" s="233"/>
      <c r="C929" s="234"/>
      <c r="D929" s="235" t="s">
        <v>172</v>
      </c>
      <c r="E929" s="236" t="s">
        <v>1</v>
      </c>
      <c r="F929" s="237" t="s">
        <v>737</v>
      </c>
      <c r="G929" s="234"/>
      <c r="H929" s="238">
        <v>787.89</v>
      </c>
      <c r="I929" s="239"/>
      <c r="J929" s="234"/>
      <c r="K929" s="234"/>
      <c r="L929" s="240"/>
      <c r="M929" s="241"/>
      <c r="N929" s="242"/>
      <c r="O929" s="242"/>
      <c r="P929" s="242"/>
      <c r="Q929" s="242"/>
      <c r="R929" s="242"/>
      <c r="S929" s="242"/>
      <c r="T929" s="24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4" t="s">
        <v>172</v>
      </c>
      <c r="AU929" s="244" t="s">
        <v>86</v>
      </c>
      <c r="AV929" s="13" t="s">
        <v>86</v>
      </c>
      <c r="AW929" s="13" t="s">
        <v>32</v>
      </c>
      <c r="AX929" s="13" t="s">
        <v>76</v>
      </c>
      <c r="AY929" s="244" t="s">
        <v>164</v>
      </c>
    </row>
    <row r="930" spans="1:51" s="13" customFormat="1" ht="12">
      <c r="A930" s="13"/>
      <c r="B930" s="233"/>
      <c r="C930" s="234"/>
      <c r="D930" s="235" t="s">
        <v>172</v>
      </c>
      <c r="E930" s="236" t="s">
        <v>1</v>
      </c>
      <c r="F930" s="237" t="s">
        <v>742</v>
      </c>
      <c r="G930" s="234"/>
      <c r="H930" s="238">
        <v>748.39</v>
      </c>
      <c r="I930" s="239"/>
      <c r="J930" s="234"/>
      <c r="K930" s="234"/>
      <c r="L930" s="240"/>
      <c r="M930" s="241"/>
      <c r="N930" s="242"/>
      <c r="O930" s="242"/>
      <c r="P930" s="242"/>
      <c r="Q930" s="242"/>
      <c r="R930" s="242"/>
      <c r="S930" s="242"/>
      <c r="T930" s="24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4" t="s">
        <v>172</v>
      </c>
      <c r="AU930" s="244" t="s">
        <v>86</v>
      </c>
      <c r="AV930" s="13" t="s">
        <v>86</v>
      </c>
      <c r="AW930" s="13" t="s">
        <v>32</v>
      </c>
      <c r="AX930" s="13" t="s">
        <v>76</v>
      </c>
      <c r="AY930" s="244" t="s">
        <v>164</v>
      </c>
    </row>
    <row r="931" spans="1:51" s="13" customFormat="1" ht="12">
      <c r="A931" s="13"/>
      <c r="B931" s="233"/>
      <c r="C931" s="234"/>
      <c r="D931" s="235" t="s">
        <v>172</v>
      </c>
      <c r="E931" s="236" t="s">
        <v>1</v>
      </c>
      <c r="F931" s="237" t="s">
        <v>743</v>
      </c>
      <c r="G931" s="234"/>
      <c r="H931" s="238">
        <v>748.39</v>
      </c>
      <c r="I931" s="239"/>
      <c r="J931" s="234"/>
      <c r="K931" s="234"/>
      <c r="L931" s="240"/>
      <c r="M931" s="241"/>
      <c r="N931" s="242"/>
      <c r="O931" s="242"/>
      <c r="P931" s="242"/>
      <c r="Q931" s="242"/>
      <c r="R931" s="242"/>
      <c r="S931" s="242"/>
      <c r="T931" s="24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4" t="s">
        <v>172</v>
      </c>
      <c r="AU931" s="244" t="s">
        <v>86</v>
      </c>
      <c r="AV931" s="13" t="s">
        <v>86</v>
      </c>
      <c r="AW931" s="13" t="s">
        <v>32</v>
      </c>
      <c r="AX931" s="13" t="s">
        <v>76</v>
      </c>
      <c r="AY931" s="244" t="s">
        <v>164</v>
      </c>
    </row>
    <row r="932" spans="1:51" s="13" customFormat="1" ht="12">
      <c r="A932" s="13"/>
      <c r="B932" s="233"/>
      <c r="C932" s="234"/>
      <c r="D932" s="235" t="s">
        <v>172</v>
      </c>
      <c r="E932" s="236" t="s">
        <v>1</v>
      </c>
      <c r="F932" s="237" t="s">
        <v>744</v>
      </c>
      <c r="G932" s="234"/>
      <c r="H932" s="238">
        <v>467.49</v>
      </c>
      <c r="I932" s="239"/>
      <c r="J932" s="234"/>
      <c r="K932" s="234"/>
      <c r="L932" s="240"/>
      <c r="M932" s="241"/>
      <c r="N932" s="242"/>
      <c r="O932" s="242"/>
      <c r="P932" s="242"/>
      <c r="Q932" s="242"/>
      <c r="R932" s="242"/>
      <c r="S932" s="242"/>
      <c r="T932" s="24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4" t="s">
        <v>172</v>
      </c>
      <c r="AU932" s="244" t="s">
        <v>86</v>
      </c>
      <c r="AV932" s="13" t="s">
        <v>86</v>
      </c>
      <c r="AW932" s="13" t="s">
        <v>32</v>
      </c>
      <c r="AX932" s="13" t="s">
        <v>76</v>
      </c>
      <c r="AY932" s="244" t="s">
        <v>164</v>
      </c>
    </row>
    <row r="933" spans="1:51" s="13" customFormat="1" ht="12">
      <c r="A933" s="13"/>
      <c r="B933" s="233"/>
      <c r="C933" s="234"/>
      <c r="D933" s="235" t="s">
        <v>172</v>
      </c>
      <c r="E933" s="236" t="s">
        <v>1</v>
      </c>
      <c r="F933" s="237" t="s">
        <v>745</v>
      </c>
      <c r="G933" s="234"/>
      <c r="H933" s="238">
        <v>1196.72</v>
      </c>
      <c r="I933" s="239"/>
      <c r="J933" s="234"/>
      <c r="K933" s="234"/>
      <c r="L933" s="240"/>
      <c r="M933" s="241"/>
      <c r="N933" s="242"/>
      <c r="O933" s="242"/>
      <c r="P933" s="242"/>
      <c r="Q933" s="242"/>
      <c r="R933" s="242"/>
      <c r="S933" s="242"/>
      <c r="T933" s="24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4" t="s">
        <v>172</v>
      </c>
      <c r="AU933" s="244" t="s">
        <v>86</v>
      </c>
      <c r="AV933" s="13" t="s">
        <v>86</v>
      </c>
      <c r="AW933" s="13" t="s">
        <v>32</v>
      </c>
      <c r="AX933" s="13" t="s">
        <v>76</v>
      </c>
      <c r="AY933" s="244" t="s">
        <v>164</v>
      </c>
    </row>
    <row r="934" spans="1:51" s="13" customFormat="1" ht="12">
      <c r="A934" s="13"/>
      <c r="B934" s="233"/>
      <c r="C934" s="234"/>
      <c r="D934" s="235" t="s">
        <v>172</v>
      </c>
      <c r="E934" s="236" t="s">
        <v>1</v>
      </c>
      <c r="F934" s="237" t="s">
        <v>746</v>
      </c>
      <c r="G934" s="234"/>
      <c r="H934" s="238">
        <v>838.37</v>
      </c>
      <c r="I934" s="239"/>
      <c r="J934" s="234"/>
      <c r="K934" s="234"/>
      <c r="L934" s="240"/>
      <c r="M934" s="241"/>
      <c r="N934" s="242"/>
      <c r="O934" s="242"/>
      <c r="P934" s="242"/>
      <c r="Q934" s="242"/>
      <c r="R934" s="242"/>
      <c r="S934" s="242"/>
      <c r="T934" s="24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4" t="s">
        <v>172</v>
      </c>
      <c r="AU934" s="244" t="s">
        <v>86</v>
      </c>
      <c r="AV934" s="13" t="s">
        <v>86</v>
      </c>
      <c r="AW934" s="13" t="s">
        <v>32</v>
      </c>
      <c r="AX934" s="13" t="s">
        <v>76</v>
      </c>
      <c r="AY934" s="244" t="s">
        <v>164</v>
      </c>
    </row>
    <row r="935" spans="1:51" s="13" customFormat="1" ht="12">
      <c r="A935" s="13"/>
      <c r="B935" s="233"/>
      <c r="C935" s="234"/>
      <c r="D935" s="235" t="s">
        <v>172</v>
      </c>
      <c r="E935" s="236" t="s">
        <v>1</v>
      </c>
      <c r="F935" s="237" t="s">
        <v>747</v>
      </c>
      <c r="G935" s="234"/>
      <c r="H935" s="238">
        <v>128.54</v>
      </c>
      <c r="I935" s="239"/>
      <c r="J935" s="234"/>
      <c r="K935" s="234"/>
      <c r="L935" s="240"/>
      <c r="M935" s="241"/>
      <c r="N935" s="242"/>
      <c r="O935" s="242"/>
      <c r="P935" s="242"/>
      <c r="Q935" s="242"/>
      <c r="R935" s="242"/>
      <c r="S935" s="242"/>
      <c r="T935" s="24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4" t="s">
        <v>172</v>
      </c>
      <c r="AU935" s="244" t="s">
        <v>86</v>
      </c>
      <c r="AV935" s="13" t="s">
        <v>86</v>
      </c>
      <c r="AW935" s="13" t="s">
        <v>32</v>
      </c>
      <c r="AX935" s="13" t="s">
        <v>76</v>
      </c>
      <c r="AY935" s="244" t="s">
        <v>164</v>
      </c>
    </row>
    <row r="936" spans="1:51" s="14" customFormat="1" ht="12">
      <c r="A936" s="14"/>
      <c r="B936" s="245"/>
      <c r="C936" s="246"/>
      <c r="D936" s="235" t="s">
        <v>172</v>
      </c>
      <c r="E936" s="247" t="s">
        <v>1</v>
      </c>
      <c r="F936" s="248" t="s">
        <v>175</v>
      </c>
      <c r="G936" s="246"/>
      <c r="H936" s="249">
        <v>4915.79</v>
      </c>
      <c r="I936" s="250"/>
      <c r="J936" s="246"/>
      <c r="K936" s="246"/>
      <c r="L936" s="251"/>
      <c r="M936" s="252"/>
      <c r="N936" s="253"/>
      <c r="O936" s="253"/>
      <c r="P936" s="253"/>
      <c r="Q936" s="253"/>
      <c r="R936" s="253"/>
      <c r="S936" s="253"/>
      <c r="T936" s="25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55" t="s">
        <v>172</v>
      </c>
      <c r="AU936" s="255" t="s">
        <v>86</v>
      </c>
      <c r="AV936" s="14" t="s">
        <v>170</v>
      </c>
      <c r="AW936" s="14" t="s">
        <v>32</v>
      </c>
      <c r="AX936" s="14" t="s">
        <v>84</v>
      </c>
      <c r="AY936" s="255" t="s">
        <v>164</v>
      </c>
    </row>
    <row r="937" spans="1:65" s="2" customFormat="1" ht="13.8" customHeight="1">
      <c r="A937" s="38"/>
      <c r="B937" s="39"/>
      <c r="C937" s="219" t="s">
        <v>1375</v>
      </c>
      <c r="D937" s="219" t="s">
        <v>166</v>
      </c>
      <c r="E937" s="220" t="s">
        <v>1376</v>
      </c>
      <c r="F937" s="221" t="s">
        <v>1377</v>
      </c>
      <c r="G937" s="222" t="s">
        <v>169</v>
      </c>
      <c r="H937" s="223">
        <v>252</v>
      </c>
      <c r="I937" s="224"/>
      <c r="J937" s="225">
        <f>ROUND(I937*H937,2)</f>
        <v>0</v>
      </c>
      <c r="K937" s="226"/>
      <c r="L937" s="44"/>
      <c r="M937" s="227" t="s">
        <v>1</v>
      </c>
      <c r="N937" s="228" t="s">
        <v>41</v>
      </c>
      <c r="O937" s="91"/>
      <c r="P937" s="229">
        <f>O937*H937</f>
        <v>0</v>
      </c>
      <c r="Q937" s="229">
        <v>0</v>
      </c>
      <c r="R937" s="229">
        <f>Q937*H937</f>
        <v>0</v>
      </c>
      <c r="S937" s="229">
        <v>0.046</v>
      </c>
      <c r="T937" s="230">
        <f>S937*H937</f>
        <v>11.592</v>
      </c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R937" s="231" t="s">
        <v>170</v>
      </c>
      <c r="AT937" s="231" t="s">
        <v>166</v>
      </c>
      <c r="AU937" s="231" t="s">
        <v>86</v>
      </c>
      <c r="AY937" s="17" t="s">
        <v>164</v>
      </c>
      <c r="BE937" s="232">
        <f>IF(N937="základní",J937,0)</f>
        <v>0</v>
      </c>
      <c r="BF937" s="232">
        <f>IF(N937="snížená",J937,0)</f>
        <v>0</v>
      </c>
      <c r="BG937" s="232">
        <f>IF(N937="zákl. přenesená",J937,0)</f>
        <v>0</v>
      </c>
      <c r="BH937" s="232">
        <f>IF(N937="sníž. přenesená",J937,0)</f>
        <v>0</v>
      </c>
      <c r="BI937" s="232">
        <f>IF(N937="nulová",J937,0)</f>
        <v>0</v>
      </c>
      <c r="BJ937" s="17" t="s">
        <v>84</v>
      </c>
      <c r="BK937" s="232">
        <f>ROUND(I937*H937,2)</f>
        <v>0</v>
      </c>
      <c r="BL937" s="17" t="s">
        <v>170</v>
      </c>
      <c r="BM937" s="231" t="s">
        <v>1378</v>
      </c>
    </row>
    <row r="938" spans="1:51" s="13" customFormat="1" ht="12">
      <c r="A938" s="13"/>
      <c r="B938" s="233"/>
      <c r="C938" s="234"/>
      <c r="D938" s="235" t="s">
        <v>172</v>
      </c>
      <c r="E938" s="236" t="s">
        <v>1</v>
      </c>
      <c r="F938" s="237" t="s">
        <v>1379</v>
      </c>
      <c r="G938" s="234"/>
      <c r="H938" s="238">
        <v>252</v>
      </c>
      <c r="I938" s="239"/>
      <c r="J938" s="234"/>
      <c r="K938" s="234"/>
      <c r="L938" s="240"/>
      <c r="M938" s="241"/>
      <c r="N938" s="242"/>
      <c r="O938" s="242"/>
      <c r="P938" s="242"/>
      <c r="Q938" s="242"/>
      <c r="R938" s="242"/>
      <c r="S938" s="242"/>
      <c r="T938" s="24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4" t="s">
        <v>172</v>
      </c>
      <c r="AU938" s="244" t="s">
        <v>86</v>
      </c>
      <c r="AV938" s="13" t="s">
        <v>86</v>
      </c>
      <c r="AW938" s="13" t="s">
        <v>32</v>
      </c>
      <c r="AX938" s="13" t="s">
        <v>84</v>
      </c>
      <c r="AY938" s="244" t="s">
        <v>164</v>
      </c>
    </row>
    <row r="939" spans="1:65" s="2" customFormat="1" ht="13.8" customHeight="1">
      <c r="A939" s="38"/>
      <c r="B939" s="39"/>
      <c r="C939" s="219" t="s">
        <v>1380</v>
      </c>
      <c r="D939" s="219" t="s">
        <v>166</v>
      </c>
      <c r="E939" s="220" t="s">
        <v>1381</v>
      </c>
      <c r="F939" s="221" t="s">
        <v>1382</v>
      </c>
      <c r="G939" s="222" t="s">
        <v>169</v>
      </c>
      <c r="H939" s="223">
        <v>827.34</v>
      </c>
      <c r="I939" s="224"/>
      <c r="J939" s="225">
        <f>ROUND(I939*H939,2)</f>
        <v>0</v>
      </c>
      <c r="K939" s="226"/>
      <c r="L939" s="44"/>
      <c r="M939" s="227" t="s">
        <v>1</v>
      </c>
      <c r="N939" s="228" t="s">
        <v>41</v>
      </c>
      <c r="O939" s="91"/>
      <c r="P939" s="229">
        <f>O939*H939</f>
        <v>0</v>
      </c>
      <c r="Q939" s="229">
        <v>0</v>
      </c>
      <c r="R939" s="229">
        <f>Q939*H939</f>
        <v>0</v>
      </c>
      <c r="S939" s="229">
        <v>0.016</v>
      </c>
      <c r="T939" s="230">
        <f>S939*H939</f>
        <v>13.237440000000001</v>
      </c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R939" s="231" t="s">
        <v>170</v>
      </c>
      <c r="AT939" s="231" t="s">
        <v>166</v>
      </c>
      <c r="AU939" s="231" t="s">
        <v>86</v>
      </c>
      <c r="AY939" s="17" t="s">
        <v>164</v>
      </c>
      <c r="BE939" s="232">
        <f>IF(N939="základní",J939,0)</f>
        <v>0</v>
      </c>
      <c r="BF939" s="232">
        <f>IF(N939="snížená",J939,0)</f>
        <v>0</v>
      </c>
      <c r="BG939" s="232">
        <f>IF(N939="zákl. přenesená",J939,0)</f>
        <v>0</v>
      </c>
      <c r="BH939" s="232">
        <f>IF(N939="sníž. přenesená",J939,0)</f>
        <v>0</v>
      </c>
      <c r="BI939" s="232">
        <f>IF(N939="nulová",J939,0)</f>
        <v>0</v>
      </c>
      <c r="BJ939" s="17" t="s">
        <v>84</v>
      </c>
      <c r="BK939" s="232">
        <f>ROUND(I939*H939,2)</f>
        <v>0</v>
      </c>
      <c r="BL939" s="17" t="s">
        <v>170</v>
      </c>
      <c r="BM939" s="231" t="s">
        <v>1383</v>
      </c>
    </row>
    <row r="940" spans="1:51" s="13" customFormat="1" ht="12">
      <c r="A940" s="13"/>
      <c r="B940" s="233"/>
      <c r="C940" s="234"/>
      <c r="D940" s="235" t="s">
        <v>172</v>
      </c>
      <c r="E940" s="236" t="s">
        <v>1</v>
      </c>
      <c r="F940" s="237" t="s">
        <v>1384</v>
      </c>
      <c r="G940" s="234"/>
      <c r="H940" s="238">
        <v>50.84</v>
      </c>
      <c r="I940" s="239"/>
      <c r="J940" s="234"/>
      <c r="K940" s="234"/>
      <c r="L940" s="240"/>
      <c r="M940" s="241"/>
      <c r="N940" s="242"/>
      <c r="O940" s="242"/>
      <c r="P940" s="242"/>
      <c r="Q940" s="242"/>
      <c r="R940" s="242"/>
      <c r="S940" s="242"/>
      <c r="T940" s="24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4" t="s">
        <v>172</v>
      </c>
      <c r="AU940" s="244" t="s">
        <v>86</v>
      </c>
      <c r="AV940" s="13" t="s">
        <v>86</v>
      </c>
      <c r="AW940" s="13" t="s">
        <v>32</v>
      </c>
      <c r="AX940" s="13" t="s">
        <v>76</v>
      </c>
      <c r="AY940" s="244" t="s">
        <v>164</v>
      </c>
    </row>
    <row r="941" spans="1:51" s="13" customFormat="1" ht="12">
      <c r="A941" s="13"/>
      <c r="B941" s="233"/>
      <c r="C941" s="234"/>
      <c r="D941" s="235" t="s">
        <v>172</v>
      </c>
      <c r="E941" s="236" t="s">
        <v>1</v>
      </c>
      <c r="F941" s="237" t="s">
        <v>781</v>
      </c>
      <c r="G941" s="234"/>
      <c r="H941" s="238">
        <v>27.3</v>
      </c>
      <c r="I941" s="239"/>
      <c r="J941" s="234"/>
      <c r="K941" s="234"/>
      <c r="L941" s="240"/>
      <c r="M941" s="241"/>
      <c r="N941" s="242"/>
      <c r="O941" s="242"/>
      <c r="P941" s="242"/>
      <c r="Q941" s="242"/>
      <c r="R941" s="242"/>
      <c r="S941" s="242"/>
      <c r="T941" s="24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4" t="s">
        <v>172</v>
      </c>
      <c r="AU941" s="244" t="s">
        <v>86</v>
      </c>
      <c r="AV941" s="13" t="s">
        <v>86</v>
      </c>
      <c r="AW941" s="13" t="s">
        <v>32</v>
      </c>
      <c r="AX941" s="13" t="s">
        <v>76</v>
      </c>
      <c r="AY941" s="244" t="s">
        <v>164</v>
      </c>
    </row>
    <row r="942" spans="1:51" s="13" customFormat="1" ht="12">
      <c r="A942" s="13"/>
      <c r="B942" s="233"/>
      <c r="C942" s="234"/>
      <c r="D942" s="235" t="s">
        <v>172</v>
      </c>
      <c r="E942" s="236" t="s">
        <v>1</v>
      </c>
      <c r="F942" s="237" t="s">
        <v>914</v>
      </c>
      <c r="G942" s="234"/>
      <c r="H942" s="238">
        <v>52.2</v>
      </c>
      <c r="I942" s="239"/>
      <c r="J942" s="234"/>
      <c r="K942" s="234"/>
      <c r="L942" s="240"/>
      <c r="M942" s="241"/>
      <c r="N942" s="242"/>
      <c r="O942" s="242"/>
      <c r="P942" s="242"/>
      <c r="Q942" s="242"/>
      <c r="R942" s="242"/>
      <c r="S942" s="242"/>
      <c r="T942" s="24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4" t="s">
        <v>172</v>
      </c>
      <c r="AU942" s="244" t="s">
        <v>86</v>
      </c>
      <c r="AV942" s="13" t="s">
        <v>86</v>
      </c>
      <c r="AW942" s="13" t="s">
        <v>32</v>
      </c>
      <c r="AX942" s="13" t="s">
        <v>76</v>
      </c>
      <c r="AY942" s="244" t="s">
        <v>164</v>
      </c>
    </row>
    <row r="943" spans="1:51" s="13" customFormat="1" ht="12">
      <c r="A943" s="13"/>
      <c r="B943" s="233"/>
      <c r="C943" s="234"/>
      <c r="D943" s="235" t="s">
        <v>172</v>
      </c>
      <c r="E943" s="236" t="s">
        <v>1</v>
      </c>
      <c r="F943" s="237" t="s">
        <v>909</v>
      </c>
      <c r="G943" s="234"/>
      <c r="H943" s="238">
        <v>697</v>
      </c>
      <c r="I943" s="239"/>
      <c r="J943" s="234"/>
      <c r="K943" s="234"/>
      <c r="L943" s="240"/>
      <c r="M943" s="241"/>
      <c r="N943" s="242"/>
      <c r="O943" s="242"/>
      <c r="P943" s="242"/>
      <c r="Q943" s="242"/>
      <c r="R943" s="242"/>
      <c r="S943" s="242"/>
      <c r="T943" s="24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4" t="s">
        <v>172</v>
      </c>
      <c r="AU943" s="244" t="s">
        <v>86</v>
      </c>
      <c r="AV943" s="13" t="s">
        <v>86</v>
      </c>
      <c r="AW943" s="13" t="s">
        <v>32</v>
      </c>
      <c r="AX943" s="13" t="s">
        <v>76</v>
      </c>
      <c r="AY943" s="244" t="s">
        <v>164</v>
      </c>
    </row>
    <row r="944" spans="1:51" s="14" customFormat="1" ht="12">
      <c r="A944" s="14"/>
      <c r="B944" s="245"/>
      <c r="C944" s="246"/>
      <c r="D944" s="235" t="s">
        <v>172</v>
      </c>
      <c r="E944" s="247" t="s">
        <v>1</v>
      </c>
      <c r="F944" s="248" t="s">
        <v>175</v>
      </c>
      <c r="G944" s="246"/>
      <c r="H944" s="249">
        <v>827.34</v>
      </c>
      <c r="I944" s="250"/>
      <c r="J944" s="246"/>
      <c r="K944" s="246"/>
      <c r="L944" s="251"/>
      <c r="M944" s="252"/>
      <c r="N944" s="253"/>
      <c r="O944" s="253"/>
      <c r="P944" s="253"/>
      <c r="Q944" s="253"/>
      <c r="R944" s="253"/>
      <c r="S944" s="253"/>
      <c r="T944" s="25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5" t="s">
        <v>172</v>
      </c>
      <c r="AU944" s="255" t="s">
        <v>86</v>
      </c>
      <c r="AV944" s="14" t="s">
        <v>170</v>
      </c>
      <c r="AW944" s="14" t="s">
        <v>32</v>
      </c>
      <c r="AX944" s="14" t="s">
        <v>84</v>
      </c>
      <c r="AY944" s="255" t="s">
        <v>164</v>
      </c>
    </row>
    <row r="945" spans="1:65" s="2" customFormat="1" ht="13.8" customHeight="1">
      <c r="A945" s="38"/>
      <c r="B945" s="39"/>
      <c r="C945" s="219" t="s">
        <v>1385</v>
      </c>
      <c r="D945" s="219" t="s">
        <v>166</v>
      </c>
      <c r="E945" s="220" t="s">
        <v>1386</v>
      </c>
      <c r="F945" s="221" t="s">
        <v>1387</v>
      </c>
      <c r="G945" s="222" t="s">
        <v>169</v>
      </c>
      <c r="H945" s="223">
        <v>45.9</v>
      </c>
      <c r="I945" s="224"/>
      <c r="J945" s="225">
        <f>ROUND(I945*H945,2)</f>
        <v>0</v>
      </c>
      <c r="K945" s="226"/>
      <c r="L945" s="44"/>
      <c r="M945" s="227" t="s">
        <v>1</v>
      </c>
      <c r="N945" s="228" t="s">
        <v>41</v>
      </c>
      <c r="O945" s="91"/>
      <c r="P945" s="229">
        <f>O945*H945</f>
        <v>0</v>
      </c>
      <c r="Q945" s="229">
        <v>0</v>
      </c>
      <c r="R945" s="229">
        <f>Q945*H945</f>
        <v>0</v>
      </c>
      <c r="S945" s="229">
        <v>0.169</v>
      </c>
      <c r="T945" s="230">
        <f>S945*H945</f>
        <v>7.7571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31" t="s">
        <v>170</v>
      </c>
      <c r="AT945" s="231" t="s">
        <v>166</v>
      </c>
      <c r="AU945" s="231" t="s">
        <v>86</v>
      </c>
      <c r="AY945" s="17" t="s">
        <v>164</v>
      </c>
      <c r="BE945" s="232">
        <f>IF(N945="základní",J945,0)</f>
        <v>0</v>
      </c>
      <c r="BF945" s="232">
        <f>IF(N945="snížená",J945,0)</f>
        <v>0</v>
      </c>
      <c r="BG945" s="232">
        <f>IF(N945="zákl. přenesená",J945,0)</f>
        <v>0</v>
      </c>
      <c r="BH945" s="232">
        <f>IF(N945="sníž. přenesená",J945,0)</f>
        <v>0</v>
      </c>
      <c r="BI945" s="232">
        <f>IF(N945="nulová",J945,0)</f>
        <v>0</v>
      </c>
      <c r="BJ945" s="17" t="s">
        <v>84</v>
      </c>
      <c r="BK945" s="232">
        <f>ROUND(I945*H945,2)</f>
        <v>0</v>
      </c>
      <c r="BL945" s="17" t="s">
        <v>170</v>
      </c>
      <c r="BM945" s="231" t="s">
        <v>1388</v>
      </c>
    </row>
    <row r="946" spans="1:51" s="13" customFormat="1" ht="12">
      <c r="A946" s="13"/>
      <c r="B946" s="233"/>
      <c r="C946" s="234"/>
      <c r="D946" s="235" t="s">
        <v>172</v>
      </c>
      <c r="E946" s="236" t="s">
        <v>1</v>
      </c>
      <c r="F946" s="237" t="s">
        <v>1389</v>
      </c>
      <c r="G946" s="234"/>
      <c r="H946" s="238">
        <v>30</v>
      </c>
      <c r="I946" s="239"/>
      <c r="J946" s="234"/>
      <c r="K946" s="234"/>
      <c r="L946" s="240"/>
      <c r="M946" s="241"/>
      <c r="N946" s="242"/>
      <c r="O946" s="242"/>
      <c r="P946" s="242"/>
      <c r="Q946" s="242"/>
      <c r="R946" s="242"/>
      <c r="S946" s="242"/>
      <c r="T946" s="24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4" t="s">
        <v>172</v>
      </c>
      <c r="AU946" s="244" t="s">
        <v>86</v>
      </c>
      <c r="AV946" s="13" t="s">
        <v>86</v>
      </c>
      <c r="AW946" s="13" t="s">
        <v>32</v>
      </c>
      <c r="AX946" s="13" t="s">
        <v>76</v>
      </c>
      <c r="AY946" s="244" t="s">
        <v>164</v>
      </c>
    </row>
    <row r="947" spans="1:51" s="13" customFormat="1" ht="12">
      <c r="A947" s="13"/>
      <c r="B947" s="233"/>
      <c r="C947" s="234"/>
      <c r="D947" s="235" t="s">
        <v>172</v>
      </c>
      <c r="E947" s="236" t="s">
        <v>1</v>
      </c>
      <c r="F947" s="237" t="s">
        <v>1390</v>
      </c>
      <c r="G947" s="234"/>
      <c r="H947" s="238">
        <v>15.9</v>
      </c>
      <c r="I947" s="239"/>
      <c r="J947" s="234"/>
      <c r="K947" s="234"/>
      <c r="L947" s="240"/>
      <c r="M947" s="241"/>
      <c r="N947" s="242"/>
      <c r="O947" s="242"/>
      <c r="P947" s="242"/>
      <c r="Q947" s="242"/>
      <c r="R947" s="242"/>
      <c r="S947" s="242"/>
      <c r="T947" s="24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4" t="s">
        <v>172</v>
      </c>
      <c r="AU947" s="244" t="s">
        <v>86</v>
      </c>
      <c r="AV947" s="13" t="s">
        <v>86</v>
      </c>
      <c r="AW947" s="13" t="s">
        <v>32</v>
      </c>
      <c r="AX947" s="13" t="s">
        <v>76</v>
      </c>
      <c r="AY947" s="244" t="s">
        <v>164</v>
      </c>
    </row>
    <row r="948" spans="1:51" s="14" customFormat="1" ht="12">
      <c r="A948" s="14"/>
      <c r="B948" s="245"/>
      <c r="C948" s="246"/>
      <c r="D948" s="235" t="s">
        <v>172</v>
      </c>
      <c r="E948" s="247" t="s">
        <v>1</v>
      </c>
      <c r="F948" s="248" t="s">
        <v>175</v>
      </c>
      <c r="G948" s="246"/>
      <c r="H948" s="249">
        <v>45.9</v>
      </c>
      <c r="I948" s="250"/>
      <c r="J948" s="246"/>
      <c r="K948" s="246"/>
      <c r="L948" s="251"/>
      <c r="M948" s="252"/>
      <c r="N948" s="253"/>
      <c r="O948" s="253"/>
      <c r="P948" s="253"/>
      <c r="Q948" s="253"/>
      <c r="R948" s="253"/>
      <c r="S948" s="253"/>
      <c r="T948" s="25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5" t="s">
        <v>172</v>
      </c>
      <c r="AU948" s="255" t="s">
        <v>86</v>
      </c>
      <c r="AV948" s="14" t="s">
        <v>170</v>
      </c>
      <c r="AW948" s="14" t="s">
        <v>32</v>
      </c>
      <c r="AX948" s="14" t="s">
        <v>84</v>
      </c>
      <c r="AY948" s="255" t="s">
        <v>164</v>
      </c>
    </row>
    <row r="949" spans="1:65" s="2" customFormat="1" ht="13.8" customHeight="1">
      <c r="A949" s="38"/>
      <c r="B949" s="39"/>
      <c r="C949" s="219" t="s">
        <v>1391</v>
      </c>
      <c r="D949" s="219" t="s">
        <v>166</v>
      </c>
      <c r="E949" s="220" t="s">
        <v>1392</v>
      </c>
      <c r="F949" s="221" t="s">
        <v>1393</v>
      </c>
      <c r="G949" s="222" t="s">
        <v>169</v>
      </c>
      <c r="H949" s="223">
        <v>1187</v>
      </c>
      <c r="I949" s="224"/>
      <c r="J949" s="225">
        <f>ROUND(I949*H949,2)</f>
        <v>0</v>
      </c>
      <c r="K949" s="226"/>
      <c r="L949" s="44"/>
      <c r="M949" s="227" t="s">
        <v>1</v>
      </c>
      <c r="N949" s="228" t="s">
        <v>41</v>
      </c>
      <c r="O949" s="91"/>
      <c r="P949" s="229">
        <f>O949*H949</f>
        <v>0</v>
      </c>
      <c r="Q949" s="229">
        <v>0</v>
      </c>
      <c r="R949" s="229">
        <f>Q949*H949</f>
        <v>0</v>
      </c>
      <c r="S949" s="229">
        <v>0.068</v>
      </c>
      <c r="T949" s="230">
        <f>S949*H949</f>
        <v>80.71600000000001</v>
      </c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R949" s="231" t="s">
        <v>170</v>
      </c>
      <c r="AT949" s="231" t="s">
        <v>166</v>
      </c>
      <c r="AU949" s="231" t="s">
        <v>86</v>
      </c>
      <c r="AY949" s="17" t="s">
        <v>164</v>
      </c>
      <c r="BE949" s="232">
        <f>IF(N949="základní",J949,0)</f>
        <v>0</v>
      </c>
      <c r="BF949" s="232">
        <f>IF(N949="snížená",J949,0)</f>
        <v>0</v>
      </c>
      <c r="BG949" s="232">
        <f>IF(N949="zákl. přenesená",J949,0)</f>
        <v>0</v>
      </c>
      <c r="BH949" s="232">
        <f>IF(N949="sníž. přenesená",J949,0)</f>
        <v>0</v>
      </c>
      <c r="BI949" s="232">
        <f>IF(N949="nulová",J949,0)</f>
        <v>0</v>
      </c>
      <c r="BJ949" s="17" t="s">
        <v>84</v>
      </c>
      <c r="BK949" s="232">
        <f>ROUND(I949*H949,2)</f>
        <v>0</v>
      </c>
      <c r="BL949" s="17" t="s">
        <v>170</v>
      </c>
      <c r="BM949" s="231" t="s">
        <v>1394</v>
      </c>
    </row>
    <row r="950" spans="1:51" s="13" customFormat="1" ht="12">
      <c r="A950" s="13"/>
      <c r="B950" s="233"/>
      <c r="C950" s="234"/>
      <c r="D950" s="235" t="s">
        <v>172</v>
      </c>
      <c r="E950" s="236" t="s">
        <v>1</v>
      </c>
      <c r="F950" s="237" t="s">
        <v>1395</v>
      </c>
      <c r="G950" s="234"/>
      <c r="H950" s="238">
        <v>376</v>
      </c>
      <c r="I950" s="239"/>
      <c r="J950" s="234"/>
      <c r="K950" s="234"/>
      <c r="L950" s="240"/>
      <c r="M950" s="241"/>
      <c r="N950" s="242"/>
      <c r="O950" s="242"/>
      <c r="P950" s="242"/>
      <c r="Q950" s="242"/>
      <c r="R950" s="242"/>
      <c r="S950" s="242"/>
      <c r="T950" s="24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4" t="s">
        <v>172</v>
      </c>
      <c r="AU950" s="244" t="s">
        <v>86</v>
      </c>
      <c r="AV950" s="13" t="s">
        <v>86</v>
      </c>
      <c r="AW950" s="13" t="s">
        <v>32</v>
      </c>
      <c r="AX950" s="13" t="s">
        <v>76</v>
      </c>
      <c r="AY950" s="244" t="s">
        <v>164</v>
      </c>
    </row>
    <row r="951" spans="1:51" s="13" customFormat="1" ht="12">
      <c r="A951" s="13"/>
      <c r="B951" s="233"/>
      <c r="C951" s="234"/>
      <c r="D951" s="235" t="s">
        <v>172</v>
      </c>
      <c r="E951" s="236" t="s">
        <v>1</v>
      </c>
      <c r="F951" s="237" t="s">
        <v>1396</v>
      </c>
      <c r="G951" s="234"/>
      <c r="H951" s="238">
        <v>35.6</v>
      </c>
      <c r="I951" s="239"/>
      <c r="J951" s="234"/>
      <c r="K951" s="234"/>
      <c r="L951" s="240"/>
      <c r="M951" s="241"/>
      <c r="N951" s="242"/>
      <c r="O951" s="242"/>
      <c r="P951" s="242"/>
      <c r="Q951" s="242"/>
      <c r="R951" s="242"/>
      <c r="S951" s="242"/>
      <c r="T951" s="24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4" t="s">
        <v>172</v>
      </c>
      <c r="AU951" s="244" t="s">
        <v>86</v>
      </c>
      <c r="AV951" s="13" t="s">
        <v>86</v>
      </c>
      <c r="AW951" s="13" t="s">
        <v>32</v>
      </c>
      <c r="AX951" s="13" t="s">
        <v>76</v>
      </c>
      <c r="AY951" s="244" t="s">
        <v>164</v>
      </c>
    </row>
    <row r="952" spans="1:51" s="13" customFormat="1" ht="12">
      <c r="A952" s="13"/>
      <c r="B952" s="233"/>
      <c r="C952" s="234"/>
      <c r="D952" s="235" t="s">
        <v>172</v>
      </c>
      <c r="E952" s="236" t="s">
        <v>1</v>
      </c>
      <c r="F952" s="237" t="s">
        <v>1397</v>
      </c>
      <c r="G952" s="234"/>
      <c r="H952" s="238">
        <v>216.4</v>
      </c>
      <c r="I952" s="239"/>
      <c r="J952" s="234"/>
      <c r="K952" s="234"/>
      <c r="L952" s="240"/>
      <c r="M952" s="241"/>
      <c r="N952" s="242"/>
      <c r="O952" s="242"/>
      <c r="P952" s="242"/>
      <c r="Q952" s="242"/>
      <c r="R952" s="242"/>
      <c r="S952" s="242"/>
      <c r="T952" s="24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4" t="s">
        <v>172</v>
      </c>
      <c r="AU952" s="244" t="s">
        <v>86</v>
      </c>
      <c r="AV952" s="13" t="s">
        <v>86</v>
      </c>
      <c r="AW952" s="13" t="s">
        <v>32</v>
      </c>
      <c r="AX952" s="13" t="s">
        <v>76</v>
      </c>
      <c r="AY952" s="244" t="s">
        <v>164</v>
      </c>
    </row>
    <row r="953" spans="1:51" s="13" customFormat="1" ht="12">
      <c r="A953" s="13"/>
      <c r="B953" s="233"/>
      <c r="C953" s="234"/>
      <c r="D953" s="235" t="s">
        <v>172</v>
      </c>
      <c r="E953" s="236" t="s">
        <v>1</v>
      </c>
      <c r="F953" s="237" t="s">
        <v>1398</v>
      </c>
      <c r="G953" s="234"/>
      <c r="H953" s="238">
        <v>279.5</v>
      </c>
      <c r="I953" s="239"/>
      <c r="J953" s="234"/>
      <c r="K953" s="234"/>
      <c r="L953" s="240"/>
      <c r="M953" s="241"/>
      <c r="N953" s="242"/>
      <c r="O953" s="242"/>
      <c r="P953" s="242"/>
      <c r="Q953" s="242"/>
      <c r="R953" s="242"/>
      <c r="S953" s="242"/>
      <c r="T953" s="24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4" t="s">
        <v>172</v>
      </c>
      <c r="AU953" s="244" t="s">
        <v>86</v>
      </c>
      <c r="AV953" s="13" t="s">
        <v>86</v>
      </c>
      <c r="AW953" s="13" t="s">
        <v>32</v>
      </c>
      <c r="AX953" s="13" t="s">
        <v>76</v>
      </c>
      <c r="AY953" s="244" t="s">
        <v>164</v>
      </c>
    </row>
    <row r="954" spans="1:51" s="13" customFormat="1" ht="12">
      <c r="A954" s="13"/>
      <c r="B954" s="233"/>
      <c r="C954" s="234"/>
      <c r="D954" s="235" t="s">
        <v>172</v>
      </c>
      <c r="E954" s="236" t="s">
        <v>1</v>
      </c>
      <c r="F954" s="237" t="s">
        <v>1399</v>
      </c>
      <c r="G954" s="234"/>
      <c r="H954" s="238">
        <v>279.5</v>
      </c>
      <c r="I954" s="239"/>
      <c r="J954" s="234"/>
      <c r="K954" s="234"/>
      <c r="L954" s="240"/>
      <c r="M954" s="241"/>
      <c r="N954" s="242"/>
      <c r="O954" s="242"/>
      <c r="P954" s="242"/>
      <c r="Q954" s="242"/>
      <c r="R954" s="242"/>
      <c r="S954" s="242"/>
      <c r="T954" s="24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4" t="s">
        <v>172</v>
      </c>
      <c r="AU954" s="244" t="s">
        <v>86</v>
      </c>
      <c r="AV954" s="13" t="s">
        <v>86</v>
      </c>
      <c r="AW954" s="13" t="s">
        <v>32</v>
      </c>
      <c r="AX954" s="13" t="s">
        <v>76</v>
      </c>
      <c r="AY954" s="244" t="s">
        <v>164</v>
      </c>
    </row>
    <row r="955" spans="1:51" s="14" customFormat="1" ht="12">
      <c r="A955" s="14"/>
      <c r="B955" s="245"/>
      <c r="C955" s="246"/>
      <c r="D955" s="235" t="s">
        <v>172</v>
      </c>
      <c r="E955" s="247" t="s">
        <v>1</v>
      </c>
      <c r="F955" s="248" t="s">
        <v>175</v>
      </c>
      <c r="G955" s="246"/>
      <c r="H955" s="249">
        <v>1187</v>
      </c>
      <c r="I955" s="250"/>
      <c r="J955" s="246"/>
      <c r="K955" s="246"/>
      <c r="L955" s="251"/>
      <c r="M955" s="252"/>
      <c r="N955" s="253"/>
      <c r="O955" s="253"/>
      <c r="P955" s="253"/>
      <c r="Q955" s="253"/>
      <c r="R955" s="253"/>
      <c r="S955" s="253"/>
      <c r="T955" s="25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5" t="s">
        <v>172</v>
      </c>
      <c r="AU955" s="255" t="s">
        <v>86</v>
      </c>
      <c r="AV955" s="14" t="s">
        <v>170</v>
      </c>
      <c r="AW955" s="14" t="s">
        <v>32</v>
      </c>
      <c r="AX955" s="14" t="s">
        <v>84</v>
      </c>
      <c r="AY955" s="255" t="s">
        <v>164</v>
      </c>
    </row>
    <row r="956" spans="1:65" s="2" customFormat="1" ht="13.8" customHeight="1">
      <c r="A956" s="38"/>
      <c r="B956" s="39"/>
      <c r="C956" s="219" t="s">
        <v>1400</v>
      </c>
      <c r="D956" s="219" t="s">
        <v>166</v>
      </c>
      <c r="E956" s="220" t="s">
        <v>1401</v>
      </c>
      <c r="F956" s="221" t="s">
        <v>1402</v>
      </c>
      <c r="G956" s="222" t="s">
        <v>187</v>
      </c>
      <c r="H956" s="223">
        <v>181.534</v>
      </c>
      <c r="I956" s="224"/>
      <c r="J956" s="225">
        <f>ROUND(I956*H956,2)</f>
        <v>0</v>
      </c>
      <c r="K956" s="226"/>
      <c r="L956" s="44"/>
      <c r="M956" s="227" t="s">
        <v>1</v>
      </c>
      <c r="N956" s="228" t="s">
        <v>41</v>
      </c>
      <c r="O956" s="91"/>
      <c r="P956" s="229">
        <f>O956*H956</f>
        <v>0</v>
      </c>
      <c r="Q956" s="229">
        <v>0</v>
      </c>
      <c r="R956" s="229">
        <f>Q956*H956</f>
        <v>0</v>
      </c>
      <c r="S956" s="229">
        <v>0.222</v>
      </c>
      <c r="T956" s="230">
        <f>S956*H956</f>
        <v>40.300548</v>
      </c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R956" s="231" t="s">
        <v>170</v>
      </c>
      <c r="AT956" s="231" t="s">
        <v>166</v>
      </c>
      <c r="AU956" s="231" t="s">
        <v>86</v>
      </c>
      <c r="AY956" s="17" t="s">
        <v>164</v>
      </c>
      <c r="BE956" s="232">
        <f>IF(N956="základní",J956,0)</f>
        <v>0</v>
      </c>
      <c r="BF956" s="232">
        <f>IF(N956="snížená",J956,0)</f>
        <v>0</v>
      </c>
      <c r="BG956" s="232">
        <f>IF(N956="zákl. přenesená",J956,0)</f>
        <v>0</v>
      </c>
      <c r="BH956" s="232">
        <f>IF(N956="sníž. přenesená",J956,0)</f>
        <v>0</v>
      </c>
      <c r="BI956" s="232">
        <f>IF(N956="nulová",J956,0)</f>
        <v>0</v>
      </c>
      <c r="BJ956" s="17" t="s">
        <v>84</v>
      </c>
      <c r="BK956" s="232">
        <f>ROUND(I956*H956,2)</f>
        <v>0</v>
      </c>
      <c r="BL956" s="17" t="s">
        <v>170</v>
      </c>
      <c r="BM956" s="231" t="s">
        <v>1403</v>
      </c>
    </row>
    <row r="957" spans="1:51" s="13" customFormat="1" ht="12">
      <c r="A957" s="13"/>
      <c r="B957" s="233"/>
      <c r="C957" s="234"/>
      <c r="D957" s="235" t="s">
        <v>172</v>
      </c>
      <c r="E957" s="236" t="s">
        <v>1</v>
      </c>
      <c r="F957" s="237" t="s">
        <v>1404</v>
      </c>
      <c r="G957" s="234"/>
      <c r="H957" s="238">
        <v>94.5</v>
      </c>
      <c r="I957" s="239"/>
      <c r="J957" s="234"/>
      <c r="K957" s="234"/>
      <c r="L957" s="240"/>
      <c r="M957" s="241"/>
      <c r="N957" s="242"/>
      <c r="O957" s="242"/>
      <c r="P957" s="242"/>
      <c r="Q957" s="242"/>
      <c r="R957" s="242"/>
      <c r="S957" s="242"/>
      <c r="T957" s="24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4" t="s">
        <v>172</v>
      </c>
      <c r="AU957" s="244" t="s">
        <v>86</v>
      </c>
      <c r="AV957" s="13" t="s">
        <v>86</v>
      </c>
      <c r="AW957" s="13" t="s">
        <v>32</v>
      </c>
      <c r="AX957" s="13" t="s">
        <v>76</v>
      </c>
      <c r="AY957" s="244" t="s">
        <v>164</v>
      </c>
    </row>
    <row r="958" spans="1:51" s="13" customFormat="1" ht="12">
      <c r="A958" s="13"/>
      <c r="B958" s="233"/>
      <c r="C958" s="234"/>
      <c r="D958" s="235" t="s">
        <v>172</v>
      </c>
      <c r="E958" s="236" t="s">
        <v>1</v>
      </c>
      <c r="F958" s="237" t="s">
        <v>1405</v>
      </c>
      <c r="G958" s="234"/>
      <c r="H958" s="238">
        <v>7.084</v>
      </c>
      <c r="I958" s="239"/>
      <c r="J958" s="234"/>
      <c r="K958" s="234"/>
      <c r="L958" s="240"/>
      <c r="M958" s="241"/>
      <c r="N958" s="242"/>
      <c r="O958" s="242"/>
      <c r="P958" s="242"/>
      <c r="Q958" s="242"/>
      <c r="R958" s="242"/>
      <c r="S958" s="242"/>
      <c r="T958" s="24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4" t="s">
        <v>172</v>
      </c>
      <c r="AU958" s="244" t="s">
        <v>86</v>
      </c>
      <c r="AV958" s="13" t="s">
        <v>86</v>
      </c>
      <c r="AW958" s="13" t="s">
        <v>32</v>
      </c>
      <c r="AX958" s="13" t="s">
        <v>76</v>
      </c>
      <c r="AY958" s="244" t="s">
        <v>164</v>
      </c>
    </row>
    <row r="959" spans="1:51" s="13" customFormat="1" ht="12">
      <c r="A959" s="13"/>
      <c r="B959" s="233"/>
      <c r="C959" s="234"/>
      <c r="D959" s="235" t="s">
        <v>172</v>
      </c>
      <c r="E959" s="236" t="s">
        <v>1</v>
      </c>
      <c r="F959" s="237" t="s">
        <v>1406</v>
      </c>
      <c r="G959" s="234"/>
      <c r="H959" s="238">
        <v>79.95</v>
      </c>
      <c r="I959" s="239"/>
      <c r="J959" s="234"/>
      <c r="K959" s="234"/>
      <c r="L959" s="240"/>
      <c r="M959" s="241"/>
      <c r="N959" s="242"/>
      <c r="O959" s="242"/>
      <c r="P959" s="242"/>
      <c r="Q959" s="242"/>
      <c r="R959" s="242"/>
      <c r="S959" s="242"/>
      <c r="T959" s="24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4" t="s">
        <v>172</v>
      </c>
      <c r="AU959" s="244" t="s">
        <v>86</v>
      </c>
      <c r="AV959" s="13" t="s">
        <v>86</v>
      </c>
      <c r="AW959" s="13" t="s">
        <v>32</v>
      </c>
      <c r="AX959" s="13" t="s">
        <v>76</v>
      </c>
      <c r="AY959" s="244" t="s">
        <v>164</v>
      </c>
    </row>
    <row r="960" spans="1:51" s="14" customFormat="1" ht="12">
      <c r="A960" s="14"/>
      <c r="B960" s="245"/>
      <c r="C960" s="246"/>
      <c r="D960" s="235" t="s">
        <v>172</v>
      </c>
      <c r="E960" s="247" t="s">
        <v>1</v>
      </c>
      <c r="F960" s="248" t="s">
        <v>175</v>
      </c>
      <c r="G960" s="246"/>
      <c r="H960" s="249">
        <v>181.534</v>
      </c>
      <c r="I960" s="250"/>
      <c r="J960" s="246"/>
      <c r="K960" s="246"/>
      <c r="L960" s="251"/>
      <c r="M960" s="252"/>
      <c r="N960" s="253"/>
      <c r="O960" s="253"/>
      <c r="P960" s="253"/>
      <c r="Q960" s="253"/>
      <c r="R960" s="253"/>
      <c r="S960" s="253"/>
      <c r="T960" s="25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5" t="s">
        <v>172</v>
      </c>
      <c r="AU960" s="255" t="s">
        <v>86</v>
      </c>
      <c r="AV960" s="14" t="s">
        <v>170</v>
      </c>
      <c r="AW960" s="14" t="s">
        <v>32</v>
      </c>
      <c r="AX960" s="14" t="s">
        <v>84</v>
      </c>
      <c r="AY960" s="255" t="s">
        <v>164</v>
      </c>
    </row>
    <row r="961" spans="1:65" s="2" customFormat="1" ht="13.8" customHeight="1">
      <c r="A961" s="38"/>
      <c r="B961" s="39"/>
      <c r="C961" s="219" t="s">
        <v>1407</v>
      </c>
      <c r="D961" s="219" t="s">
        <v>166</v>
      </c>
      <c r="E961" s="220" t="s">
        <v>1408</v>
      </c>
      <c r="F961" s="221" t="s">
        <v>1409</v>
      </c>
      <c r="G961" s="222" t="s">
        <v>169</v>
      </c>
      <c r="H961" s="223">
        <v>18.15</v>
      </c>
      <c r="I961" s="224"/>
      <c r="J961" s="225">
        <f>ROUND(I961*H961,2)</f>
        <v>0</v>
      </c>
      <c r="K961" s="226"/>
      <c r="L961" s="44"/>
      <c r="M961" s="227" t="s">
        <v>1</v>
      </c>
      <c r="N961" s="228" t="s">
        <v>41</v>
      </c>
      <c r="O961" s="91"/>
      <c r="P961" s="229">
        <f>O961*H961</f>
        <v>0</v>
      </c>
      <c r="Q961" s="229">
        <v>0</v>
      </c>
      <c r="R961" s="229">
        <f>Q961*H961</f>
        <v>0</v>
      </c>
      <c r="S961" s="229">
        <v>0.066</v>
      </c>
      <c r="T961" s="230">
        <f>S961*H961</f>
        <v>1.1979</v>
      </c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R961" s="231" t="s">
        <v>170</v>
      </c>
      <c r="AT961" s="231" t="s">
        <v>166</v>
      </c>
      <c r="AU961" s="231" t="s">
        <v>86</v>
      </c>
      <c r="AY961" s="17" t="s">
        <v>164</v>
      </c>
      <c r="BE961" s="232">
        <f>IF(N961="základní",J961,0)</f>
        <v>0</v>
      </c>
      <c r="BF961" s="232">
        <f>IF(N961="snížená",J961,0)</f>
        <v>0</v>
      </c>
      <c r="BG961" s="232">
        <f>IF(N961="zákl. přenesená",J961,0)</f>
        <v>0</v>
      </c>
      <c r="BH961" s="232">
        <f>IF(N961="sníž. přenesená",J961,0)</f>
        <v>0</v>
      </c>
      <c r="BI961" s="232">
        <f>IF(N961="nulová",J961,0)</f>
        <v>0</v>
      </c>
      <c r="BJ961" s="17" t="s">
        <v>84</v>
      </c>
      <c r="BK961" s="232">
        <f>ROUND(I961*H961,2)</f>
        <v>0</v>
      </c>
      <c r="BL961" s="17" t="s">
        <v>170</v>
      </c>
      <c r="BM961" s="231" t="s">
        <v>1410</v>
      </c>
    </row>
    <row r="962" spans="1:51" s="13" customFormat="1" ht="12">
      <c r="A962" s="13"/>
      <c r="B962" s="233"/>
      <c r="C962" s="234"/>
      <c r="D962" s="235" t="s">
        <v>172</v>
      </c>
      <c r="E962" s="236" t="s">
        <v>1</v>
      </c>
      <c r="F962" s="237" t="s">
        <v>1411</v>
      </c>
      <c r="G962" s="234"/>
      <c r="H962" s="238">
        <v>18.15</v>
      </c>
      <c r="I962" s="239"/>
      <c r="J962" s="234"/>
      <c r="K962" s="234"/>
      <c r="L962" s="240"/>
      <c r="M962" s="241"/>
      <c r="N962" s="242"/>
      <c r="O962" s="242"/>
      <c r="P962" s="242"/>
      <c r="Q962" s="242"/>
      <c r="R962" s="242"/>
      <c r="S962" s="242"/>
      <c r="T962" s="24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4" t="s">
        <v>172</v>
      </c>
      <c r="AU962" s="244" t="s">
        <v>86</v>
      </c>
      <c r="AV962" s="13" t="s">
        <v>86</v>
      </c>
      <c r="AW962" s="13" t="s">
        <v>32</v>
      </c>
      <c r="AX962" s="13" t="s">
        <v>84</v>
      </c>
      <c r="AY962" s="244" t="s">
        <v>164</v>
      </c>
    </row>
    <row r="963" spans="1:65" s="2" customFormat="1" ht="13.8" customHeight="1">
      <c r="A963" s="38"/>
      <c r="B963" s="39"/>
      <c r="C963" s="219" t="s">
        <v>1412</v>
      </c>
      <c r="D963" s="219" t="s">
        <v>166</v>
      </c>
      <c r="E963" s="220" t="s">
        <v>1413</v>
      </c>
      <c r="F963" s="221" t="s">
        <v>1414</v>
      </c>
      <c r="G963" s="222" t="s">
        <v>169</v>
      </c>
      <c r="H963" s="223">
        <v>54.524</v>
      </c>
      <c r="I963" s="224"/>
      <c r="J963" s="225">
        <f>ROUND(I963*H963,2)</f>
        <v>0</v>
      </c>
      <c r="K963" s="226"/>
      <c r="L963" s="44"/>
      <c r="M963" s="227" t="s">
        <v>1</v>
      </c>
      <c r="N963" s="228" t="s">
        <v>41</v>
      </c>
      <c r="O963" s="91"/>
      <c r="P963" s="229">
        <f>O963*H963</f>
        <v>0</v>
      </c>
      <c r="Q963" s="229">
        <v>0</v>
      </c>
      <c r="R963" s="229">
        <f>Q963*H963</f>
        <v>0</v>
      </c>
      <c r="S963" s="229">
        <v>0.066</v>
      </c>
      <c r="T963" s="230">
        <f>S963*H963</f>
        <v>3.5985840000000002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31" t="s">
        <v>170</v>
      </c>
      <c r="AT963" s="231" t="s">
        <v>166</v>
      </c>
      <c r="AU963" s="231" t="s">
        <v>86</v>
      </c>
      <c r="AY963" s="17" t="s">
        <v>164</v>
      </c>
      <c r="BE963" s="232">
        <f>IF(N963="základní",J963,0)</f>
        <v>0</v>
      </c>
      <c r="BF963" s="232">
        <f>IF(N963="snížená",J963,0)</f>
        <v>0</v>
      </c>
      <c r="BG963" s="232">
        <f>IF(N963="zákl. přenesená",J963,0)</f>
        <v>0</v>
      </c>
      <c r="BH963" s="232">
        <f>IF(N963="sníž. přenesená",J963,0)</f>
        <v>0</v>
      </c>
      <c r="BI963" s="232">
        <f>IF(N963="nulová",J963,0)</f>
        <v>0</v>
      </c>
      <c r="BJ963" s="17" t="s">
        <v>84</v>
      </c>
      <c r="BK963" s="232">
        <f>ROUND(I963*H963,2)</f>
        <v>0</v>
      </c>
      <c r="BL963" s="17" t="s">
        <v>170</v>
      </c>
      <c r="BM963" s="231" t="s">
        <v>1415</v>
      </c>
    </row>
    <row r="964" spans="1:51" s="13" customFormat="1" ht="12">
      <c r="A964" s="13"/>
      <c r="B964" s="233"/>
      <c r="C964" s="234"/>
      <c r="D964" s="235" t="s">
        <v>172</v>
      </c>
      <c r="E964" s="236" t="s">
        <v>1</v>
      </c>
      <c r="F964" s="237" t="s">
        <v>1416</v>
      </c>
      <c r="G964" s="234"/>
      <c r="H964" s="238">
        <v>54.524</v>
      </c>
      <c r="I964" s="239"/>
      <c r="J964" s="234"/>
      <c r="K964" s="234"/>
      <c r="L964" s="240"/>
      <c r="M964" s="241"/>
      <c r="N964" s="242"/>
      <c r="O964" s="242"/>
      <c r="P964" s="242"/>
      <c r="Q964" s="242"/>
      <c r="R964" s="242"/>
      <c r="S964" s="242"/>
      <c r="T964" s="24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4" t="s">
        <v>172</v>
      </c>
      <c r="AU964" s="244" t="s">
        <v>86</v>
      </c>
      <c r="AV964" s="13" t="s">
        <v>86</v>
      </c>
      <c r="AW964" s="13" t="s">
        <v>32</v>
      </c>
      <c r="AX964" s="13" t="s">
        <v>84</v>
      </c>
      <c r="AY964" s="244" t="s">
        <v>164</v>
      </c>
    </row>
    <row r="965" spans="1:65" s="2" customFormat="1" ht="13.8" customHeight="1">
      <c r="A965" s="38"/>
      <c r="B965" s="39"/>
      <c r="C965" s="219" t="s">
        <v>1417</v>
      </c>
      <c r="D965" s="219" t="s">
        <v>166</v>
      </c>
      <c r="E965" s="220" t="s">
        <v>1418</v>
      </c>
      <c r="F965" s="221" t="s">
        <v>1419</v>
      </c>
      <c r="G965" s="222" t="s">
        <v>169</v>
      </c>
      <c r="H965" s="223">
        <v>423.99</v>
      </c>
      <c r="I965" s="224"/>
      <c r="J965" s="225">
        <f>ROUND(I965*H965,2)</f>
        <v>0</v>
      </c>
      <c r="K965" s="226"/>
      <c r="L965" s="44"/>
      <c r="M965" s="227" t="s">
        <v>1</v>
      </c>
      <c r="N965" s="228" t="s">
        <v>41</v>
      </c>
      <c r="O965" s="91"/>
      <c r="P965" s="229">
        <f>O965*H965</f>
        <v>0</v>
      </c>
      <c r="Q965" s="229">
        <v>0</v>
      </c>
      <c r="R965" s="229">
        <f>Q965*H965</f>
        <v>0</v>
      </c>
      <c r="S965" s="229">
        <v>0</v>
      </c>
      <c r="T965" s="230">
        <f>S965*H965</f>
        <v>0</v>
      </c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R965" s="231" t="s">
        <v>170</v>
      </c>
      <c r="AT965" s="231" t="s">
        <v>166</v>
      </c>
      <c r="AU965" s="231" t="s">
        <v>86</v>
      </c>
      <c r="AY965" s="17" t="s">
        <v>164</v>
      </c>
      <c r="BE965" s="232">
        <f>IF(N965="základní",J965,0)</f>
        <v>0</v>
      </c>
      <c r="BF965" s="232">
        <f>IF(N965="snížená",J965,0)</f>
        <v>0</v>
      </c>
      <c r="BG965" s="232">
        <f>IF(N965="zákl. přenesená",J965,0)</f>
        <v>0</v>
      </c>
      <c r="BH965" s="232">
        <f>IF(N965="sníž. přenesená",J965,0)</f>
        <v>0</v>
      </c>
      <c r="BI965" s="232">
        <f>IF(N965="nulová",J965,0)</f>
        <v>0</v>
      </c>
      <c r="BJ965" s="17" t="s">
        <v>84</v>
      </c>
      <c r="BK965" s="232">
        <f>ROUND(I965*H965,2)</f>
        <v>0</v>
      </c>
      <c r="BL965" s="17" t="s">
        <v>170</v>
      </c>
      <c r="BM965" s="231" t="s">
        <v>1420</v>
      </c>
    </row>
    <row r="966" spans="1:51" s="13" customFormat="1" ht="12">
      <c r="A966" s="13"/>
      <c r="B966" s="233"/>
      <c r="C966" s="234"/>
      <c r="D966" s="235" t="s">
        <v>172</v>
      </c>
      <c r="E966" s="236" t="s">
        <v>1</v>
      </c>
      <c r="F966" s="237" t="s">
        <v>1421</v>
      </c>
      <c r="G966" s="234"/>
      <c r="H966" s="238">
        <v>363.49</v>
      </c>
      <c r="I966" s="239"/>
      <c r="J966" s="234"/>
      <c r="K966" s="234"/>
      <c r="L966" s="240"/>
      <c r="M966" s="241"/>
      <c r="N966" s="242"/>
      <c r="O966" s="242"/>
      <c r="P966" s="242"/>
      <c r="Q966" s="242"/>
      <c r="R966" s="242"/>
      <c r="S966" s="242"/>
      <c r="T966" s="24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4" t="s">
        <v>172</v>
      </c>
      <c r="AU966" s="244" t="s">
        <v>86</v>
      </c>
      <c r="AV966" s="13" t="s">
        <v>86</v>
      </c>
      <c r="AW966" s="13" t="s">
        <v>32</v>
      </c>
      <c r="AX966" s="13" t="s">
        <v>76</v>
      </c>
      <c r="AY966" s="244" t="s">
        <v>164</v>
      </c>
    </row>
    <row r="967" spans="1:51" s="13" customFormat="1" ht="12">
      <c r="A967" s="13"/>
      <c r="B967" s="233"/>
      <c r="C967" s="234"/>
      <c r="D967" s="235" t="s">
        <v>172</v>
      </c>
      <c r="E967" s="236" t="s">
        <v>1</v>
      </c>
      <c r="F967" s="237" t="s">
        <v>1422</v>
      </c>
      <c r="G967" s="234"/>
      <c r="H967" s="238">
        <v>60.5</v>
      </c>
      <c r="I967" s="239"/>
      <c r="J967" s="234"/>
      <c r="K967" s="234"/>
      <c r="L967" s="240"/>
      <c r="M967" s="241"/>
      <c r="N967" s="242"/>
      <c r="O967" s="242"/>
      <c r="P967" s="242"/>
      <c r="Q967" s="242"/>
      <c r="R967" s="242"/>
      <c r="S967" s="242"/>
      <c r="T967" s="24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4" t="s">
        <v>172</v>
      </c>
      <c r="AU967" s="244" t="s">
        <v>86</v>
      </c>
      <c r="AV967" s="13" t="s">
        <v>86</v>
      </c>
      <c r="AW967" s="13" t="s">
        <v>32</v>
      </c>
      <c r="AX967" s="13" t="s">
        <v>76</v>
      </c>
      <c r="AY967" s="244" t="s">
        <v>164</v>
      </c>
    </row>
    <row r="968" spans="1:51" s="14" customFormat="1" ht="12">
      <c r="A968" s="14"/>
      <c r="B968" s="245"/>
      <c r="C968" s="246"/>
      <c r="D968" s="235" t="s">
        <v>172</v>
      </c>
      <c r="E968" s="247" t="s">
        <v>1</v>
      </c>
      <c r="F968" s="248" t="s">
        <v>175</v>
      </c>
      <c r="G968" s="246"/>
      <c r="H968" s="249">
        <v>423.99</v>
      </c>
      <c r="I968" s="250"/>
      <c r="J968" s="246"/>
      <c r="K968" s="246"/>
      <c r="L968" s="251"/>
      <c r="M968" s="252"/>
      <c r="N968" s="253"/>
      <c r="O968" s="253"/>
      <c r="P968" s="253"/>
      <c r="Q968" s="253"/>
      <c r="R968" s="253"/>
      <c r="S968" s="253"/>
      <c r="T968" s="25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55" t="s">
        <v>172</v>
      </c>
      <c r="AU968" s="255" t="s">
        <v>86</v>
      </c>
      <c r="AV968" s="14" t="s">
        <v>170</v>
      </c>
      <c r="AW968" s="14" t="s">
        <v>32</v>
      </c>
      <c r="AX968" s="14" t="s">
        <v>84</v>
      </c>
      <c r="AY968" s="255" t="s">
        <v>164</v>
      </c>
    </row>
    <row r="969" spans="1:65" s="2" customFormat="1" ht="13.8" customHeight="1">
      <c r="A969" s="38"/>
      <c r="B969" s="39"/>
      <c r="C969" s="219" t="s">
        <v>1423</v>
      </c>
      <c r="D969" s="219" t="s">
        <v>166</v>
      </c>
      <c r="E969" s="220" t="s">
        <v>1424</v>
      </c>
      <c r="F969" s="221" t="s">
        <v>1425</v>
      </c>
      <c r="G969" s="222" t="s">
        <v>169</v>
      </c>
      <c r="H969" s="223">
        <v>18.15</v>
      </c>
      <c r="I969" s="224"/>
      <c r="J969" s="225">
        <f>ROUND(I969*H969,2)</f>
        <v>0</v>
      </c>
      <c r="K969" s="226"/>
      <c r="L969" s="44"/>
      <c r="M969" s="227" t="s">
        <v>1</v>
      </c>
      <c r="N969" s="228" t="s">
        <v>41</v>
      </c>
      <c r="O969" s="91"/>
      <c r="P969" s="229">
        <f>O969*H969</f>
        <v>0</v>
      </c>
      <c r="Q969" s="229">
        <v>0.05828</v>
      </c>
      <c r="R969" s="229">
        <f>Q969*H969</f>
        <v>1.057782</v>
      </c>
      <c r="S969" s="229">
        <v>0</v>
      </c>
      <c r="T969" s="230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231" t="s">
        <v>170</v>
      </c>
      <c r="AT969" s="231" t="s">
        <v>166</v>
      </c>
      <c r="AU969" s="231" t="s">
        <v>86</v>
      </c>
      <c r="AY969" s="17" t="s">
        <v>164</v>
      </c>
      <c r="BE969" s="232">
        <f>IF(N969="základní",J969,0)</f>
        <v>0</v>
      </c>
      <c r="BF969" s="232">
        <f>IF(N969="snížená",J969,0)</f>
        <v>0</v>
      </c>
      <c r="BG969" s="232">
        <f>IF(N969="zákl. přenesená",J969,0)</f>
        <v>0</v>
      </c>
      <c r="BH969" s="232">
        <f>IF(N969="sníž. přenesená",J969,0)</f>
        <v>0</v>
      </c>
      <c r="BI969" s="232">
        <f>IF(N969="nulová",J969,0)</f>
        <v>0</v>
      </c>
      <c r="BJ969" s="17" t="s">
        <v>84</v>
      </c>
      <c r="BK969" s="232">
        <f>ROUND(I969*H969,2)</f>
        <v>0</v>
      </c>
      <c r="BL969" s="17" t="s">
        <v>170</v>
      </c>
      <c r="BM969" s="231" t="s">
        <v>1426</v>
      </c>
    </row>
    <row r="970" spans="1:51" s="13" customFormat="1" ht="12">
      <c r="A970" s="13"/>
      <c r="B970" s="233"/>
      <c r="C970" s="234"/>
      <c r="D970" s="235" t="s">
        <v>172</v>
      </c>
      <c r="E970" s="236" t="s">
        <v>1</v>
      </c>
      <c r="F970" s="237" t="s">
        <v>1411</v>
      </c>
      <c r="G970" s="234"/>
      <c r="H970" s="238">
        <v>18.15</v>
      </c>
      <c r="I970" s="239"/>
      <c r="J970" s="234"/>
      <c r="K970" s="234"/>
      <c r="L970" s="240"/>
      <c r="M970" s="241"/>
      <c r="N970" s="242"/>
      <c r="O970" s="242"/>
      <c r="P970" s="242"/>
      <c r="Q970" s="242"/>
      <c r="R970" s="242"/>
      <c r="S970" s="242"/>
      <c r="T970" s="24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4" t="s">
        <v>172</v>
      </c>
      <c r="AU970" s="244" t="s">
        <v>86</v>
      </c>
      <c r="AV970" s="13" t="s">
        <v>86</v>
      </c>
      <c r="AW970" s="13" t="s">
        <v>32</v>
      </c>
      <c r="AX970" s="13" t="s">
        <v>84</v>
      </c>
      <c r="AY970" s="244" t="s">
        <v>164</v>
      </c>
    </row>
    <row r="971" spans="1:65" s="2" customFormat="1" ht="13.8" customHeight="1">
      <c r="A971" s="38"/>
      <c r="B971" s="39"/>
      <c r="C971" s="219" t="s">
        <v>1427</v>
      </c>
      <c r="D971" s="219" t="s">
        <v>166</v>
      </c>
      <c r="E971" s="220" t="s">
        <v>1428</v>
      </c>
      <c r="F971" s="221" t="s">
        <v>1429</v>
      </c>
      <c r="G971" s="222" t="s">
        <v>169</v>
      </c>
      <c r="H971" s="223">
        <v>109.047</v>
      </c>
      <c r="I971" s="224"/>
      <c r="J971" s="225">
        <f>ROUND(I971*H971,2)</f>
        <v>0</v>
      </c>
      <c r="K971" s="226"/>
      <c r="L971" s="44"/>
      <c r="M971" s="227" t="s">
        <v>1</v>
      </c>
      <c r="N971" s="228" t="s">
        <v>41</v>
      </c>
      <c r="O971" s="91"/>
      <c r="P971" s="229">
        <f>O971*H971</f>
        <v>0</v>
      </c>
      <c r="Q971" s="229">
        <v>0.05828</v>
      </c>
      <c r="R971" s="229">
        <f>Q971*H971</f>
        <v>6.355259159999999</v>
      </c>
      <c r="S971" s="229">
        <v>0</v>
      </c>
      <c r="T971" s="230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31" t="s">
        <v>170</v>
      </c>
      <c r="AT971" s="231" t="s">
        <v>166</v>
      </c>
      <c r="AU971" s="231" t="s">
        <v>86</v>
      </c>
      <c r="AY971" s="17" t="s">
        <v>164</v>
      </c>
      <c r="BE971" s="232">
        <f>IF(N971="základní",J971,0)</f>
        <v>0</v>
      </c>
      <c r="BF971" s="232">
        <f>IF(N971="snížená",J971,0)</f>
        <v>0</v>
      </c>
      <c r="BG971" s="232">
        <f>IF(N971="zákl. přenesená",J971,0)</f>
        <v>0</v>
      </c>
      <c r="BH971" s="232">
        <f>IF(N971="sníž. přenesená",J971,0)</f>
        <v>0</v>
      </c>
      <c r="BI971" s="232">
        <f>IF(N971="nulová",J971,0)</f>
        <v>0</v>
      </c>
      <c r="BJ971" s="17" t="s">
        <v>84</v>
      </c>
      <c r="BK971" s="232">
        <f>ROUND(I971*H971,2)</f>
        <v>0</v>
      </c>
      <c r="BL971" s="17" t="s">
        <v>170</v>
      </c>
      <c r="BM971" s="231" t="s">
        <v>1430</v>
      </c>
    </row>
    <row r="972" spans="1:51" s="13" customFormat="1" ht="12">
      <c r="A972" s="13"/>
      <c r="B972" s="233"/>
      <c r="C972" s="234"/>
      <c r="D972" s="235" t="s">
        <v>172</v>
      </c>
      <c r="E972" s="236" t="s">
        <v>1</v>
      </c>
      <c r="F972" s="237" t="s">
        <v>1431</v>
      </c>
      <c r="G972" s="234"/>
      <c r="H972" s="238">
        <v>109.047</v>
      </c>
      <c r="I972" s="239"/>
      <c r="J972" s="234"/>
      <c r="K972" s="234"/>
      <c r="L972" s="240"/>
      <c r="M972" s="241"/>
      <c r="N972" s="242"/>
      <c r="O972" s="242"/>
      <c r="P972" s="242"/>
      <c r="Q972" s="242"/>
      <c r="R972" s="242"/>
      <c r="S972" s="242"/>
      <c r="T972" s="24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4" t="s">
        <v>172</v>
      </c>
      <c r="AU972" s="244" t="s">
        <v>86</v>
      </c>
      <c r="AV972" s="13" t="s">
        <v>86</v>
      </c>
      <c r="AW972" s="13" t="s">
        <v>32</v>
      </c>
      <c r="AX972" s="13" t="s">
        <v>84</v>
      </c>
      <c r="AY972" s="244" t="s">
        <v>164</v>
      </c>
    </row>
    <row r="973" spans="1:65" s="2" customFormat="1" ht="13.8" customHeight="1">
      <c r="A973" s="38"/>
      <c r="B973" s="39"/>
      <c r="C973" s="219" t="s">
        <v>1432</v>
      </c>
      <c r="D973" s="219" t="s">
        <v>166</v>
      </c>
      <c r="E973" s="220" t="s">
        <v>1433</v>
      </c>
      <c r="F973" s="221" t="s">
        <v>1434</v>
      </c>
      <c r="G973" s="222" t="s">
        <v>169</v>
      </c>
      <c r="H973" s="223">
        <v>63.599</v>
      </c>
      <c r="I973" s="224"/>
      <c r="J973" s="225">
        <f>ROUND(I973*H973,2)</f>
        <v>0</v>
      </c>
      <c r="K973" s="226"/>
      <c r="L973" s="44"/>
      <c r="M973" s="227" t="s">
        <v>1</v>
      </c>
      <c r="N973" s="228" t="s">
        <v>41</v>
      </c>
      <c r="O973" s="91"/>
      <c r="P973" s="229">
        <f>O973*H973</f>
        <v>0</v>
      </c>
      <c r="Q973" s="229">
        <v>0.00099</v>
      </c>
      <c r="R973" s="229">
        <f>Q973*H973</f>
        <v>0.06296301</v>
      </c>
      <c r="S973" s="229">
        <v>0</v>
      </c>
      <c r="T973" s="230">
        <f>S973*H973</f>
        <v>0</v>
      </c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R973" s="231" t="s">
        <v>170</v>
      </c>
      <c r="AT973" s="231" t="s">
        <v>166</v>
      </c>
      <c r="AU973" s="231" t="s">
        <v>86</v>
      </c>
      <c r="AY973" s="17" t="s">
        <v>164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17" t="s">
        <v>84</v>
      </c>
      <c r="BK973" s="232">
        <f>ROUND(I973*H973,2)</f>
        <v>0</v>
      </c>
      <c r="BL973" s="17" t="s">
        <v>170</v>
      </c>
      <c r="BM973" s="231" t="s">
        <v>1435</v>
      </c>
    </row>
    <row r="974" spans="1:51" s="13" customFormat="1" ht="12">
      <c r="A974" s="13"/>
      <c r="B974" s="233"/>
      <c r="C974" s="234"/>
      <c r="D974" s="235" t="s">
        <v>172</v>
      </c>
      <c r="E974" s="236" t="s">
        <v>1</v>
      </c>
      <c r="F974" s="237" t="s">
        <v>1416</v>
      </c>
      <c r="G974" s="234"/>
      <c r="H974" s="238">
        <v>54.524</v>
      </c>
      <c r="I974" s="239"/>
      <c r="J974" s="234"/>
      <c r="K974" s="234"/>
      <c r="L974" s="240"/>
      <c r="M974" s="241"/>
      <c r="N974" s="242"/>
      <c r="O974" s="242"/>
      <c r="P974" s="242"/>
      <c r="Q974" s="242"/>
      <c r="R974" s="242"/>
      <c r="S974" s="242"/>
      <c r="T974" s="24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4" t="s">
        <v>172</v>
      </c>
      <c r="AU974" s="244" t="s">
        <v>86</v>
      </c>
      <c r="AV974" s="13" t="s">
        <v>86</v>
      </c>
      <c r="AW974" s="13" t="s">
        <v>32</v>
      </c>
      <c r="AX974" s="13" t="s">
        <v>76</v>
      </c>
      <c r="AY974" s="244" t="s">
        <v>164</v>
      </c>
    </row>
    <row r="975" spans="1:51" s="13" customFormat="1" ht="12">
      <c r="A975" s="13"/>
      <c r="B975" s="233"/>
      <c r="C975" s="234"/>
      <c r="D975" s="235" t="s">
        <v>172</v>
      </c>
      <c r="E975" s="236" t="s">
        <v>1</v>
      </c>
      <c r="F975" s="237" t="s">
        <v>1436</v>
      </c>
      <c r="G975" s="234"/>
      <c r="H975" s="238">
        <v>9.075</v>
      </c>
      <c r="I975" s="239"/>
      <c r="J975" s="234"/>
      <c r="K975" s="234"/>
      <c r="L975" s="240"/>
      <c r="M975" s="241"/>
      <c r="N975" s="242"/>
      <c r="O975" s="242"/>
      <c r="P975" s="242"/>
      <c r="Q975" s="242"/>
      <c r="R975" s="242"/>
      <c r="S975" s="242"/>
      <c r="T975" s="24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4" t="s">
        <v>172</v>
      </c>
      <c r="AU975" s="244" t="s">
        <v>86</v>
      </c>
      <c r="AV975" s="13" t="s">
        <v>86</v>
      </c>
      <c r="AW975" s="13" t="s">
        <v>32</v>
      </c>
      <c r="AX975" s="13" t="s">
        <v>76</v>
      </c>
      <c r="AY975" s="244" t="s">
        <v>164</v>
      </c>
    </row>
    <row r="976" spans="1:51" s="14" customFormat="1" ht="12">
      <c r="A976" s="14"/>
      <c r="B976" s="245"/>
      <c r="C976" s="246"/>
      <c r="D976" s="235" t="s">
        <v>172</v>
      </c>
      <c r="E976" s="247" t="s">
        <v>1</v>
      </c>
      <c r="F976" s="248" t="s">
        <v>175</v>
      </c>
      <c r="G976" s="246"/>
      <c r="H976" s="249">
        <v>63.599000000000004</v>
      </c>
      <c r="I976" s="250"/>
      <c r="J976" s="246"/>
      <c r="K976" s="246"/>
      <c r="L976" s="251"/>
      <c r="M976" s="252"/>
      <c r="N976" s="253"/>
      <c r="O976" s="253"/>
      <c r="P976" s="253"/>
      <c r="Q976" s="253"/>
      <c r="R976" s="253"/>
      <c r="S976" s="253"/>
      <c r="T976" s="25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5" t="s">
        <v>172</v>
      </c>
      <c r="AU976" s="255" t="s">
        <v>86</v>
      </c>
      <c r="AV976" s="14" t="s">
        <v>170</v>
      </c>
      <c r="AW976" s="14" t="s">
        <v>32</v>
      </c>
      <c r="AX976" s="14" t="s">
        <v>84</v>
      </c>
      <c r="AY976" s="255" t="s">
        <v>164</v>
      </c>
    </row>
    <row r="977" spans="1:65" s="2" customFormat="1" ht="13.8" customHeight="1">
      <c r="A977" s="38"/>
      <c r="B977" s="39"/>
      <c r="C977" s="219" t="s">
        <v>1437</v>
      </c>
      <c r="D977" s="219" t="s">
        <v>166</v>
      </c>
      <c r="E977" s="220" t="s">
        <v>1438</v>
      </c>
      <c r="F977" s="221" t="s">
        <v>1439</v>
      </c>
      <c r="G977" s="222" t="s">
        <v>169</v>
      </c>
      <c r="H977" s="223">
        <v>423.99</v>
      </c>
      <c r="I977" s="224"/>
      <c r="J977" s="225">
        <f>ROUND(I977*H977,2)</f>
        <v>0</v>
      </c>
      <c r="K977" s="226"/>
      <c r="L977" s="44"/>
      <c r="M977" s="227" t="s">
        <v>1</v>
      </c>
      <c r="N977" s="228" t="s">
        <v>41</v>
      </c>
      <c r="O977" s="91"/>
      <c r="P977" s="229">
        <f>O977*H977</f>
        <v>0</v>
      </c>
      <c r="Q977" s="229">
        <v>0.00158</v>
      </c>
      <c r="R977" s="229">
        <f>Q977*H977</f>
        <v>0.6699042000000001</v>
      </c>
      <c r="S977" s="229">
        <v>0</v>
      </c>
      <c r="T977" s="230">
        <f>S977*H977</f>
        <v>0</v>
      </c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R977" s="231" t="s">
        <v>170</v>
      </c>
      <c r="AT977" s="231" t="s">
        <v>166</v>
      </c>
      <c r="AU977" s="231" t="s">
        <v>86</v>
      </c>
      <c r="AY977" s="17" t="s">
        <v>164</v>
      </c>
      <c r="BE977" s="232">
        <f>IF(N977="základní",J977,0)</f>
        <v>0</v>
      </c>
      <c r="BF977" s="232">
        <f>IF(N977="snížená",J977,0)</f>
        <v>0</v>
      </c>
      <c r="BG977" s="232">
        <f>IF(N977="zákl. přenesená",J977,0)</f>
        <v>0</v>
      </c>
      <c r="BH977" s="232">
        <f>IF(N977="sníž. přenesená",J977,0)</f>
        <v>0</v>
      </c>
      <c r="BI977" s="232">
        <f>IF(N977="nulová",J977,0)</f>
        <v>0</v>
      </c>
      <c r="BJ977" s="17" t="s">
        <v>84</v>
      </c>
      <c r="BK977" s="232">
        <f>ROUND(I977*H977,2)</f>
        <v>0</v>
      </c>
      <c r="BL977" s="17" t="s">
        <v>170</v>
      </c>
      <c r="BM977" s="231" t="s">
        <v>1440</v>
      </c>
    </row>
    <row r="978" spans="1:51" s="13" customFormat="1" ht="12">
      <c r="A978" s="13"/>
      <c r="B978" s="233"/>
      <c r="C978" s="234"/>
      <c r="D978" s="235" t="s">
        <v>172</v>
      </c>
      <c r="E978" s="236" t="s">
        <v>1</v>
      </c>
      <c r="F978" s="237" t="s">
        <v>1421</v>
      </c>
      <c r="G978" s="234"/>
      <c r="H978" s="238">
        <v>363.49</v>
      </c>
      <c r="I978" s="239"/>
      <c r="J978" s="234"/>
      <c r="K978" s="234"/>
      <c r="L978" s="240"/>
      <c r="M978" s="241"/>
      <c r="N978" s="242"/>
      <c r="O978" s="242"/>
      <c r="P978" s="242"/>
      <c r="Q978" s="242"/>
      <c r="R978" s="242"/>
      <c r="S978" s="242"/>
      <c r="T978" s="24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4" t="s">
        <v>172</v>
      </c>
      <c r="AU978" s="244" t="s">
        <v>86</v>
      </c>
      <c r="AV978" s="13" t="s">
        <v>86</v>
      </c>
      <c r="AW978" s="13" t="s">
        <v>32</v>
      </c>
      <c r="AX978" s="13" t="s">
        <v>76</v>
      </c>
      <c r="AY978" s="244" t="s">
        <v>164</v>
      </c>
    </row>
    <row r="979" spans="1:51" s="13" customFormat="1" ht="12">
      <c r="A979" s="13"/>
      <c r="B979" s="233"/>
      <c r="C979" s="234"/>
      <c r="D979" s="235" t="s">
        <v>172</v>
      </c>
      <c r="E979" s="236" t="s">
        <v>1</v>
      </c>
      <c r="F979" s="237" t="s">
        <v>1422</v>
      </c>
      <c r="G979" s="234"/>
      <c r="H979" s="238">
        <v>60.5</v>
      </c>
      <c r="I979" s="239"/>
      <c r="J979" s="234"/>
      <c r="K979" s="234"/>
      <c r="L979" s="240"/>
      <c r="M979" s="241"/>
      <c r="N979" s="242"/>
      <c r="O979" s="242"/>
      <c r="P979" s="242"/>
      <c r="Q979" s="242"/>
      <c r="R979" s="242"/>
      <c r="S979" s="242"/>
      <c r="T979" s="24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4" t="s">
        <v>172</v>
      </c>
      <c r="AU979" s="244" t="s">
        <v>86</v>
      </c>
      <c r="AV979" s="13" t="s">
        <v>86</v>
      </c>
      <c r="AW979" s="13" t="s">
        <v>32</v>
      </c>
      <c r="AX979" s="13" t="s">
        <v>76</v>
      </c>
      <c r="AY979" s="244" t="s">
        <v>164</v>
      </c>
    </row>
    <row r="980" spans="1:51" s="14" customFormat="1" ht="12">
      <c r="A980" s="14"/>
      <c r="B980" s="245"/>
      <c r="C980" s="246"/>
      <c r="D980" s="235" t="s">
        <v>172</v>
      </c>
      <c r="E980" s="247" t="s">
        <v>1</v>
      </c>
      <c r="F980" s="248" t="s">
        <v>175</v>
      </c>
      <c r="G980" s="246"/>
      <c r="H980" s="249">
        <v>423.99</v>
      </c>
      <c r="I980" s="250"/>
      <c r="J980" s="246"/>
      <c r="K980" s="246"/>
      <c r="L980" s="251"/>
      <c r="M980" s="252"/>
      <c r="N980" s="253"/>
      <c r="O980" s="253"/>
      <c r="P980" s="253"/>
      <c r="Q980" s="253"/>
      <c r="R980" s="253"/>
      <c r="S980" s="253"/>
      <c r="T980" s="25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55" t="s">
        <v>172</v>
      </c>
      <c r="AU980" s="255" t="s">
        <v>86</v>
      </c>
      <c r="AV980" s="14" t="s">
        <v>170</v>
      </c>
      <c r="AW980" s="14" t="s">
        <v>32</v>
      </c>
      <c r="AX980" s="14" t="s">
        <v>84</v>
      </c>
      <c r="AY980" s="255" t="s">
        <v>164</v>
      </c>
    </row>
    <row r="981" spans="1:65" s="2" customFormat="1" ht="13.8" customHeight="1">
      <c r="A981" s="38"/>
      <c r="B981" s="39"/>
      <c r="C981" s="219" t="s">
        <v>1441</v>
      </c>
      <c r="D981" s="219" t="s">
        <v>166</v>
      </c>
      <c r="E981" s="220" t="s">
        <v>1442</v>
      </c>
      <c r="F981" s="221" t="s">
        <v>1443</v>
      </c>
      <c r="G981" s="222" t="s">
        <v>182</v>
      </c>
      <c r="H981" s="223">
        <v>7</v>
      </c>
      <c r="I981" s="224"/>
      <c r="J981" s="225">
        <f>ROUND(I981*H981,2)</f>
        <v>0</v>
      </c>
      <c r="K981" s="226"/>
      <c r="L981" s="44"/>
      <c r="M981" s="227" t="s">
        <v>1</v>
      </c>
      <c r="N981" s="228" t="s">
        <v>41</v>
      </c>
      <c r="O981" s="91"/>
      <c r="P981" s="229">
        <f>O981*H981</f>
        <v>0</v>
      </c>
      <c r="Q981" s="229">
        <v>0.00024</v>
      </c>
      <c r="R981" s="229">
        <f>Q981*H981</f>
        <v>0.00168</v>
      </c>
      <c r="S981" s="229">
        <v>0</v>
      </c>
      <c r="T981" s="230">
        <f>S981*H981</f>
        <v>0</v>
      </c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R981" s="231" t="s">
        <v>170</v>
      </c>
      <c r="AT981" s="231" t="s">
        <v>166</v>
      </c>
      <c r="AU981" s="231" t="s">
        <v>86</v>
      </c>
      <c r="AY981" s="17" t="s">
        <v>164</v>
      </c>
      <c r="BE981" s="232">
        <f>IF(N981="základní",J981,0)</f>
        <v>0</v>
      </c>
      <c r="BF981" s="232">
        <f>IF(N981="snížená",J981,0)</f>
        <v>0</v>
      </c>
      <c r="BG981" s="232">
        <f>IF(N981="zákl. přenesená",J981,0)</f>
        <v>0</v>
      </c>
      <c r="BH981" s="232">
        <f>IF(N981="sníž. přenesená",J981,0)</f>
        <v>0</v>
      </c>
      <c r="BI981" s="232">
        <f>IF(N981="nulová",J981,0)</f>
        <v>0</v>
      </c>
      <c r="BJ981" s="17" t="s">
        <v>84</v>
      </c>
      <c r="BK981" s="232">
        <f>ROUND(I981*H981,2)</f>
        <v>0</v>
      </c>
      <c r="BL981" s="17" t="s">
        <v>170</v>
      </c>
      <c r="BM981" s="231" t="s">
        <v>1444</v>
      </c>
    </row>
    <row r="982" spans="1:51" s="15" customFormat="1" ht="12">
      <c r="A982" s="15"/>
      <c r="B982" s="256"/>
      <c r="C982" s="257"/>
      <c r="D982" s="235" t="s">
        <v>172</v>
      </c>
      <c r="E982" s="258" t="s">
        <v>1</v>
      </c>
      <c r="F982" s="259" t="s">
        <v>1445</v>
      </c>
      <c r="G982" s="257"/>
      <c r="H982" s="258" t="s">
        <v>1</v>
      </c>
      <c r="I982" s="260"/>
      <c r="J982" s="257"/>
      <c r="K982" s="257"/>
      <c r="L982" s="261"/>
      <c r="M982" s="262"/>
      <c r="N982" s="263"/>
      <c r="O982" s="263"/>
      <c r="P982" s="263"/>
      <c r="Q982" s="263"/>
      <c r="R982" s="263"/>
      <c r="S982" s="263"/>
      <c r="T982" s="264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T982" s="265" t="s">
        <v>172</v>
      </c>
      <c r="AU982" s="265" t="s">
        <v>86</v>
      </c>
      <c r="AV982" s="15" t="s">
        <v>84</v>
      </c>
      <c r="AW982" s="15" t="s">
        <v>32</v>
      </c>
      <c r="AX982" s="15" t="s">
        <v>76</v>
      </c>
      <c r="AY982" s="265" t="s">
        <v>164</v>
      </c>
    </row>
    <row r="983" spans="1:51" s="13" customFormat="1" ht="12">
      <c r="A983" s="13"/>
      <c r="B983" s="233"/>
      <c r="C983" s="234"/>
      <c r="D983" s="235" t="s">
        <v>172</v>
      </c>
      <c r="E983" s="236" t="s">
        <v>1</v>
      </c>
      <c r="F983" s="237" t="s">
        <v>1446</v>
      </c>
      <c r="G983" s="234"/>
      <c r="H983" s="238">
        <v>7</v>
      </c>
      <c r="I983" s="239"/>
      <c r="J983" s="234"/>
      <c r="K983" s="234"/>
      <c r="L983" s="240"/>
      <c r="M983" s="241"/>
      <c r="N983" s="242"/>
      <c r="O983" s="242"/>
      <c r="P983" s="242"/>
      <c r="Q983" s="242"/>
      <c r="R983" s="242"/>
      <c r="S983" s="242"/>
      <c r="T983" s="24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4" t="s">
        <v>172</v>
      </c>
      <c r="AU983" s="244" t="s">
        <v>86</v>
      </c>
      <c r="AV983" s="13" t="s">
        <v>86</v>
      </c>
      <c r="AW983" s="13" t="s">
        <v>32</v>
      </c>
      <c r="AX983" s="13" t="s">
        <v>84</v>
      </c>
      <c r="AY983" s="244" t="s">
        <v>164</v>
      </c>
    </row>
    <row r="984" spans="1:51" s="15" customFormat="1" ht="12">
      <c r="A984" s="15"/>
      <c r="B984" s="256"/>
      <c r="C984" s="257"/>
      <c r="D984" s="235" t="s">
        <v>172</v>
      </c>
      <c r="E984" s="258" t="s">
        <v>1</v>
      </c>
      <c r="F984" s="259" t="s">
        <v>1447</v>
      </c>
      <c r="G984" s="257"/>
      <c r="H984" s="258" t="s">
        <v>1</v>
      </c>
      <c r="I984" s="260"/>
      <c r="J984" s="257"/>
      <c r="K984" s="257"/>
      <c r="L984" s="261"/>
      <c r="M984" s="262"/>
      <c r="N984" s="263"/>
      <c r="O984" s="263"/>
      <c r="P984" s="263"/>
      <c r="Q984" s="263"/>
      <c r="R984" s="263"/>
      <c r="S984" s="263"/>
      <c r="T984" s="264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T984" s="265" t="s">
        <v>172</v>
      </c>
      <c r="AU984" s="265" t="s">
        <v>86</v>
      </c>
      <c r="AV984" s="15" t="s">
        <v>84</v>
      </c>
      <c r="AW984" s="15" t="s">
        <v>32</v>
      </c>
      <c r="AX984" s="15" t="s">
        <v>76</v>
      </c>
      <c r="AY984" s="265" t="s">
        <v>164</v>
      </c>
    </row>
    <row r="985" spans="1:65" s="2" customFormat="1" ht="13.8" customHeight="1">
      <c r="A985" s="38"/>
      <c r="B985" s="39"/>
      <c r="C985" s="219" t="s">
        <v>1448</v>
      </c>
      <c r="D985" s="219" t="s">
        <v>166</v>
      </c>
      <c r="E985" s="220" t="s">
        <v>1449</v>
      </c>
      <c r="F985" s="221" t="s">
        <v>1450</v>
      </c>
      <c r="G985" s="222" t="s">
        <v>182</v>
      </c>
      <c r="H985" s="223">
        <v>4</v>
      </c>
      <c r="I985" s="224"/>
      <c r="J985" s="225">
        <f>ROUND(I985*H985,2)</f>
        <v>0</v>
      </c>
      <c r="K985" s="226"/>
      <c r="L985" s="44"/>
      <c r="M985" s="227" t="s">
        <v>1</v>
      </c>
      <c r="N985" s="228" t="s">
        <v>41</v>
      </c>
      <c r="O985" s="91"/>
      <c r="P985" s="229">
        <f>O985*H985</f>
        <v>0</v>
      </c>
      <c r="Q985" s="229">
        <v>0.00033</v>
      </c>
      <c r="R985" s="229">
        <f>Q985*H985</f>
        <v>0.00132</v>
      </c>
      <c r="S985" s="229">
        <v>0</v>
      </c>
      <c r="T985" s="230">
        <f>S985*H985</f>
        <v>0</v>
      </c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R985" s="231" t="s">
        <v>170</v>
      </c>
      <c r="AT985" s="231" t="s">
        <v>166</v>
      </c>
      <c r="AU985" s="231" t="s">
        <v>86</v>
      </c>
      <c r="AY985" s="17" t="s">
        <v>164</v>
      </c>
      <c r="BE985" s="232">
        <f>IF(N985="základní",J985,0)</f>
        <v>0</v>
      </c>
      <c r="BF985" s="232">
        <f>IF(N985="snížená",J985,0)</f>
        <v>0</v>
      </c>
      <c r="BG985" s="232">
        <f>IF(N985="zákl. přenesená",J985,0)</f>
        <v>0</v>
      </c>
      <c r="BH985" s="232">
        <f>IF(N985="sníž. přenesená",J985,0)</f>
        <v>0</v>
      </c>
      <c r="BI985" s="232">
        <f>IF(N985="nulová",J985,0)</f>
        <v>0</v>
      </c>
      <c r="BJ985" s="17" t="s">
        <v>84</v>
      </c>
      <c r="BK985" s="232">
        <f>ROUND(I985*H985,2)</f>
        <v>0</v>
      </c>
      <c r="BL985" s="17" t="s">
        <v>170</v>
      </c>
      <c r="BM985" s="231" t="s">
        <v>1451</v>
      </c>
    </row>
    <row r="986" spans="1:51" s="13" customFormat="1" ht="12">
      <c r="A986" s="13"/>
      <c r="B986" s="233"/>
      <c r="C986" s="234"/>
      <c r="D986" s="235" t="s">
        <v>172</v>
      </c>
      <c r="E986" s="236" t="s">
        <v>1</v>
      </c>
      <c r="F986" s="237" t="s">
        <v>1452</v>
      </c>
      <c r="G986" s="234"/>
      <c r="H986" s="238">
        <v>4</v>
      </c>
      <c r="I986" s="239"/>
      <c r="J986" s="234"/>
      <c r="K986" s="234"/>
      <c r="L986" s="240"/>
      <c r="M986" s="241"/>
      <c r="N986" s="242"/>
      <c r="O986" s="242"/>
      <c r="P986" s="242"/>
      <c r="Q986" s="242"/>
      <c r="R986" s="242"/>
      <c r="S986" s="242"/>
      <c r="T986" s="24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4" t="s">
        <v>172</v>
      </c>
      <c r="AU986" s="244" t="s">
        <v>86</v>
      </c>
      <c r="AV986" s="13" t="s">
        <v>86</v>
      </c>
      <c r="AW986" s="13" t="s">
        <v>32</v>
      </c>
      <c r="AX986" s="13" t="s">
        <v>84</v>
      </c>
      <c r="AY986" s="244" t="s">
        <v>164</v>
      </c>
    </row>
    <row r="987" spans="1:51" s="15" customFormat="1" ht="12">
      <c r="A987" s="15"/>
      <c r="B987" s="256"/>
      <c r="C987" s="257"/>
      <c r="D987" s="235" t="s">
        <v>172</v>
      </c>
      <c r="E987" s="258" t="s">
        <v>1</v>
      </c>
      <c r="F987" s="259" t="s">
        <v>1453</v>
      </c>
      <c r="G987" s="257"/>
      <c r="H987" s="258" t="s">
        <v>1</v>
      </c>
      <c r="I987" s="260"/>
      <c r="J987" s="257"/>
      <c r="K987" s="257"/>
      <c r="L987" s="261"/>
      <c r="M987" s="262"/>
      <c r="N987" s="263"/>
      <c r="O987" s="263"/>
      <c r="P987" s="263"/>
      <c r="Q987" s="263"/>
      <c r="R987" s="263"/>
      <c r="S987" s="263"/>
      <c r="T987" s="264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T987" s="265" t="s">
        <v>172</v>
      </c>
      <c r="AU987" s="265" t="s">
        <v>86</v>
      </c>
      <c r="AV987" s="15" t="s">
        <v>84</v>
      </c>
      <c r="AW987" s="15" t="s">
        <v>32</v>
      </c>
      <c r="AX987" s="15" t="s">
        <v>76</v>
      </c>
      <c r="AY987" s="265" t="s">
        <v>164</v>
      </c>
    </row>
    <row r="988" spans="1:65" s="2" customFormat="1" ht="13.8" customHeight="1">
      <c r="A988" s="38"/>
      <c r="B988" s="39"/>
      <c r="C988" s="219" t="s">
        <v>1454</v>
      </c>
      <c r="D988" s="219" t="s">
        <v>166</v>
      </c>
      <c r="E988" s="220" t="s">
        <v>1455</v>
      </c>
      <c r="F988" s="221" t="s">
        <v>1456</v>
      </c>
      <c r="G988" s="222" t="s">
        <v>182</v>
      </c>
      <c r="H988" s="223">
        <v>6.91</v>
      </c>
      <c r="I988" s="224"/>
      <c r="J988" s="225">
        <f>ROUND(I988*H988,2)</f>
        <v>0</v>
      </c>
      <c r="K988" s="226"/>
      <c r="L988" s="44"/>
      <c r="M988" s="227" t="s">
        <v>1</v>
      </c>
      <c r="N988" s="228" t="s">
        <v>41</v>
      </c>
      <c r="O988" s="91"/>
      <c r="P988" s="229">
        <f>O988*H988</f>
        <v>0</v>
      </c>
      <c r="Q988" s="229">
        <v>0.00093</v>
      </c>
      <c r="R988" s="229">
        <f>Q988*H988</f>
        <v>0.0064263</v>
      </c>
      <c r="S988" s="229">
        <v>0</v>
      </c>
      <c r="T988" s="230">
        <f>S988*H988</f>
        <v>0</v>
      </c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R988" s="231" t="s">
        <v>170</v>
      </c>
      <c r="AT988" s="231" t="s">
        <v>166</v>
      </c>
      <c r="AU988" s="231" t="s">
        <v>86</v>
      </c>
      <c r="AY988" s="17" t="s">
        <v>164</v>
      </c>
      <c r="BE988" s="232">
        <f>IF(N988="základní",J988,0)</f>
        <v>0</v>
      </c>
      <c r="BF988" s="232">
        <f>IF(N988="snížená",J988,0)</f>
        <v>0</v>
      </c>
      <c r="BG988" s="232">
        <f>IF(N988="zákl. přenesená",J988,0)</f>
        <v>0</v>
      </c>
      <c r="BH988" s="232">
        <f>IF(N988="sníž. přenesená",J988,0)</f>
        <v>0</v>
      </c>
      <c r="BI988" s="232">
        <f>IF(N988="nulová",J988,0)</f>
        <v>0</v>
      </c>
      <c r="BJ988" s="17" t="s">
        <v>84</v>
      </c>
      <c r="BK988" s="232">
        <f>ROUND(I988*H988,2)</f>
        <v>0</v>
      </c>
      <c r="BL988" s="17" t="s">
        <v>170</v>
      </c>
      <c r="BM988" s="231" t="s">
        <v>1457</v>
      </c>
    </row>
    <row r="989" spans="1:51" s="13" customFormat="1" ht="12">
      <c r="A989" s="13"/>
      <c r="B989" s="233"/>
      <c r="C989" s="234"/>
      <c r="D989" s="235" t="s">
        <v>172</v>
      </c>
      <c r="E989" s="236" t="s">
        <v>1</v>
      </c>
      <c r="F989" s="237" t="s">
        <v>1458</v>
      </c>
      <c r="G989" s="234"/>
      <c r="H989" s="238">
        <v>6.91</v>
      </c>
      <c r="I989" s="239"/>
      <c r="J989" s="234"/>
      <c r="K989" s="234"/>
      <c r="L989" s="240"/>
      <c r="M989" s="241"/>
      <c r="N989" s="242"/>
      <c r="O989" s="242"/>
      <c r="P989" s="242"/>
      <c r="Q989" s="242"/>
      <c r="R989" s="242"/>
      <c r="S989" s="242"/>
      <c r="T989" s="24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4" t="s">
        <v>172</v>
      </c>
      <c r="AU989" s="244" t="s">
        <v>86</v>
      </c>
      <c r="AV989" s="13" t="s">
        <v>86</v>
      </c>
      <c r="AW989" s="13" t="s">
        <v>32</v>
      </c>
      <c r="AX989" s="13" t="s">
        <v>84</v>
      </c>
      <c r="AY989" s="244" t="s">
        <v>164</v>
      </c>
    </row>
    <row r="990" spans="1:65" s="2" customFormat="1" ht="13.8" customHeight="1">
      <c r="A990" s="38"/>
      <c r="B990" s="39"/>
      <c r="C990" s="219" t="s">
        <v>1459</v>
      </c>
      <c r="D990" s="219" t="s">
        <v>166</v>
      </c>
      <c r="E990" s="220" t="s">
        <v>1460</v>
      </c>
      <c r="F990" s="221" t="s">
        <v>1461</v>
      </c>
      <c r="G990" s="222" t="s">
        <v>1462</v>
      </c>
      <c r="H990" s="223">
        <v>1</v>
      </c>
      <c r="I990" s="224"/>
      <c r="J990" s="225">
        <f>ROUND(I990*H990,2)</f>
        <v>0</v>
      </c>
      <c r="K990" s="226"/>
      <c r="L990" s="44"/>
      <c r="M990" s="227" t="s">
        <v>1</v>
      </c>
      <c r="N990" s="228" t="s">
        <v>41</v>
      </c>
      <c r="O990" s="91"/>
      <c r="P990" s="229">
        <f>O990*H990</f>
        <v>0</v>
      </c>
      <c r="Q990" s="229">
        <v>0</v>
      </c>
      <c r="R990" s="229">
        <f>Q990*H990</f>
        <v>0</v>
      </c>
      <c r="S990" s="229">
        <v>0</v>
      </c>
      <c r="T990" s="230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231" t="s">
        <v>170</v>
      </c>
      <c r="AT990" s="231" t="s">
        <v>166</v>
      </c>
      <c r="AU990" s="231" t="s">
        <v>86</v>
      </c>
      <c r="AY990" s="17" t="s">
        <v>164</v>
      </c>
      <c r="BE990" s="232">
        <f>IF(N990="základní",J990,0)</f>
        <v>0</v>
      </c>
      <c r="BF990" s="232">
        <f>IF(N990="snížená",J990,0)</f>
        <v>0</v>
      </c>
      <c r="BG990" s="232">
        <f>IF(N990="zákl. přenesená",J990,0)</f>
        <v>0</v>
      </c>
      <c r="BH990" s="232">
        <f>IF(N990="sníž. přenesená",J990,0)</f>
        <v>0</v>
      </c>
      <c r="BI990" s="232">
        <f>IF(N990="nulová",J990,0)</f>
        <v>0</v>
      </c>
      <c r="BJ990" s="17" t="s">
        <v>84</v>
      </c>
      <c r="BK990" s="232">
        <f>ROUND(I990*H990,2)</f>
        <v>0</v>
      </c>
      <c r="BL990" s="17" t="s">
        <v>170</v>
      </c>
      <c r="BM990" s="231" t="s">
        <v>1463</v>
      </c>
    </row>
    <row r="991" spans="1:65" s="2" customFormat="1" ht="13.8" customHeight="1">
      <c r="A991" s="38"/>
      <c r="B991" s="39"/>
      <c r="C991" s="219" t="s">
        <v>1464</v>
      </c>
      <c r="D991" s="219" t="s">
        <v>166</v>
      </c>
      <c r="E991" s="220" t="s">
        <v>1465</v>
      </c>
      <c r="F991" s="221" t="s">
        <v>1466</v>
      </c>
      <c r="G991" s="222" t="s">
        <v>1462</v>
      </c>
      <c r="H991" s="223">
        <v>1</v>
      </c>
      <c r="I991" s="224"/>
      <c r="J991" s="225">
        <f>ROUND(I991*H991,2)</f>
        <v>0</v>
      </c>
      <c r="K991" s="226"/>
      <c r="L991" s="44"/>
      <c r="M991" s="227" t="s">
        <v>1</v>
      </c>
      <c r="N991" s="228" t="s">
        <v>41</v>
      </c>
      <c r="O991" s="91"/>
      <c r="P991" s="229">
        <f>O991*H991</f>
        <v>0</v>
      </c>
      <c r="Q991" s="229">
        <v>0</v>
      </c>
      <c r="R991" s="229">
        <f>Q991*H991</f>
        <v>0</v>
      </c>
      <c r="S991" s="229">
        <v>0</v>
      </c>
      <c r="T991" s="230">
        <f>S991*H991</f>
        <v>0</v>
      </c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R991" s="231" t="s">
        <v>170</v>
      </c>
      <c r="AT991" s="231" t="s">
        <v>166</v>
      </c>
      <c r="AU991" s="231" t="s">
        <v>86</v>
      </c>
      <c r="AY991" s="17" t="s">
        <v>164</v>
      </c>
      <c r="BE991" s="232">
        <f>IF(N991="základní",J991,0)</f>
        <v>0</v>
      </c>
      <c r="BF991" s="232">
        <f>IF(N991="snížená",J991,0)</f>
        <v>0</v>
      </c>
      <c r="BG991" s="232">
        <f>IF(N991="zákl. přenesená",J991,0)</f>
        <v>0</v>
      </c>
      <c r="BH991" s="232">
        <f>IF(N991="sníž. přenesená",J991,0)</f>
        <v>0</v>
      </c>
      <c r="BI991" s="232">
        <f>IF(N991="nulová",J991,0)</f>
        <v>0</v>
      </c>
      <c r="BJ991" s="17" t="s">
        <v>84</v>
      </c>
      <c r="BK991" s="232">
        <f>ROUND(I991*H991,2)</f>
        <v>0</v>
      </c>
      <c r="BL991" s="17" t="s">
        <v>170</v>
      </c>
      <c r="BM991" s="231" t="s">
        <v>1467</v>
      </c>
    </row>
    <row r="992" spans="1:65" s="2" customFormat="1" ht="13.8" customHeight="1">
      <c r="A992" s="38"/>
      <c r="B992" s="39"/>
      <c r="C992" s="219" t="s">
        <v>1468</v>
      </c>
      <c r="D992" s="219" t="s">
        <v>166</v>
      </c>
      <c r="E992" s="220" t="s">
        <v>1469</v>
      </c>
      <c r="F992" s="221" t="s">
        <v>1470</v>
      </c>
      <c r="G992" s="222" t="s">
        <v>1462</v>
      </c>
      <c r="H992" s="223">
        <v>1</v>
      </c>
      <c r="I992" s="224"/>
      <c r="J992" s="225">
        <f>ROUND(I992*H992,2)</f>
        <v>0</v>
      </c>
      <c r="K992" s="226"/>
      <c r="L992" s="44"/>
      <c r="M992" s="227" t="s">
        <v>1</v>
      </c>
      <c r="N992" s="228" t="s">
        <v>41</v>
      </c>
      <c r="O992" s="91"/>
      <c r="P992" s="229">
        <f>O992*H992</f>
        <v>0</v>
      </c>
      <c r="Q992" s="229">
        <v>0</v>
      </c>
      <c r="R992" s="229">
        <f>Q992*H992</f>
        <v>0</v>
      </c>
      <c r="S992" s="229">
        <v>0</v>
      </c>
      <c r="T992" s="230">
        <f>S992*H992</f>
        <v>0</v>
      </c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R992" s="231" t="s">
        <v>170</v>
      </c>
      <c r="AT992" s="231" t="s">
        <v>166</v>
      </c>
      <c r="AU992" s="231" t="s">
        <v>86</v>
      </c>
      <c r="AY992" s="17" t="s">
        <v>164</v>
      </c>
      <c r="BE992" s="232">
        <f>IF(N992="základní",J992,0)</f>
        <v>0</v>
      </c>
      <c r="BF992" s="232">
        <f>IF(N992="snížená",J992,0)</f>
        <v>0</v>
      </c>
      <c r="BG992" s="232">
        <f>IF(N992="zákl. přenesená",J992,0)</f>
        <v>0</v>
      </c>
      <c r="BH992" s="232">
        <f>IF(N992="sníž. přenesená",J992,0)</f>
        <v>0</v>
      </c>
      <c r="BI992" s="232">
        <f>IF(N992="nulová",J992,0)</f>
        <v>0</v>
      </c>
      <c r="BJ992" s="17" t="s">
        <v>84</v>
      </c>
      <c r="BK992" s="232">
        <f>ROUND(I992*H992,2)</f>
        <v>0</v>
      </c>
      <c r="BL992" s="17" t="s">
        <v>170</v>
      </c>
      <c r="BM992" s="231" t="s">
        <v>1471</v>
      </c>
    </row>
    <row r="993" spans="1:65" s="2" customFormat="1" ht="13.8" customHeight="1">
      <c r="A993" s="38"/>
      <c r="B993" s="39"/>
      <c r="C993" s="219" t="s">
        <v>1472</v>
      </c>
      <c r="D993" s="219" t="s">
        <v>166</v>
      </c>
      <c r="E993" s="220" t="s">
        <v>1473</v>
      </c>
      <c r="F993" s="221" t="s">
        <v>1474</v>
      </c>
      <c r="G993" s="222" t="s">
        <v>1462</v>
      </c>
      <c r="H993" s="223">
        <v>2</v>
      </c>
      <c r="I993" s="224"/>
      <c r="J993" s="225">
        <f>ROUND(I993*H993,2)</f>
        <v>0</v>
      </c>
      <c r="K993" s="226"/>
      <c r="L993" s="44"/>
      <c r="M993" s="227" t="s">
        <v>1</v>
      </c>
      <c r="N993" s="228" t="s">
        <v>41</v>
      </c>
      <c r="O993" s="91"/>
      <c r="P993" s="229">
        <f>O993*H993</f>
        <v>0</v>
      </c>
      <c r="Q993" s="229">
        <v>0</v>
      </c>
      <c r="R993" s="229">
        <f>Q993*H993</f>
        <v>0</v>
      </c>
      <c r="S993" s="229">
        <v>0</v>
      </c>
      <c r="T993" s="230">
        <f>S993*H993</f>
        <v>0</v>
      </c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R993" s="231" t="s">
        <v>170</v>
      </c>
      <c r="AT993" s="231" t="s">
        <v>166</v>
      </c>
      <c r="AU993" s="231" t="s">
        <v>86</v>
      </c>
      <c r="AY993" s="17" t="s">
        <v>164</v>
      </c>
      <c r="BE993" s="232">
        <f>IF(N993="základní",J993,0)</f>
        <v>0</v>
      </c>
      <c r="BF993" s="232">
        <f>IF(N993="snížená",J993,0)</f>
        <v>0</v>
      </c>
      <c r="BG993" s="232">
        <f>IF(N993="zákl. přenesená",J993,0)</f>
        <v>0</v>
      </c>
      <c r="BH993" s="232">
        <f>IF(N993="sníž. přenesená",J993,0)</f>
        <v>0</v>
      </c>
      <c r="BI993" s="232">
        <f>IF(N993="nulová",J993,0)</f>
        <v>0</v>
      </c>
      <c r="BJ993" s="17" t="s">
        <v>84</v>
      </c>
      <c r="BK993" s="232">
        <f>ROUND(I993*H993,2)</f>
        <v>0</v>
      </c>
      <c r="BL993" s="17" t="s">
        <v>170</v>
      </c>
      <c r="BM993" s="231" t="s">
        <v>1475</v>
      </c>
    </row>
    <row r="994" spans="1:65" s="2" customFormat="1" ht="13.8" customHeight="1">
      <c r="A994" s="38"/>
      <c r="B994" s="39"/>
      <c r="C994" s="219" t="s">
        <v>1476</v>
      </c>
      <c r="D994" s="219" t="s">
        <v>166</v>
      </c>
      <c r="E994" s="220" t="s">
        <v>1477</v>
      </c>
      <c r="F994" s="221" t="s">
        <v>1478</v>
      </c>
      <c r="G994" s="222" t="s">
        <v>1462</v>
      </c>
      <c r="H994" s="223">
        <v>1</v>
      </c>
      <c r="I994" s="224"/>
      <c r="J994" s="225">
        <f>ROUND(I994*H994,2)</f>
        <v>0</v>
      </c>
      <c r="K994" s="226"/>
      <c r="L994" s="44"/>
      <c r="M994" s="227" t="s">
        <v>1</v>
      </c>
      <c r="N994" s="228" t="s">
        <v>41</v>
      </c>
      <c r="O994" s="91"/>
      <c r="P994" s="229">
        <f>O994*H994</f>
        <v>0</v>
      </c>
      <c r="Q994" s="229">
        <v>0</v>
      </c>
      <c r="R994" s="229">
        <f>Q994*H994</f>
        <v>0</v>
      </c>
      <c r="S994" s="229">
        <v>0</v>
      </c>
      <c r="T994" s="230">
        <f>S994*H994</f>
        <v>0</v>
      </c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R994" s="231" t="s">
        <v>170</v>
      </c>
      <c r="AT994" s="231" t="s">
        <v>166</v>
      </c>
      <c r="AU994" s="231" t="s">
        <v>86</v>
      </c>
      <c r="AY994" s="17" t="s">
        <v>164</v>
      </c>
      <c r="BE994" s="232">
        <f>IF(N994="základní",J994,0)</f>
        <v>0</v>
      </c>
      <c r="BF994" s="232">
        <f>IF(N994="snížená",J994,0)</f>
        <v>0</v>
      </c>
      <c r="BG994" s="232">
        <f>IF(N994="zákl. přenesená",J994,0)</f>
        <v>0</v>
      </c>
      <c r="BH994" s="232">
        <f>IF(N994="sníž. přenesená",J994,0)</f>
        <v>0</v>
      </c>
      <c r="BI994" s="232">
        <f>IF(N994="nulová",J994,0)</f>
        <v>0</v>
      </c>
      <c r="BJ994" s="17" t="s">
        <v>84</v>
      </c>
      <c r="BK994" s="232">
        <f>ROUND(I994*H994,2)</f>
        <v>0</v>
      </c>
      <c r="BL994" s="17" t="s">
        <v>170</v>
      </c>
      <c r="BM994" s="231" t="s">
        <v>1479</v>
      </c>
    </row>
    <row r="995" spans="1:65" s="2" customFormat="1" ht="13.8" customHeight="1">
      <c r="A995" s="38"/>
      <c r="B995" s="39"/>
      <c r="C995" s="219" t="s">
        <v>1480</v>
      </c>
      <c r="D995" s="219" t="s">
        <v>166</v>
      </c>
      <c r="E995" s="220" t="s">
        <v>1481</v>
      </c>
      <c r="F995" s="221" t="s">
        <v>1482</v>
      </c>
      <c r="G995" s="222" t="s">
        <v>1462</v>
      </c>
      <c r="H995" s="223">
        <v>1</v>
      </c>
      <c r="I995" s="224"/>
      <c r="J995" s="225">
        <f>ROUND(I995*H995,2)</f>
        <v>0</v>
      </c>
      <c r="K995" s="226"/>
      <c r="L995" s="44"/>
      <c r="M995" s="227" t="s">
        <v>1</v>
      </c>
      <c r="N995" s="228" t="s">
        <v>41</v>
      </c>
      <c r="O995" s="91"/>
      <c r="P995" s="229">
        <f>O995*H995</f>
        <v>0</v>
      </c>
      <c r="Q995" s="229">
        <v>0</v>
      </c>
      <c r="R995" s="229">
        <f>Q995*H995</f>
        <v>0</v>
      </c>
      <c r="S995" s="229">
        <v>0</v>
      </c>
      <c r="T995" s="230">
        <f>S995*H995</f>
        <v>0</v>
      </c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R995" s="231" t="s">
        <v>170</v>
      </c>
      <c r="AT995" s="231" t="s">
        <v>166</v>
      </c>
      <c r="AU995" s="231" t="s">
        <v>86</v>
      </c>
      <c r="AY995" s="17" t="s">
        <v>164</v>
      </c>
      <c r="BE995" s="232">
        <f>IF(N995="základní",J995,0)</f>
        <v>0</v>
      </c>
      <c r="BF995" s="232">
        <f>IF(N995="snížená",J995,0)</f>
        <v>0</v>
      </c>
      <c r="BG995" s="232">
        <f>IF(N995="zákl. přenesená",J995,0)</f>
        <v>0</v>
      </c>
      <c r="BH995" s="232">
        <f>IF(N995="sníž. přenesená",J995,0)</f>
        <v>0</v>
      </c>
      <c r="BI995" s="232">
        <f>IF(N995="nulová",J995,0)</f>
        <v>0</v>
      </c>
      <c r="BJ995" s="17" t="s">
        <v>84</v>
      </c>
      <c r="BK995" s="232">
        <f>ROUND(I995*H995,2)</f>
        <v>0</v>
      </c>
      <c r="BL995" s="17" t="s">
        <v>170</v>
      </c>
      <c r="BM995" s="231" t="s">
        <v>1483</v>
      </c>
    </row>
    <row r="996" spans="1:65" s="2" customFormat="1" ht="13.8" customHeight="1">
      <c r="A996" s="38"/>
      <c r="B996" s="39"/>
      <c r="C996" s="219" t="s">
        <v>1484</v>
      </c>
      <c r="D996" s="219" t="s">
        <v>166</v>
      </c>
      <c r="E996" s="220" t="s">
        <v>1485</v>
      </c>
      <c r="F996" s="221" t="s">
        <v>1486</v>
      </c>
      <c r="G996" s="222" t="s">
        <v>169</v>
      </c>
      <c r="H996" s="223">
        <v>52.9</v>
      </c>
      <c r="I996" s="224"/>
      <c r="J996" s="225">
        <f>ROUND(I996*H996,2)</f>
        <v>0</v>
      </c>
      <c r="K996" s="226"/>
      <c r="L996" s="44"/>
      <c r="M996" s="227" t="s">
        <v>1</v>
      </c>
      <c r="N996" s="228" t="s">
        <v>41</v>
      </c>
      <c r="O996" s="91"/>
      <c r="P996" s="229">
        <f>O996*H996</f>
        <v>0</v>
      </c>
      <c r="Q996" s="229">
        <v>0</v>
      </c>
      <c r="R996" s="229">
        <f>Q996*H996</f>
        <v>0</v>
      </c>
      <c r="S996" s="229">
        <v>0</v>
      </c>
      <c r="T996" s="230">
        <f>S996*H996</f>
        <v>0</v>
      </c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R996" s="231" t="s">
        <v>170</v>
      </c>
      <c r="AT996" s="231" t="s">
        <v>166</v>
      </c>
      <c r="AU996" s="231" t="s">
        <v>86</v>
      </c>
      <c r="AY996" s="17" t="s">
        <v>164</v>
      </c>
      <c r="BE996" s="232">
        <f>IF(N996="základní",J996,0)</f>
        <v>0</v>
      </c>
      <c r="BF996" s="232">
        <f>IF(N996="snížená",J996,0)</f>
        <v>0</v>
      </c>
      <c r="BG996" s="232">
        <f>IF(N996="zákl. přenesená",J996,0)</f>
        <v>0</v>
      </c>
      <c r="BH996" s="232">
        <f>IF(N996="sníž. přenesená",J996,0)</f>
        <v>0</v>
      </c>
      <c r="BI996" s="232">
        <f>IF(N996="nulová",J996,0)</f>
        <v>0</v>
      </c>
      <c r="BJ996" s="17" t="s">
        <v>84</v>
      </c>
      <c r="BK996" s="232">
        <f>ROUND(I996*H996,2)</f>
        <v>0</v>
      </c>
      <c r="BL996" s="17" t="s">
        <v>170</v>
      </c>
      <c r="BM996" s="231" t="s">
        <v>1487</v>
      </c>
    </row>
    <row r="997" spans="1:51" s="13" customFormat="1" ht="12">
      <c r="A997" s="13"/>
      <c r="B997" s="233"/>
      <c r="C997" s="234"/>
      <c r="D997" s="235" t="s">
        <v>172</v>
      </c>
      <c r="E997" s="236" t="s">
        <v>1</v>
      </c>
      <c r="F997" s="237" t="s">
        <v>1488</v>
      </c>
      <c r="G997" s="234"/>
      <c r="H997" s="238">
        <v>2.4</v>
      </c>
      <c r="I997" s="239"/>
      <c r="J997" s="234"/>
      <c r="K997" s="234"/>
      <c r="L997" s="240"/>
      <c r="M997" s="241"/>
      <c r="N997" s="242"/>
      <c r="O997" s="242"/>
      <c r="P997" s="242"/>
      <c r="Q997" s="242"/>
      <c r="R997" s="242"/>
      <c r="S997" s="242"/>
      <c r="T997" s="24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4" t="s">
        <v>172</v>
      </c>
      <c r="AU997" s="244" t="s">
        <v>86</v>
      </c>
      <c r="AV997" s="13" t="s">
        <v>86</v>
      </c>
      <c r="AW997" s="13" t="s">
        <v>32</v>
      </c>
      <c r="AX997" s="13" t="s">
        <v>76</v>
      </c>
      <c r="AY997" s="244" t="s">
        <v>164</v>
      </c>
    </row>
    <row r="998" spans="1:51" s="13" customFormat="1" ht="12">
      <c r="A998" s="13"/>
      <c r="B998" s="233"/>
      <c r="C998" s="234"/>
      <c r="D998" s="235" t="s">
        <v>172</v>
      </c>
      <c r="E998" s="236" t="s">
        <v>1</v>
      </c>
      <c r="F998" s="237" t="s">
        <v>1489</v>
      </c>
      <c r="G998" s="234"/>
      <c r="H998" s="238">
        <v>50.5</v>
      </c>
      <c r="I998" s="239"/>
      <c r="J998" s="234"/>
      <c r="K998" s="234"/>
      <c r="L998" s="240"/>
      <c r="M998" s="241"/>
      <c r="N998" s="242"/>
      <c r="O998" s="242"/>
      <c r="P998" s="242"/>
      <c r="Q998" s="242"/>
      <c r="R998" s="242"/>
      <c r="S998" s="242"/>
      <c r="T998" s="24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4" t="s">
        <v>172</v>
      </c>
      <c r="AU998" s="244" t="s">
        <v>86</v>
      </c>
      <c r="AV998" s="13" t="s">
        <v>86</v>
      </c>
      <c r="AW998" s="13" t="s">
        <v>32</v>
      </c>
      <c r="AX998" s="13" t="s">
        <v>76</v>
      </c>
      <c r="AY998" s="244" t="s">
        <v>164</v>
      </c>
    </row>
    <row r="999" spans="1:51" s="14" customFormat="1" ht="12">
      <c r="A999" s="14"/>
      <c r="B999" s="245"/>
      <c r="C999" s="246"/>
      <c r="D999" s="235" t="s">
        <v>172</v>
      </c>
      <c r="E999" s="247" t="s">
        <v>1</v>
      </c>
      <c r="F999" s="248" t="s">
        <v>175</v>
      </c>
      <c r="G999" s="246"/>
      <c r="H999" s="249">
        <v>52.9</v>
      </c>
      <c r="I999" s="250"/>
      <c r="J999" s="246"/>
      <c r="K999" s="246"/>
      <c r="L999" s="251"/>
      <c r="M999" s="252"/>
      <c r="N999" s="253"/>
      <c r="O999" s="253"/>
      <c r="P999" s="253"/>
      <c r="Q999" s="253"/>
      <c r="R999" s="253"/>
      <c r="S999" s="253"/>
      <c r="T999" s="25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5" t="s">
        <v>172</v>
      </c>
      <c r="AU999" s="255" t="s">
        <v>86</v>
      </c>
      <c r="AV999" s="14" t="s">
        <v>170</v>
      </c>
      <c r="AW999" s="14" t="s">
        <v>32</v>
      </c>
      <c r="AX999" s="14" t="s">
        <v>84</v>
      </c>
      <c r="AY999" s="255" t="s">
        <v>164</v>
      </c>
    </row>
    <row r="1000" spans="1:65" s="2" customFormat="1" ht="13.8" customHeight="1">
      <c r="A1000" s="38"/>
      <c r="B1000" s="39"/>
      <c r="C1000" s="219" t="s">
        <v>1490</v>
      </c>
      <c r="D1000" s="219" t="s">
        <v>166</v>
      </c>
      <c r="E1000" s="220" t="s">
        <v>1491</v>
      </c>
      <c r="F1000" s="221" t="s">
        <v>1492</v>
      </c>
      <c r="G1000" s="222" t="s">
        <v>1462</v>
      </c>
      <c r="H1000" s="223">
        <v>2</v>
      </c>
      <c r="I1000" s="224"/>
      <c r="J1000" s="225">
        <f>ROUND(I1000*H1000,2)</f>
        <v>0</v>
      </c>
      <c r="K1000" s="226"/>
      <c r="L1000" s="44"/>
      <c r="M1000" s="227" t="s">
        <v>1</v>
      </c>
      <c r="N1000" s="228" t="s">
        <v>41</v>
      </c>
      <c r="O1000" s="91"/>
      <c r="P1000" s="229">
        <f>O1000*H1000</f>
        <v>0</v>
      </c>
      <c r="Q1000" s="229">
        <v>0</v>
      </c>
      <c r="R1000" s="229">
        <f>Q1000*H1000</f>
        <v>0</v>
      </c>
      <c r="S1000" s="229">
        <v>0</v>
      </c>
      <c r="T1000" s="230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31" t="s">
        <v>170</v>
      </c>
      <c r="AT1000" s="231" t="s">
        <v>166</v>
      </c>
      <c r="AU1000" s="231" t="s">
        <v>86</v>
      </c>
      <c r="AY1000" s="17" t="s">
        <v>164</v>
      </c>
      <c r="BE1000" s="232">
        <f>IF(N1000="základní",J1000,0)</f>
        <v>0</v>
      </c>
      <c r="BF1000" s="232">
        <f>IF(N1000="snížená",J1000,0)</f>
        <v>0</v>
      </c>
      <c r="BG1000" s="232">
        <f>IF(N1000="zákl. přenesená",J1000,0)</f>
        <v>0</v>
      </c>
      <c r="BH1000" s="232">
        <f>IF(N1000="sníž. přenesená",J1000,0)</f>
        <v>0</v>
      </c>
      <c r="BI1000" s="232">
        <f>IF(N1000="nulová",J1000,0)</f>
        <v>0</v>
      </c>
      <c r="BJ1000" s="17" t="s">
        <v>84</v>
      </c>
      <c r="BK1000" s="232">
        <f>ROUND(I1000*H1000,2)</f>
        <v>0</v>
      </c>
      <c r="BL1000" s="17" t="s">
        <v>170</v>
      </c>
      <c r="BM1000" s="231" t="s">
        <v>1493</v>
      </c>
    </row>
    <row r="1001" spans="1:51" s="13" customFormat="1" ht="12">
      <c r="A1001" s="13"/>
      <c r="B1001" s="233"/>
      <c r="C1001" s="234"/>
      <c r="D1001" s="235" t="s">
        <v>172</v>
      </c>
      <c r="E1001" s="236" t="s">
        <v>1</v>
      </c>
      <c r="F1001" s="237" t="s">
        <v>86</v>
      </c>
      <c r="G1001" s="234"/>
      <c r="H1001" s="238">
        <v>2</v>
      </c>
      <c r="I1001" s="239"/>
      <c r="J1001" s="234"/>
      <c r="K1001" s="234"/>
      <c r="L1001" s="240"/>
      <c r="M1001" s="241"/>
      <c r="N1001" s="242"/>
      <c r="O1001" s="242"/>
      <c r="P1001" s="242"/>
      <c r="Q1001" s="242"/>
      <c r="R1001" s="242"/>
      <c r="S1001" s="242"/>
      <c r="T1001" s="24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44" t="s">
        <v>172</v>
      </c>
      <c r="AU1001" s="244" t="s">
        <v>86</v>
      </c>
      <c r="AV1001" s="13" t="s">
        <v>86</v>
      </c>
      <c r="AW1001" s="13" t="s">
        <v>32</v>
      </c>
      <c r="AX1001" s="13" t="s">
        <v>84</v>
      </c>
      <c r="AY1001" s="244" t="s">
        <v>164</v>
      </c>
    </row>
    <row r="1002" spans="1:51" s="15" customFormat="1" ht="12">
      <c r="A1002" s="15"/>
      <c r="B1002" s="256"/>
      <c r="C1002" s="257"/>
      <c r="D1002" s="235" t="s">
        <v>172</v>
      </c>
      <c r="E1002" s="258" t="s">
        <v>1</v>
      </c>
      <c r="F1002" s="259" t="s">
        <v>1494</v>
      </c>
      <c r="G1002" s="257"/>
      <c r="H1002" s="258" t="s">
        <v>1</v>
      </c>
      <c r="I1002" s="260"/>
      <c r="J1002" s="257"/>
      <c r="K1002" s="257"/>
      <c r="L1002" s="261"/>
      <c r="M1002" s="262"/>
      <c r="N1002" s="263"/>
      <c r="O1002" s="263"/>
      <c r="P1002" s="263"/>
      <c r="Q1002" s="263"/>
      <c r="R1002" s="263"/>
      <c r="S1002" s="263"/>
      <c r="T1002" s="264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T1002" s="265" t="s">
        <v>172</v>
      </c>
      <c r="AU1002" s="265" t="s">
        <v>86</v>
      </c>
      <c r="AV1002" s="15" t="s">
        <v>84</v>
      </c>
      <c r="AW1002" s="15" t="s">
        <v>32</v>
      </c>
      <c r="AX1002" s="15" t="s">
        <v>76</v>
      </c>
      <c r="AY1002" s="265" t="s">
        <v>164</v>
      </c>
    </row>
    <row r="1003" spans="1:65" s="2" customFormat="1" ht="13.8" customHeight="1">
      <c r="A1003" s="38"/>
      <c r="B1003" s="39"/>
      <c r="C1003" s="219" t="s">
        <v>1495</v>
      </c>
      <c r="D1003" s="219" t="s">
        <v>166</v>
      </c>
      <c r="E1003" s="220" t="s">
        <v>1496</v>
      </c>
      <c r="F1003" s="221" t="s">
        <v>1497</v>
      </c>
      <c r="G1003" s="222" t="s">
        <v>1462</v>
      </c>
      <c r="H1003" s="223">
        <v>1</v>
      </c>
      <c r="I1003" s="224"/>
      <c r="J1003" s="225">
        <f>ROUND(I1003*H1003,2)</f>
        <v>0</v>
      </c>
      <c r="K1003" s="226"/>
      <c r="L1003" s="44"/>
      <c r="M1003" s="227" t="s">
        <v>1</v>
      </c>
      <c r="N1003" s="228" t="s">
        <v>41</v>
      </c>
      <c r="O1003" s="91"/>
      <c r="P1003" s="229">
        <f>O1003*H1003</f>
        <v>0</v>
      </c>
      <c r="Q1003" s="229">
        <v>0</v>
      </c>
      <c r="R1003" s="229">
        <f>Q1003*H1003</f>
        <v>0</v>
      </c>
      <c r="S1003" s="229">
        <v>0</v>
      </c>
      <c r="T1003" s="230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31" t="s">
        <v>170</v>
      </c>
      <c r="AT1003" s="231" t="s">
        <v>166</v>
      </c>
      <c r="AU1003" s="231" t="s">
        <v>86</v>
      </c>
      <c r="AY1003" s="17" t="s">
        <v>164</v>
      </c>
      <c r="BE1003" s="232">
        <f>IF(N1003="základní",J1003,0)</f>
        <v>0</v>
      </c>
      <c r="BF1003" s="232">
        <f>IF(N1003="snížená",J1003,0)</f>
        <v>0</v>
      </c>
      <c r="BG1003" s="232">
        <f>IF(N1003="zákl. přenesená",J1003,0)</f>
        <v>0</v>
      </c>
      <c r="BH1003" s="232">
        <f>IF(N1003="sníž. přenesená",J1003,0)</f>
        <v>0</v>
      </c>
      <c r="BI1003" s="232">
        <f>IF(N1003="nulová",J1003,0)</f>
        <v>0</v>
      </c>
      <c r="BJ1003" s="17" t="s">
        <v>84</v>
      </c>
      <c r="BK1003" s="232">
        <f>ROUND(I1003*H1003,2)</f>
        <v>0</v>
      </c>
      <c r="BL1003" s="17" t="s">
        <v>170</v>
      </c>
      <c r="BM1003" s="231" t="s">
        <v>1498</v>
      </c>
    </row>
    <row r="1004" spans="1:65" s="2" customFormat="1" ht="13.8" customHeight="1">
      <c r="A1004" s="38"/>
      <c r="B1004" s="39"/>
      <c r="C1004" s="219" t="s">
        <v>1499</v>
      </c>
      <c r="D1004" s="219" t="s">
        <v>166</v>
      </c>
      <c r="E1004" s="220" t="s">
        <v>1500</v>
      </c>
      <c r="F1004" s="221" t="s">
        <v>1501</v>
      </c>
      <c r="G1004" s="222" t="s">
        <v>1462</v>
      </c>
      <c r="H1004" s="223">
        <v>1</v>
      </c>
      <c r="I1004" s="224"/>
      <c r="J1004" s="225">
        <f>ROUND(I1004*H1004,2)</f>
        <v>0</v>
      </c>
      <c r="K1004" s="226"/>
      <c r="L1004" s="44"/>
      <c r="M1004" s="227" t="s">
        <v>1</v>
      </c>
      <c r="N1004" s="228" t="s">
        <v>41</v>
      </c>
      <c r="O1004" s="91"/>
      <c r="P1004" s="229">
        <f>O1004*H1004</f>
        <v>0</v>
      </c>
      <c r="Q1004" s="229">
        <v>0</v>
      </c>
      <c r="R1004" s="229">
        <f>Q1004*H1004</f>
        <v>0</v>
      </c>
      <c r="S1004" s="229">
        <v>0</v>
      </c>
      <c r="T1004" s="230">
        <f>S1004*H1004</f>
        <v>0</v>
      </c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R1004" s="231" t="s">
        <v>170</v>
      </c>
      <c r="AT1004" s="231" t="s">
        <v>166</v>
      </c>
      <c r="AU1004" s="231" t="s">
        <v>86</v>
      </c>
      <c r="AY1004" s="17" t="s">
        <v>164</v>
      </c>
      <c r="BE1004" s="232">
        <f>IF(N1004="základní",J1004,0)</f>
        <v>0</v>
      </c>
      <c r="BF1004" s="232">
        <f>IF(N1004="snížená",J1004,0)</f>
        <v>0</v>
      </c>
      <c r="BG1004" s="232">
        <f>IF(N1004="zákl. přenesená",J1004,0)</f>
        <v>0</v>
      </c>
      <c r="BH1004" s="232">
        <f>IF(N1004="sníž. přenesená",J1004,0)</f>
        <v>0</v>
      </c>
      <c r="BI1004" s="232">
        <f>IF(N1004="nulová",J1004,0)</f>
        <v>0</v>
      </c>
      <c r="BJ1004" s="17" t="s">
        <v>84</v>
      </c>
      <c r="BK1004" s="232">
        <f>ROUND(I1004*H1004,2)</f>
        <v>0</v>
      </c>
      <c r="BL1004" s="17" t="s">
        <v>170</v>
      </c>
      <c r="BM1004" s="231" t="s">
        <v>1502</v>
      </c>
    </row>
    <row r="1005" spans="1:51" s="13" customFormat="1" ht="12">
      <c r="A1005" s="13"/>
      <c r="B1005" s="233"/>
      <c r="C1005" s="234"/>
      <c r="D1005" s="235" t="s">
        <v>172</v>
      </c>
      <c r="E1005" s="236" t="s">
        <v>1</v>
      </c>
      <c r="F1005" s="237" t="s">
        <v>84</v>
      </c>
      <c r="G1005" s="234"/>
      <c r="H1005" s="238">
        <v>1</v>
      </c>
      <c r="I1005" s="239"/>
      <c r="J1005" s="234"/>
      <c r="K1005" s="234"/>
      <c r="L1005" s="240"/>
      <c r="M1005" s="241"/>
      <c r="N1005" s="242"/>
      <c r="O1005" s="242"/>
      <c r="P1005" s="242"/>
      <c r="Q1005" s="242"/>
      <c r="R1005" s="242"/>
      <c r="S1005" s="242"/>
      <c r="T1005" s="24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4" t="s">
        <v>172</v>
      </c>
      <c r="AU1005" s="244" t="s">
        <v>86</v>
      </c>
      <c r="AV1005" s="13" t="s">
        <v>86</v>
      </c>
      <c r="AW1005" s="13" t="s">
        <v>32</v>
      </c>
      <c r="AX1005" s="13" t="s">
        <v>84</v>
      </c>
      <c r="AY1005" s="244" t="s">
        <v>164</v>
      </c>
    </row>
    <row r="1006" spans="1:51" s="15" customFormat="1" ht="12">
      <c r="A1006" s="15"/>
      <c r="B1006" s="256"/>
      <c r="C1006" s="257"/>
      <c r="D1006" s="235" t="s">
        <v>172</v>
      </c>
      <c r="E1006" s="258" t="s">
        <v>1</v>
      </c>
      <c r="F1006" s="259" t="s">
        <v>1503</v>
      </c>
      <c r="G1006" s="257"/>
      <c r="H1006" s="258" t="s">
        <v>1</v>
      </c>
      <c r="I1006" s="260"/>
      <c r="J1006" s="257"/>
      <c r="K1006" s="257"/>
      <c r="L1006" s="261"/>
      <c r="M1006" s="262"/>
      <c r="N1006" s="263"/>
      <c r="O1006" s="263"/>
      <c r="P1006" s="263"/>
      <c r="Q1006" s="263"/>
      <c r="R1006" s="263"/>
      <c r="S1006" s="263"/>
      <c r="T1006" s="264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T1006" s="265" t="s">
        <v>172</v>
      </c>
      <c r="AU1006" s="265" t="s">
        <v>86</v>
      </c>
      <c r="AV1006" s="15" t="s">
        <v>84</v>
      </c>
      <c r="AW1006" s="15" t="s">
        <v>32</v>
      </c>
      <c r="AX1006" s="15" t="s">
        <v>76</v>
      </c>
      <c r="AY1006" s="265" t="s">
        <v>164</v>
      </c>
    </row>
    <row r="1007" spans="1:51" s="15" customFormat="1" ht="12">
      <c r="A1007" s="15"/>
      <c r="B1007" s="256"/>
      <c r="C1007" s="257"/>
      <c r="D1007" s="235" t="s">
        <v>172</v>
      </c>
      <c r="E1007" s="258" t="s">
        <v>1</v>
      </c>
      <c r="F1007" s="259" t="s">
        <v>1504</v>
      </c>
      <c r="G1007" s="257"/>
      <c r="H1007" s="258" t="s">
        <v>1</v>
      </c>
      <c r="I1007" s="260"/>
      <c r="J1007" s="257"/>
      <c r="K1007" s="257"/>
      <c r="L1007" s="261"/>
      <c r="M1007" s="262"/>
      <c r="N1007" s="263"/>
      <c r="O1007" s="263"/>
      <c r="P1007" s="263"/>
      <c r="Q1007" s="263"/>
      <c r="R1007" s="263"/>
      <c r="S1007" s="263"/>
      <c r="T1007" s="264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65" t="s">
        <v>172</v>
      </c>
      <c r="AU1007" s="265" t="s">
        <v>86</v>
      </c>
      <c r="AV1007" s="15" t="s">
        <v>84</v>
      </c>
      <c r="AW1007" s="15" t="s">
        <v>32</v>
      </c>
      <c r="AX1007" s="15" t="s">
        <v>76</v>
      </c>
      <c r="AY1007" s="265" t="s">
        <v>164</v>
      </c>
    </row>
    <row r="1008" spans="1:51" s="15" customFormat="1" ht="12">
      <c r="A1008" s="15"/>
      <c r="B1008" s="256"/>
      <c r="C1008" s="257"/>
      <c r="D1008" s="235" t="s">
        <v>172</v>
      </c>
      <c r="E1008" s="258" t="s">
        <v>1</v>
      </c>
      <c r="F1008" s="259" t="s">
        <v>1505</v>
      </c>
      <c r="G1008" s="257"/>
      <c r="H1008" s="258" t="s">
        <v>1</v>
      </c>
      <c r="I1008" s="260"/>
      <c r="J1008" s="257"/>
      <c r="K1008" s="257"/>
      <c r="L1008" s="261"/>
      <c r="M1008" s="262"/>
      <c r="N1008" s="263"/>
      <c r="O1008" s="263"/>
      <c r="P1008" s="263"/>
      <c r="Q1008" s="263"/>
      <c r="R1008" s="263"/>
      <c r="S1008" s="263"/>
      <c r="T1008" s="264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65" t="s">
        <v>172</v>
      </c>
      <c r="AU1008" s="265" t="s">
        <v>86</v>
      </c>
      <c r="AV1008" s="15" t="s">
        <v>84</v>
      </c>
      <c r="AW1008" s="15" t="s">
        <v>32</v>
      </c>
      <c r="AX1008" s="15" t="s">
        <v>76</v>
      </c>
      <c r="AY1008" s="265" t="s">
        <v>164</v>
      </c>
    </row>
    <row r="1009" spans="1:51" s="15" customFormat="1" ht="12">
      <c r="A1009" s="15"/>
      <c r="B1009" s="256"/>
      <c r="C1009" s="257"/>
      <c r="D1009" s="235" t="s">
        <v>172</v>
      </c>
      <c r="E1009" s="258" t="s">
        <v>1</v>
      </c>
      <c r="F1009" s="259" t="s">
        <v>1506</v>
      </c>
      <c r="G1009" s="257"/>
      <c r="H1009" s="258" t="s">
        <v>1</v>
      </c>
      <c r="I1009" s="260"/>
      <c r="J1009" s="257"/>
      <c r="K1009" s="257"/>
      <c r="L1009" s="261"/>
      <c r="M1009" s="262"/>
      <c r="N1009" s="263"/>
      <c r="O1009" s="263"/>
      <c r="P1009" s="263"/>
      <c r="Q1009" s="263"/>
      <c r="R1009" s="263"/>
      <c r="S1009" s="263"/>
      <c r="T1009" s="264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T1009" s="265" t="s">
        <v>172</v>
      </c>
      <c r="AU1009" s="265" t="s">
        <v>86</v>
      </c>
      <c r="AV1009" s="15" t="s">
        <v>84</v>
      </c>
      <c r="AW1009" s="15" t="s">
        <v>32</v>
      </c>
      <c r="AX1009" s="15" t="s">
        <v>76</v>
      </c>
      <c r="AY1009" s="265" t="s">
        <v>164</v>
      </c>
    </row>
    <row r="1010" spans="1:51" s="15" customFormat="1" ht="12">
      <c r="A1010" s="15"/>
      <c r="B1010" s="256"/>
      <c r="C1010" s="257"/>
      <c r="D1010" s="235" t="s">
        <v>172</v>
      </c>
      <c r="E1010" s="258" t="s">
        <v>1</v>
      </c>
      <c r="F1010" s="259" t="s">
        <v>1507</v>
      </c>
      <c r="G1010" s="257"/>
      <c r="H1010" s="258" t="s">
        <v>1</v>
      </c>
      <c r="I1010" s="260"/>
      <c r="J1010" s="257"/>
      <c r="K1010" s="257"/>
      <c r="L1010" s="261"/>
      <c r="M1010" s="262"/>
      <c r="N1010" s="263"/>
      <c r="O1010" s="263"/>
      <c r="P1010" s="263"/>
      <c r="Q1010" s="263"/>
      <c r="R1010" s="263"/>
      <c r="S1010" s="263"/>
      <c r="T1010" s="264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T1010" s="265" t="s">
        <v>172</v>
      </c>
      <c r="AU1010" s="265" t="s">
        <v>86</v>
      </c>
      <c r="AV1010" s="15" t="s">
        <v>84</v>
      </c>
      <c r="AW1010" s="15" t="s">
        <v>32</v>
      </c>
      <c r="AX1010" s="15" t="s">
        <v>76</v>
      </c>
      <c r="AY1010" s="265" t="s">
        <v>164</v>
      </c>
    </row>
    <row r="1011" spans="1:51" s="15" customFormat="1" ht="12">
      <c r="A1011" s="15"/>
      <c r="B1011" s="256"/>
      <c r="C1011" s="257"/>
      <c r="D1011" s="235" t="s">
        <v>172</v>
      </c>
      <c r="E1011" s="258" t="s">
        <v>1</v>
      </c>
      <c r="F1011" s="259" t="s">
        <v>1508</v>
      </c>
      <c r="G1011" s="257"/>
      <c r="H1011" s="258" t="s">
        <v>1</v>
      </c>
      <c r="I1011" s="260"/>
      <c r="J1011" s="257"/>
      <c r="K1011" s="257"/>
      <c r="L1011" s="261"/>
      <c r="M1011" s="262"/>
      <c r="N1011" s="263"/>
      <c r="O1011" s="263"/>
      <c r="P1011" s="263"/>
      <c r="Q1011" s="263"/>
      <c r="R1011" s="263"/>
      <c r="S1011" s="263"/>
      <c r="T1011" s="264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T1011" s="265" t="s">
        <v>172</v>
      </c>
      <c r="AU1011" s="265" t="s">
        <v>86</v>
      </c>
      <c r="AV1011" s="15" t="s">
        <v>84</v>
      </c>
      <c r="AW1011" s="15" t="s">
        <v>32</v>
      </c>
      <c r="AX1011" s="15" t="s">
        <v>76</v>
      </c>
      <c r="AY1011" s="265" t="s">
        <v>164</v>
      </c>
    </row>
    <row r="1012" spans="1:51" s="15" customFormat="1" ht="12">
      <c r="A1012" s="15"/>
      <c r="B1012" s="256"/>
      <c r="C1012" s="257"/>
      <c r="D1012" s="235" t="s">
        <v>172</v>
      </c>
      <c r="E1012" s="258" t="s">
        <v>1</v>
      </c>
      <c r="F1012" s="259" t="s">
        <v>1509</v>
      </c>
      <c r="G1012" s="257"/>
      <c r="H1012" s="258" t="s">
        <v>1</v>
      </c>
      <c r="I1012" s="260"/>
      <c r="J1012" s="257"/>
      <c r="K1012" s="257"/>
      <c r="L1012" s="261"/>
      <c r="M1012" s="262"/>
      <c r="N1012" s="263"/>
      <c r="O1012" s="263"/>
      <c r="P1012" s="263"/>
      <c r="Q1012" s="263"/>
      <c r="R1012" s="263"/>
      <c r="S1012" s="263"/>
      <c r="T1012" s="264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T1012" s="265" t="s">
        <v>172</v>
      </c>
      <c r="AU1012" s="265" t="s">
        <v>86</v>
      </c>
      <c r="AV1012" s="15" t="s">
        <v>84</v>
      </c>
      <c r="AW1012" s="15" t="s">
        <v>32</v>
      </c>
      <c r="AX1012" s="15" t="s">
        <v>76</v>
      </c>
      <c r="AY1012" s="265" t="s">
        <v>164</v>
      </c>
    </row>
    <row r="1013" spans="1:63" s="12" customFormat="1" ht="22.8" customHeight="1">
      <c r="A1013" s="12"/>
      <c r="B1013" s="203"/>
      <c r="C1013" s="204"/>
      <c r="D1013" s="205" t="s">
        <v>75</v>
      </c>
      <c r="E1013" s="217" t="s">
        <v>1510</v>
      </c>
      <c r="F1013" s="217" t="s">
        <v>1511</v>
      </c>
      <c r="G1013" s="204"/>
      <c r="H1013" s="204"/>
      <c r="I1013" s="207"/>
      <c r="J1013" s="218">
        <f>BK1013</f>
        <v>0</v>
      </c>
      <c r="K1013" s="204"/>
      <c r="L1013" s="209"/>
      <c r="M1013" s="210"/>
      <c r="N1013" s="211"/>
      <c r="O1013" s="211"/>
      <c r="P1013" s="212">
        <f>SUM(P1014:P1019)</f>
        <v>0</v>
      </c>
      <c r="Q1013" s="211"/>
      <c r="R1013" s="212">
        <f>SUM(R1014:R1019)</f>
        <v>0</v>
      </c>
      <c r="S1013" s="211"/>
      <c r="T1013" s="213">
        <f>SUM(T1014:T1019)</f>
        <v>0</v>
      </c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R1013" s="214" t="s">
        <v>84</v>
      </c>
      <c r="AT1013" s="215" t="s">
        <v>75</v>
      </c>
      <c r="AU1013" s="215" t="s">
        <v>84</v>
      </c>
      <c r="AY1013" s="214" t="s">
        <v>164</v>
      </c>
      <c r="BK1013" s="216">
        <f>SUM(BK1014:BK1019)</f>
        <v>0</v>
      </c>
    </row>
    <row r="1014" spans="1:65" s="2" customFormat="1" ht="13.8" customHeight="1">
      <c r="A1014" s="38"/>
      <c r="B1014" s="39"/>
      <c r="C1014" s="219" t="s">
        <v>1512</v>
      </c>
      <c r="D1014" s="219" t="s">
        <v>166</v>
      </c>
      <c r="E1014" s="220" t="s">
        <v>1513</v>
      </c>
      <c r="F1014" s="221" t="s">
        <v>1514</v>
      </c>
      <c r="G1014" s="222" t="s">
        <v>215</v>
      </c>
      <c r="H1014" s="223">
        <v>1984.838</v>
      </c>
      <c r="I1014" s="224"/>
      <c r="J1014" s="225">
        <f>ROUND(I1014*H1014,2)</f>
        <v>0</v>
      </c>
      <c r="K1014" s="226"/>
      <c r="L1014" s="44"/>
      <c r="M1014" s="227" t="s">
        <v>1</v>
      </c>
      <c r="N1014" s="228" t="s">
        <v>41</v>
      </c>
      <c r="O1014" s="91"/>
      <c r="P1014" s="229">
        <f>O1014*H1014</f>
        <v>0</v>
      </c>
      <c r="Q1014" s="229">
        <v>0</v>
      </c>
      <c r="R1014" s="229">
        <f>Q1014*H1014</f>
        <v>0</v>
      </c>
      <c r="S1014" s="229">
        <v>0</v>
      </c>
      <c r="T1014" s="230">
        <f>S1014*H1014</f>
        <v>0</v>
      </c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R1014" s="231" t="s">
        <v>170</v>
      </c>
      <c r="AT1014" s="231" t="s">
        <v>166</v>
      </c>
      <c r="AU1014" s="231" t="s">
        <v>86</v>
      </c>
      <c r="AY1014" s="17" t="s">
        <v>164</v>
      </c>
      <c r="BE1014" s="232">
        <f>IF(N1014="základní",J1014,0)</f>
        <v>0</v>
      </c>
      <c r="BF1014" s="232">
        <f>IF(N1014="snížená",J1014,0)</f>
        <v>0</v>
      </c>
      <c r="BG1014" s="232">
        <f>IF(N1014="zákl. přenesená",J1014,0)</f>
        <v>0</v>
      </c>
      <c r="BH1014" s="232">
        <f>IF(N1014="sníž. přenesená",J1014,0)</f>
        <v>0</v>
      </c>
      <c r="BI1014" s="232">
        <f>IF(N1014="nulová",J1014,0)</f>
        <v>0</v>
      </c>
      <c r="BJ1014" s="17" t="s">
        <v>84</v>
      </c>
      <c r="BK1014" s="232">
        <f>ROUND(I1014*H1014,2)</f>
        <v>0</v>
      </c>
      <c r="BL1014" s="17" t="s">
        <v>170</v>
      </c>
      <c r="BM1014" s="231" t="s">
        <v>1515</v>
      </c>
    </row>
    <row r="1015" spans="1:65" s="2" customFormat="1" ht="13.8" customHeight="1">
      <c r="A1015" s="38"/>
      <c r="B1015" s="39"/>
      <c r="C1015" s="219" t="s">
        <v>1516</v>
      </c>
      <c r="D1015" s="219" t="s">
        <v>166</v>
      </c>
      <c r="E1015" s="220" t="s">
        <v>1517</v>
      </c>
      <c r="F1015" s="221" t="s">
        <v>1518</v>
      </c>
      <c r="G1015" s="222" t="s">
        <v>215</v>
      </c>
      <c r="H1015" s="223">
        <v>1984.838</v>
      </c>
      <c r="I1015" s="224"/>
      <c r="J1015" s="225">
        <f>ROUND(I1015*H1015,2)</f>
        <v>0</v>
      </c>
      <c r="K1015" s="226"/>
      <c r="L1015" s="44"/>
      <c r="M1015" s="227" t="s">
        <v>1</v>
      </c>
      <c r="N1015" s="228" t="s">
        <v>41</v>
      </c>
      <c r="O1015" s="91"/>
      <c r="P1015" s="229">
        <f>O1015*H1015</f>
        <v>0</v>
      </c>
      <c r="Q1015" s="229">
        <v>0</v>
      </c>
      <c r="R1015" s="229">
        <f>Q1015*H1015</f>
        <v>0</v>
      </c>
      <c r="S1015" s="229">
        <v>0</v>
      </c>
      <c r="T1015" s="230">
        <f>S1015*H1015</f>
        <v>0</v>
      </c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R1015" s="231" t="s">
        <v>170</v>
      </c>
      <c r="AT1015" s="231" t="s">
        <v>166</v>
      </c>
      <c r="AU1015" s="231" t="s">
        <v>86</v>
      </c>
      <c r="AY1015" s="17" t="s">
        <v>164</v>
      </c>
      <c r="BE1015" s="232">
        <f>IF(N1015="základní",J1015,0)</f>
        <v>0</v>
      </c>
      <c r="BF1015" s="232">
        <f>IF(N1015="snížená",J1015,0)</f>
        <v>0</v>
      </c>
      <c r="BG1015" s="232">
        <f>IF(N1015="zákl. přenesená",J1015,0)</f>
        <v>0</v>
      </c>
      <c r="BH1015" s="232">
        <f>IF(N1015="sníž. přenesená",J1015,0)</f>
        <v>0</v>
      </c>
      <c r="BI1015" s="232">
        <f>IF(N1015="nulová",J1015,0)</f>
        <v>0</v>
      </c>
      <c r="BJ1015" s="17" t="s">
        <v>84</v>
      </c>
      <c r="BK1015" s="232">
        <f>ROUND(I1015*H1015,2)</f>
        <v>0</v>
      </c>
      <c r="BL1015" s="17" t="s">
        <v>170</v>
      </c>
      <c r="BM1015" s="231" t="s">
        <v>1519</v>
      </c>
    </row>
    <row r="1016" spans="1:65" s="2" customFormat="1" ht="13.8" customHeight="1">
      <c r="A1016" s="38"/>
      <c r="B1016" s="39"/>
      <c r="C1016" s="219" t="s">
        <v>1520</v>
      </c>
      <c r="D1016" s="219" t="s">
        <v>166</v>
      </c>
      <c r="E1016" s="220" t="s">
        <v>1521</v>
      </c>
      <c r="F1016" s="221" t="s">
        <v>1522</v>
      </c>
      <c r="G1016" s="222" t="s">
        <v>215</v>
      </c>
      <c r="H1016" s="223">
        <v>27787.732</v>
      </c>
      <c r="I1016" s="224"/>
      <c r="J1016" s="225">
        <f>ROUND(I1016*H1016,2)</f>
        <v>0</v>
      </c>
      <c r="K1016" s="226"/>
      <c r="L1016" s="44"/>
      <c r="M1016" s="227" t="s">
        <v>1</v>
      </c>
      <c r="N1016" s="228" t="s">
        <v>41</v>
      </c>
      <c r="O1016" s="91"/>
      <c r="P1016" s="229">
        <f>O1016*H1016</f>
        <v>0</v>
      </c>
      <c r="Q1016" s="229">
        <v>0</v>
      </c>
      <c r="R1016" s="229">
        <f>Q1016*H1016</f>
        <v>0</v>
      </c>
      <c r="S1016" s="229">
        <v>0</v>
      </c>
      <c r="T1016" s="230">
        <f>S1016*H1016</f>
        <v>0</v>
      </c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R1016" s="231" t="s">
        <v>170</v>
      </c>
      <c r="AT1016" s="231" t="s">
        <v>166</v>
      </c>
      <c r="AU1016" s="231" t="s">
        <v>86</v>
      </c>
      <c r="AY1016" s="17" t="s">
        <v>164</v>
      </c>
      <c r="BE1016" s="232">
        <f>IF(N1016="základní",J1016,0)</f>
        <v>0</v>
      </c>
      <c r="BF1016" s="232">
        <f>IF(N1016="snížená",J1016,0)</f>
        <v>0</v>
      </c>
      <c r="BG1016" s="232">
        <f>IF(N1016="zákl. přenesená",J1016,0)</f>
        <v>0</v>
      </c>
      <c r="BH1016" s="232">
        <f>IF(N1016="sníž. přenesená",J1016,0)</f>
        <v>0</v>
      </c>
      <c r="BI1016" s="232">
        <f>IF(N1016="nulová",J1016,0)</f>
        <v>0</v>
      </c>
      <c r="BJ1016" s="17" t="s">
        <v>84</v>
      </c>
      <c r="BK1016" s="232">
        <f>ROUND(I1016*H1016,2)</f>
        <v>0</v>
      </c>
      <c r="BL1016" s="17" t="s">
        <v>170</v>
      </c>
      <c r="BM1016" s="231" t="s">
        <v>1523</v>
      </c>
    </row>
    <row r="1017" spans="1:51" s="13" customFormat="1" ht="12">
      <c r="A1017" s="13"/>
      <c r="B1017" s="233"/>
      <c r="C1017" s="234"/>
      <c r="D1017" s="235" t="s">
        <v>172</v>
      </c>
      <c r="E1017" s="236" t="s">
        <v>1</v>
      </c>
      <c r="F1017" s="237" t="s">
        <v>1524</v>
      </c>
      <c r="G1017" s="234"/>
      <c r="H1017" s="238">
        <v>27787.732</v>
      </c>
      <c r="I1017" s="239"/>
      <c r="J1017" s="234"/>
      <c r="K1017" s="234"/>
      <c r="L1017" s="240"/>
      <c r="M1017" s="241"/>
      <c r="N1017" s="242"/>
      <c r="O1017" s="242"/>
      <c r="P1017" s="242"/>
      <c r="Q1017" s="242"/>
      <c r="R1017" s="242"/>
      <c r="S1017" s="242"/>
      <c r="T1017" s="24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4" t="s">
        <v>172</v>
      </c>
      <c r="AU1017" s="244" t="s">
        <v>86</v>
      </c>
      <c r="AV1017" s="13" t="s">
        <v>86</v>
      </c>
      <c r="AW1017" s="13" t="s">
        <v>32</v>
      </c>
      <c r="AX1017" s="13" t="s">
        <v>84</v>
      </c>
      <c r="AY1017" s="244" t="s">
        <v>164</v>
      </c>
    </row>
    <row r="1018" spans="1:51" s="15" customFormat="1" ht="12">
      <c r="A1018" s="15"/>
      <c r="B1018" s="256"/>
      <c r="C1018" s="257"/>
      <c r="D1018" s="235" t="s">
        <v>172</v>
      </c>
      <c r="E1018" s="258" t="s">
        <v>1</v>
      </c>
      <c r="F1018" s="259" t="s">
        <v>206</v>
      </c>
      <c r="G1018" s="257"/>
      <c r="H1018" s="258" t="s">
        <v>1</v>
      </c>
      <c r="I1018" s="260"/>
      <c r="J1018" s="257"/>
      <c r="K1018" s="257"/>
      <c r="L1018" s="261"/>
      <c r="M1018" s="262"/>
      <c r="N1018" s="263"/>
      <c r="O1018" s="263"/>
      <c r="P1018" s="263"/>
      <c r="Q1018" s="263"/>
      <c r="R1018" s="263"/>
      <c r="S1018" s="263"/>
      <c r="T1018" s="264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T1018" s="265" t="s">
        <v>172</v>
      </c>
      <c r="AU1018" s="265" t="s">
        <v>86</v>
      </c>
      <c r="AV1018" s="15" t="s">
        <v>84</v>
      </c>
      <c r="AW1018" s="15" t="s">
        <v>32</v>
      </c>
      <c r="AX1018" s="15" t="s">
        <v>76</v>
      </c>
      <c r="AY1018" s="265" t="s">
        <v>164</v>
      </c>
    </row>
    <row r="1019" spans="1:65" s="2" customFormat="1" ht="13.8" customHeight="1">
      <c r="A1019" s="38"/>
      <c r="B1019" s="39"/>
      <c r="C1019" s="219" t="s">
        <v>1525</v>
      </c>
      <c r="D1019" s="219" t="s">
        <v>166</v>
      </c>
      <c r="E1019" s="220" t="s">
        <v>1526</v>
      </c>
      <c r="F1019" s="221" t="s">
        <v>1527</v>
      </c>
      <c r="G1019" s="222" t="s">
        <v>215</v>
      </c>
      <c r="H1019" s="223">
        <v>1984.838</v>
      </c>
      <c r="I1019" s="224"/>
      <c r="J1019" s="225">
        <f>ROUND(I1019*H1019,2)</f>
        <v>0</v>
      </c>
      <c r="K1019" s="226"/>
      <c r="L1019" s="44"/>
      <c r="M1019" s="227" t="s">
        <v>1</v>
      </c>
      <c r="N1019" s="228" t="s">
        <v>41</v>
      </c>
      <c r="O1019" s="91"/>
      <c r="P1019" s="229">
        <f>O1019*H1019</f>
        <v>0</v>
      </c>
      <c r="Q1019" s="229">
        <v>0</v>
      </c>
      <c r="R1019" s="229">
        <f>Q1019*H1019</f>
        <v>0</v>
      </c>
      <c r="S1019" s="229">
        <v>0</v>
      </c>
      <c r="T1019" s="230">
        <f>S1019*H1019</f>
        <v>0</v>
      </c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R1019" s="231" t="s">
        <v>170</v>
      </c>
      <c r="AT1019" s="231" t="s">
        <v>166</v>
      </c>
      <c r="AU1019" s="231" t="s">
        <v>86</v>
      </c>
      <c r="AY1019" s="17" t="s">
        <v>164</v>
      </c>
      <c r="BE1019" s="232">
        <f>IF(N1019="základní",J1019,0)</f>
        <v>0</v>
      </c>
      <c r="BF1019" s="232">
        <f>IF(N1019="snížená",J1019,0)</f>
        <v>0</v>
      </c>
      <c r="BG1019" s="232">
        <f>IF(N1019="zákl. přenesená",J1019,0)</f>
        <v>0</v>
      </c>
      <c r="BH1019" s="232">
        <f>IF(N1019="sníž. přenesená",J1019,0)</f>
        <v>0</v>
      </c>
      <c r="BI1019" s="232">
        <f>IF(N1019="nulová",J1019,0)</f>
        <v>0</v>
      </c>
      <c r="BJ1019" s="17" t="s">
        <v>84</v>
      </c>
      <c r="BK1019" s="232">
        <f>ROUND(I1019*H1019,2)</f>
        <v>0</v>
      </c>
      <c r="BL1019" s="17" t="s">
        <v>170</v>
      </c>
      <c r="BM1019" s="231" t="s">
        <v>1528</v>
      </c>
    </row>
    <row r="1020" spans="1:63" s="12" customFormat="1" ht="22.8" customHeight="1">
      <c r="A1020" s="12"/>
      <c r="B1020" s="203"/>
      <c r="C1020" s="204"/>
      <c r="D1020" s="205" t="s">
        <v>75</v>
      </c>
      <c r="E1020" s="217" t="s">
        <v>1529</v>
      </c>
      <c r="F1020" s="217" t="s">
        <v>1530</v>
      </c>
      <c r="G1020" s="204"/>
      <c r="H1020" s="204"/>
      <c r="I1020" s="207"/>
      <c r="J1020" s="218">
        <f>BK1020</f>
        <v>0</v>
      </c>
      <c r="K1020" s="204"/>
      <c r="L1020" s="209"/>
      <c r="M1020" s="210"/>
      <c r="N1020" s="211"/>
      <c r="O1020" s="211"/>
      <c r="P1020" s="212">
        <f>P1021</f>
        <v>0</v>
      </c>
      <c r="Q1020" s="211"/>
      <c r="R1020" s="212">
        <f>R1021</f>
        <v>0</v>
      </c>
      <c r="S1020" s="211"/>
      <c r="T1020" s="213">
        <f>T1021</f>
        <v>0</v>
      </c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R1020" s="214" t="s">
        <v>84</v>
      </c>
      <c r="AT1020" s="215" t="s">
        <v>75</v>
      </c>
      <c r="AU1020" s="215" t="s">
        <v>84</v>
      </c>
      <c r="AY1020" s="214" t="s">
        <v>164</v>
      </c>
      <c r="BK1020" s="216">
        <f>BK1021</f>
        <v>0</v>
      </c>
    </row>
    <row r="1021" spans="1:65" s="2" customFormat="1" ht="13.8" customHeight="1">
      <c r="A1021" s="38"/>
      <c r="B1021" s="39"/>
      <c r="C1021" s="219" t="s">
        <v>1531</v>
      </c>
      <c r="D1021" s="219" t="s">
        <v>166</v>
      </c>
      <c r="E1021" s="220" t="s">
        <v>1532</v>
      </c>
      <c r="F1021" s="221" t="s">
        <v>1533</v>
      </c>
      <c r="G1021" s="222" t="s">
        <v>215</v>
      </c>
      <c r="H1021" s="223">
        <v>996.872</v>
      </c>
      <c r="I1021" s="224"/>
      <c r="J1021" s="225">
        <f>ROUND(I1021*H1021,2)</f>
        <v>0</v>
      </c>
      <c r="K1021" s="226"/>
      <c r="L1021" s="44"/>
      <c r="M1021" s="227" t="s">
        <v>1</v>
      </c>
      <c r="N1021" s="228" t="s">
        <v>41</v>
      </c>
      <c r="O1021" s="91"/>
      <c r="P1021" s="229">
        <f>O1021*H1021</f>
        <v>0</v>
      </c>
      <c r="Q1021" s="229">
        <v>0</v>
      </c>
      <c r="R1021" s="229">
        <f>Q1021*H1021</f>
        <v>0</v>
      </c>
      <c r="S1021" s="229">
        <v>0</v>
      </c>
      <c r="T1021" s="230">
        <f>S1021*H1021</f>
        <v>0</v>
      </c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R1021" s="231" t="s">
        <v>170</v>
      </c>
      <c r="AT1021" s="231" t="s">
        <v>166</v>
      </c>
      <c r="AU1021" s="231" t="s">
        <v>86</v>
      </c>
      <c r="AY1021" s="17" t="s">
        <v>164</v>
      </c>
      <c r="BE1021" s="232">
        <f>IF(N1021="základní",J1021,0)</f>
        <v>0</v>
      </c>
      <c r="BF1021" s="232">
        <f>IF(N1021="snížená",J1021,0)</f>
        <v>0</v>
      </c>
      <c r="BG1021" s="232">
        <f>IF(N1021="zákl. přenesená",J1021,0)</f>
        <v>0</v>
      </c>
      <c r="BH1021" s="232">
        <f>IF(N1021="sníž. přenesená",J1021,0)</f>
        <v>0</v>
      </c>
      <c r="BI1021" s="232">
        <f>IF(N1021="nulová",J1021,0)</f>
        <v>0</v>
      </c>
      <c r="BJ1021" s="17" t="s">
        <v>84</v>
      </c>
      <c r="BK1021" s="232">
        <f>ROUND(I1021*H1021,2)</f>
        <v>0</v>
      </c>
      <c r="BL1021" s="17" t="s">
        <v>170</v>
      </c>
      <c r="BM1021" s="231" t="s">
        <v>1534</v>
      </c>
    </row>
    <row r="1022" spans="1:63" s="12" customFormat="1" ht="25.9" customHeight="1">
      <c r="A1022" s="12"/>
      <c r="B1022" s="203"/>
      <c r="C1022" s="204"/>
      <c r="D1022" s="205" t="s">
        <v>75</v>
      </c>
      <c r="E1022" s="206" t="s">
        <v>1535</v>
      </c>
      <c r="F1022" s="206" t="s">
        <v>1536</v>
      </c>
      <c r="G1022" s="204"/>
      <c r="H1022" s="204"/>
      <c r="I1022" s="207"/>
      <c r="J1022" s="208">
        <f>BK1022</f>
        <v>0</v>
      </c>
      <c r="K1022" s="204"/>
      <c r="L1022" s="209"/>
      <c r="M1022" s="210"/>
      <c r="N1022" s="211"/>
      <c r="O1022" s="211"/>
      <c r="P1022" s="212">
        <f>P1023+P1032+P1092+P1165+P1171+P1194+P1205+P1323+P1400+P1552+P1664+P1710+P1716+P1729+P1800+P1823+P1845</f>
        <v>0</v>
      </c>
      <c r="Q1022" s="211"/>
      <c r="R1022" s="212">
        <f>R1023+R1032+R1092+R1165+R1171+R1194+R1205+R1323+R1400+R1552+R1664+R1710+R1716+R1729+R1800+R1823+R1845</f>
        <v>213.21289148</v>
      </c>
      <c r="S1022" s="211"/>
      <c r="T1022" s="213">
        <f>T1023+T1032+T1092+T1165+T1171+T1194+T1205+T1323+T1400+T1552+T1664+T1710+T1716+T1729+T1800+T1823+T1845</f>
        <v>70.1541817</v>
      </c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R1022" s="214" t="s">
        <v>86</v>
      </c>
      <c r="AT1022" s="215" t="s">
        <v>75</v>
      </c>
      <c r="AU1022" s="215" t="s">
        <v>76</v>
      </c>
      <c r="AY1022" s="214" t="s">
        <v>164</v>
      </c>
      <c r="BK1022" s="216">
        <f>BK1023+BK1032+BK1092+BK1165+BK1171+BK1194+BK1205+BK1323+BK1400+BK1552+BK1664+BK1710+BK1716+BK1729+BK1800+BK1823+BK1845</f>
        <v>0</v>
      </c>
    </row>
    <row r="1023" spans="1:63" s="12" customFormat="1" ht="22.8" customHeight="1">
      <c r="A1023" s="12"/>
      <c r="B1023" s="203"/>
      <c r="C1023" s="204"/>
      <c r="D1023" s="205" t="s">
        <v>75</v>
      </c>
      <c r="E1023" s="217" t="s">
        <v>1537</v>
      </c>
      <c r="F1023" s="217" t="s">
        <v>1538</v>
      </c>
      <c r="G1023" s="204"/>
      <c r="H1023" s="204"/>
      <c r="I1023" s="207"/>
      <c r="J1023" s="218">
        <f>BK1023</f>
        <v>0</v>
      </c>
      <c r="K1023" s="204"/>
      <c r="L1023" s="209"/>
      <c r="M1023" s="210"/>
      <c r="N1023" s="211"/>
      <c r="O1023" s="211"/>
      <c r="P1023" s="212">
        <f>SUM(P1024:P1031)</f>
        <v>0</v>
      </c>
      <c r="Q1023" s="211"/>
      <c r="R1023" s="212">
        <f>SUM(R1024:R1031)</f>
        <v>0.0573325</v>
      </c>
      <c r="S1023" s="211"/>
      <c r="T1023" s="213">
        <f>SUM(T1024:T1031)</f>
        <v>0</v>
      </c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R1023" s="214" t="s">
        <v>86</v>
      </c>
      <c r="AT1023" s="215" t="s">
        <v>75</v>
      </c>
      <c r="AU1023" s="215" t="s">
        <v>84</v>
      </c>
      <c r="AY1023" s="214" t="s">
        <v>164</v>
      </c>
      <c r="BK1023" s="216">
        <f>SUM(BK1024:BK1031)</f>
        <v>0</v>
      </c>
    </row>
    <row r="1024" spans="1:65" s="2" customFormat="1" ht="13.8" customHeight="1">
      <c r="A1024" s="38"/>
      <c r="B1024" s="39"/>
      <c r="C1024" s="219" t="s">
        <v>1539</v>
      </c>
      <c r="D1024" s="219" t="s">
        <v>166</v>
      </c>
      <c r="E1024" s="220" t="s">
        <v>1540</v>
      </c>
      <c r="F1024" s="221" t="s">
        <v>1541</v>
      </c>
      <c r="G1024" s="222" t="s">
        <v>169</v>
      </c>
      <c r="H1024" s="223">
        <v>109.205</v>
      </c>
      <c r="I1024" s="224"/>
      <c r="J1024" s="225">
        <f>ROUND(I1024*H1024,2)</f>
        <v>0</v>
      </c>
      <c r="K1024" s="226"/>
      <c r="L1024" s="44"/>
      <c r="M1024" s="227" t="s">
        <v>1</v>
      </c>
      <c r="N1024" s="228" t="s">
        <v>41</v>
      </c>
      <c r="O1024" s="91"/>
      <c r="P1024" s="229">
        <f>O1024*H1024</f>
        <v>0</v>
      </c>
      <c r="Q1024" s="229">
        <v>0</v>
      </c>
      <c r="R1024" s="229">
        <f>Q1024*H1024</f>
        <v>0</v>
      </c>
      <c r="S1024" s="229">
        <v>0</v>
      </c>
      <c r="T1024" s="230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31" t="s">
        <v>252</v>
      </c>
      <c r="AT1024" s="231" t="s">
        <v>166</v>
      </c>
      <c r="AU1024" s="231" t="s">
        <v>86</v>
      </c>
      <c r="AY1024" s="17" t="s">
        <v>164</v>
      </c>
      <c r="BE1024" s="232">
        <f>IF(N1024="základní",J1024,0)</f>
        <v>0</v>
      </c>
      <c r="BF1024" s="232">
        <f>IF(N1024="snížená",J1024,0)</f>
        <v>0</v>
      </c>
      <c r="BG1024" s="232">
        <f>IF(N1024="zákl. přenesená",J1024,0)</f>
        <v>0</v>
      </c>
      <c r="BH1024" s="232">
        <f>IF(N1024="sníž. přenesená",J1024,0)</f>
        <v>0</v>
      </c>
      <c r="BI1024" s="232">
        <f>IF(N1024="nulová",J1024,0)</f>
        <v>0</v>
      </c>
      <c r="BJ1024" s="17" t="s">
        <v>84</v>
      </c>
      <c r="BK1024" s="232">
        <f>ROUND(I1024*H1024,2)</f>
        <v>0</v>
      </c>
      <c r="BL1024" s="17" t="s">
        <v>252</v>
      </c>
      <c r="BM1024" s="231" t="s">
        <v>1542</v>
      </c>
    </row>
    <row r="1025" spans="1:51" s="13" customFormat="1" ht="12">
      <c r="A1025" s="13"/>
      <c r="B1025" s="233"/>
      <c r="C1025" s="234"/>
      <c r="D1025" s="235" t="s">
        <v>172</v>
      </c>
      <c r="E1025" s="236" t="s">
        <v>1</v>
      </c>
      <c r="F1025" s="237" t="s">
        <v>1543</v>
      </c>
      <c r="G1025" s="234"/>
      <c r="H1025" s="238">
        <v>99.855</v>
      </c>
      <c r="I1025" s="239"/>
      <c r="J1025" s="234"/>
      <c r="K1025" s="234"/>
      <c r="L1025" s="240"/>
      <c r="M1025" s="241"/>
      <c r="N1025" s="242"/>
      <c r="O1025" s="242"/>
      <c r="P1025" s="242"/>
      <c r="Q1025" s="242"/>
      <c r="R1025" s="242"/>
      <c r="S1025" s="242"/>
      <c r="T1025" s="24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4" t="s">
        <v>172</v>
      </c>
      <c r="AU1025" s="244" t="s">
        <v>86</v>
      </c>
      <c r="AV1025" s="13" t="s">
        <v>86</v>
      </c>
      <c r="AW1025" s="13" t="s">
        <v>32</v>
      </c>
      <c r="AX1025" s="13" t="s">
        <v>76</v>
      </c>
      <c r="AY1025" s="244" t="s">
        <v>164</v>
      </c>
    </row>
    <row r="1026" spans="1:51" s="13" customFormat="1" ht="12">
      <c r="A1026" s="13"/>
      <c r="B1026" s="233"/>
      <c r="C1026" s="234"/>
      <c r="D1026" s="235" t="s">
        <v>172</v>
      </c>
      <c r="E1026" s="236" t="s">
        <v>1</v>
      </c>
      <c r="F1026" s="237" t="s">
        <v>795</v>
      </c>
      <c r="G1026" s="234"/>
      <c r="H1026" s="238">
        <v>9.35</v>
      </c>
      <c r="I1026" s="239"/>
      <c r="J1026" s="234"/>
      <c r="K1026" s="234"/>
      <c r="L1026" s="240"/>
      <c r="M1026" s="241"/>
      <c r="N1026" s="242"/>
      <c r="O1026" s="242"/>
      <c r="P1026" s="242"/>
      <c r="Q1026" s="242"/>
      <c r="R1026" s="242"/>
      <c r="S1026" s="242"/>
      <c r="T1026" s="24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4" t="s">
        <v>172</v>
      </c>
      <c r="AU1026" s="244" t="s">
        <v>86</v>
      </c>
      <c r="AV1026" s="13" t="s">
        <v>86</v>
      </c>
      <c r="AW1026" s="13" t="s">
        <v>32</v>
      </c>
      <c r="AX1026" s="13" t="s">
        <v>76</v>
      </c>
      <c r="AY1026" s="244" t="s">
        <v>164</v>
      </c>
    </row>
    <row r="1027" spans="1:51" s="14" customFormat="1" ht="12">
      <c r="A1027" s="14"/>
      <c r="B1027" s="245"/>
      <c r="C1027" s="246"/>
      <c r="D1027" s="235" t="s">
        <v>172</v>
      </c>
      <c r="E1027" s="247" t="s">
        <v>1</v>
      </c>
      <c r="F1027" s="248" t="s">
        <v>175</v>
      </c>
      <c r="G1027" s="246"/>
      <c r="H1027" s="249">
        <v>109.205</v>
      </c>
      <c r="I1027" s="250"/>
      <c r="J1027" s="246"/>
      <c r="K1027" s="246"/>
      <c r="L1027" s="251"/>
      <c r="M1027" s="252"/>
      <c r="N1027" s="253"/>
      <c r="O1027" s="253"/>
      <c r="P1027" s="253"/>
      <c r="Q1027" s="253"/>
      <c r="R1027" s="253"/>
      <c r="S1027" s="253"/>
      <c r="T1027" s="25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5" t="s">
        <v>172</v>
      </c>
      <c r="AU1027" s="255" t="s">
        <v>86</v>
      </c>
      <c r="AV1027" s="14" t="s">
        <v>170</v>
      </c>
      <c r="AW1027" s="14" t="s">
        <v>32</v>
      </c>
      <c r="AX1027" s="14" t="s">
        <v>84</v>
      </c>
      <c r="AY1027" s="255" t="s">
        <v>164</v>
      </c>
    </row>
    <row r="1028" spans="1:65" s="2" customFormat="1" ht="13.8" customHeight="1">
      <c r="A1028" s="38"/>
      <c r="B1028" s="39"/>
      <c r="C1028" s="266" t="s">
        <v>1544</v>
      </c>
      <c r="D1028" s="266" t="s">
        <v>424</v>
      </c>
      <c r="E1028" s="267" t="s">
        <v>1545</v>
      </c>
      <c r="F1028" s="268" t="s">
        <v>1546</v>
      </c>
      <c r="G1028" s="269" t="s">
        <v>169</v>
      </c>
      <c r="H1028" s="270">
        <v>114.665</v>
      </c>
      <c r="I1028" s="271"/>
      <c r="J1028" s="272">
        <f>ROUND(I1028*H1028,2)</f>
        <v>0</v>
      </c>
      <c r="K1028" s="273"/>
      <c r="L1028" s="274"/>
      <c r="M1028" s="275" t="s">
        <v>1</v>
      </c>
      <c r="N1028" s="276" t="s">
        <v>41</v>
      </c>
      <c r="O1028" s="91"/>
      <c r="P1028" s="229">
        <f>O1028*H1028</f>
        <v>0</v>
      </c>
      <c r="Q1028" s="229">
        <v>0.0005</v>
      </c>
      <c r="R1028" s="229">
        <f>Q1028*H1028</f>
        <v>0.0573325</v>
      </c>
      <c r="S1028" s="229">
        <v>0</v>
      </c>
      <c r="T1028" s="230">
        <f>S1028*H1028</f>
        <v>0</v>
      </c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R1028" s="231" t="s">
        <v>352</v>
      </c>
      <c r="AT1028" s="231" t="s">
        <v>424</v>
      </c>
      <c r="AU1028" s="231" t="s">
        <v>86</v>
      </c>
      <c r="AY1028" s="17" t="s">
        <v>164</v>
      </c>
      <c r="BE1028" s="232">
        <f>IF(N1028="základní",J1028,0)</f>
        <v>0</v>
      </c>
      <c r="BF1028" s="232">
        <f>IF(N1028="snížená",J1028,0)</f>
        <v>0</v>
      </c>
      <c r="BG1028" s="232">
        <f>IF(N1028="zákl. přenesená",J1028,0)</f>
        <v>0</v>
      </c>
      <c r="BH1028" s="232">
        <f>IF(N1028="sníž. přenesená",J1028,0)</f>
        <v>0</v>
      </c>
      <c r="BI1028" s="232">
        <f>IF(N1028="nulová",J1028,0)</f>
        <v>0</v>
      </c>
      <c r="BJ1028" s="17" t="s">
        <v>84</v>
      </c>
      <c r="BK1028" s="232">
        <f>ROUND(I1028*H1028,2)</f>
        <v>0</v>
      </c>
      <c r="BL1028" s="17" t="s">
        <v>252</v>
      </c>
      <c r="BM1028" s="231" t="s">
        <v>1547</v>
      </c>
    </row>
    <row r="1029" spans="1:51" s="13" customFormat="1" ht="12">
      <c r="A1029" s="13"/>
      <c r="B1029" s="233"/>
      <c r="C1029" s="234"/>
      <c r="D1029" s="235" t="s">
        <v>172</v>
      </c>
      <c r="E1029" s="236" t="s">
        <v>1</v>
      </c>
      <c r="F1029" s="237" t="s">
        <v>1548</v>
      </c>
      <c r="G1029" s="234"/>
      <c r="H1029" s="238">
        <v>109.205</v>
      </c>
      <c r="I1029" s="239"/>
      <c r="J1029" s="234"/>
      <c r="K1029" s="234"/>
      <c r="L1029" s="240"/>
      <c r="M1029" s="241"/>
      <c r="N1029" s="242"/>
      <c r="O1029" s="242"/>
      <c r="P1029" s="242"/>
      <c r="Q1029" s="242"/>
      <c r="R1029" s="242"/>
      <c r="S1029" s="242"/>
      <c r="T1029" s="24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4" t="s">
        <v>172</v>
      </c>
      <c r="AU1029" s="244" t="s">
        <v>86</v>
      </c>
      <c r="AV1029" s="13" t="s">
        <v>86</v>
      </c>
      <c r="AW1029" s="13" t="s">
        <v>32</v>
      </c>
      <c r="AX1029" s="13" t="s">
        <v>84</v>
      </c>
      <c r="AY1029" s="244" t="s">
        <v>164</v>
      </c>
    </row>
    <row r="1030" spans="1:51" s="13" customFormat="1" ht="12">
      <c r="A1030" s="13"/>
      <c r="B1030" s="233"/>
      <c r="C1030" s="234"/>
      <c r="D1030" s="235" t="s">
        <v>172</v>
      </c>
      <c r="E1030" s="234"/>
      <c r="F1030" s="237" t="s">
        <v>1549</v>
      </c>
      <c r="G1030" s="234"/>
      <c r="H1030" s="238">
        <v>114.665</v>
      </c>
      <c r="I1030" s="239"/>
      <c r="J1030" s="234"/>
      <c r="K1030" s="234"/>
      <c r="L1030" s="240"/>
      <c r="M1030" s="241"/>
      <c r="N1030" s="242"/>
      <c r="O1030" s="242"/>
      <c r="P1030" s="242"/>
      <c r="Q1030" s="242"/>
      <c r="R1030" s="242"/>
      <c r="S1030" s="242"/>
      <c r="T1030" s="24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4" t="s">
        <v>172</v>
      </c>
      <c r="AU1030" s="244" t="s">
        <v>86</v>
      </c>
      <c r="AV1030" s="13" t="s">
        <v>86</v>
      </c>
      <c r="AW1030" s="13" t="s">
        <v>4</v>
      </c>
      <c r="AX1030" s="13" t="s">
        <v>84</v>
      </c>
      <c r="AY1030" s="244" t="s">
        <v>164</v>
      </c>
    </row>
    <row r="1031" spans="1:65" s="2" customFormat="1" ht="13.8" customHeight="1">
      <c r="A1031" s="38"/>
      <c r="B1031" s="39"/>
      <c r="C1031" s="219" t="s">
        <v>1550</v>
      </c>
      <c r="D1031" s="219" t="s">
        <v>166</v>
      </c>
      <c r="E1031" s="220" t="s">
        <v>1551</v>
      </c>
      <c r="F1031" s="221" t="s">
        <v>1552</v>
      </c>
      <c r="G1031" s="222" t="s">
        <v>1553</v>
      </c>
      <c r="H1031" s="277"/>
      <c r="I1031" s="224"/>
      <c r="J1031" s="225">
        <f>ROUND(I1031*H1031,2)</f>
        <v>0</v>
      </c>
      <c r="K1031" s="226"/>
      <c r="L1031" s="44"/>
      <c r="M1031" s="227" t="s">
        <v>1</v>
      </c>
      <c r="N1031" s="228" t="s">
        <v>41</v>
      </c>
      <c r="O1031" s="91"/>
      <c r="P1031" s="229">
        <f>O1031*H1031</f>
        <v>0</v>
      </c>
      <c r="Q1031" s="229">
        <v>0</v>
      </c>
      <c r="R1031" s="229">
        <f>Q1031*H1031</f>
        <v>0</v>
      </c>
      <c r="S1031" s="229">
        <v>0</v>
      </c>
      <c r="T1031" s="230">
        <f>S1031*H1031</f>
        <v>0</v>
      </c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R1031" s="231" t="s">
        <v>252</v>
      </c>
      <c r="AT1031" s="231" t="s">
        <v>166</v>
      </c>
      <c r="AU1031" s="231" t="s">
        <v>86</v>
      </c>
      <c r="AY1031" s="17" t="s">
        <v>164</v>
      </c>
      <c r="BE1031" s="232">
        <f>IF(N1031="základní",J1031,0)</f>
        <v>0</v>
      </c>
      <c r="BF1031" s="232">
        <f>IF(N1031="snížená",J1031,0)</f>
        <v>0</v>
      </c>
      <c r="BG1031" s="232">
        <f>IF(N1031="zákl. přenesená",J1031,0)</f>
        <v>0</v>
      </c>
      <c r="BH1031" s="232">
        <f>IF(N1031="sníž. přenesená",J1031,0)</f>
        <v>0</v>
      </c>
      <c r="BI1031" s="232">
        <f>IF(N1031="nulová",J1031,0)</f>
        <v>0</v>
      </c>
      <c r="BJ1031" s="17" t="s">
        <v>84</v>
      </c>
      <c r="BK1031" s="232">
        <f>ROUND(I1031*H1031,2)</f>
        <v>0</v>
      </c>
      <c r="BL1031" s="17" t="s">
        <v>252</v>
      </c>
      <c r="BM1031" s="231" t="s">
        <v>1554</v>
      </c>
    </row>
    <row r="1032" spans="1:63" s="12" customFormat="1" ht="22.8" customHeight="1">
      <c r="A1032" s="12"/>
      <c r="B1032" s="203"/>
      <c r="C1032" s="204"/>
      <c r="D1032" s="205" t="s">
        <v>75</v>
      </c>
      <c r="E1032" s="217" t="s">
        <v>1555</v>
      </c>
      <c r="F1032" s="217" t="s">
        <v>1556</v>
      </c>
      <c r="G1032" s="204"/>
      <c r="H1032" s="204"/>
      <c r="I1032" s="207"/>
      <c r="J1032" s="218">
        <f>BK1032</f>
        <v>0</v>
      </c>
      <c r="K1032" s="204"/>
      <c r="L1032" s="209"/>
      <c r="M1032" s="210"/>
      <c r="N1032" s="211"/>
      <c r="O1032" s="211"/>
      <c r="P1032" s="212">
        <f>SUM(P1033:P1091)</f>
        <v>0</v>
      </c>
      <c r="Q1032" s="211"/>
      <c r="R1032" s="212">
        <f>SUM(R1033:R1091)</f>
        <v>61.0808022</v>
      </c>
      <c r="S1032" s="211"/>
      <c r="T1032" s="213">
        <f>SUM(T1033:T1091)</f>
        <v>15.02052</v>
      </c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R1032" s="214" t="s">
        <v>86</v>
      </c>
      <c r="AT1032" s="215" t="s">
        <v>75</v>
      </c>
      <c r="AU1032" s="215" t="s">
        <v>84</v>
      </c>
      <c r="AY1032" s="214" t="s">
        <v>164</v>
      </c>
      <c r="BK1032" s="216">
        <f>SUM(BK1033:BK1091)</f>
        <v>0</v>
      </c>
    </row>
    <row r="1033" spans="1:65" s="2" customFormat="1" ht="13.8" customHeight="1">
      <c r="A1033" s="38"/>
      <c r="B1033" s="39"/>
      <c r="C1033" s="219" t="s">
        <v>1557</v>
      </c>
      <c r="D1033" s="219" t="s">
        <v>166</v>
      </c>
      <c r="E1033" s="220" t="s">
        <v>1558</v>
      </c>
      <c r="F1033" s="221" t="s">
        <v>1559</v>
      </c>
      <c r="G1033" s="222" t="s">
        <v>169</v>
      </c>
      <c r="H1033" s="223">
        <v>879.42</v>
      </c>
      <c r="I1033" s="224"/>
      <c r="J1033" s="225">
        <f>ROUND(I1033*H1033,2)</f>
        <v>0</v>
      </c>
      <c r="K1033" s="226"/>
      <c r="L1033" s="44"/>
      <c r="M1033" s="227" t="s">
        <v>1</v>
      </c>
      <c r="N1033" s="228" t="s">
        <v>41</v>
      </c>
      <c r="O1033" s="91"/>
      <c r="P1033" s="229">
        <f>O1033*H1033</f>
        <v>0</v>
      </c>
      <c r="Q1033" s="229">
        <v>0</v>
      </c>
      <c r="R1033" s="229">
        <f>Q1033*H1033</f>
        <v>0</v>
      </c>
      <c r="S1033" s="229">
        <v>0.006</v>
      </c>
      <c r="T1033" s="230">
        <f>S1033*H1033</f>
        <v>5.27652</v>
      </c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R1033" s="231" t="s">
        <v>252</v>
      </c>
      <c r="AT1033" s="231" t="s">
        <v>166</v>
      </c>
      <c r="AU1033" s="231" t="s">
        <v>86</v>
      </c>
      <c r="AY1033" s="17" t="s">
        <v>164</v>
      </c>
      <c r="BE1033" s="232">
        <f>IF(N1033="základní",J1033,0)</f>
        <v>0</v>
      </c>
      <c r="BF1033" s="232">
        <f>IF(N1033="snížená",J1033,0)</f>
        <v>0</v>
      </c>
      <c r="BG1033" s="232">
        <f>IF(N1033="zákl. přenesená",J1033,0)</f>
        <v>0</v>
      </c>
      <c r="BH1033" s="232">
        <f>IF(N1033="sníž. přenesená",J1033,0)</f>
        <v>0</v>
      </c>
      <c r="BI1033" s="232">
        <f>IF(N1033="nulová",J1033,0)</f>
        <v>0</v>
      </c>
      <c r="BJ1033" s="17" t="s">
        <v>84</v>
      </c>
      <c r="BK1033" s="232">
        <f>ROUND(I1033*H1033,2)</f>
        <v>0</v>
      </c>
      <c r="BL1033" s="17" t="s">
        <v>252</v>
      </c>
      <c r="BM1033" s="231" t="s">
        <v>1560</v>
      </c>
    </row>
    <row r="1034" spans="1:51" s="13" customFormat="1" ht="12">
      <c r="A1034" s="13"/>
      <c r="B1034" s="233"/>
      <c r="C1034" s="234"/>
      <c r="D1034" s="235" t="s">
        <v>172</v>
      </c>
      <c r="E1034" s="236" t="s">
        <v>1</v>
      </c>
      <c r="F1034" s="237" t="s">
        <v>1174</v>
      </c>
      <c r="G1034" s="234"/>
      <c r="H1034" s="238">
        <v>651</v>
      </c>
      <c r="I1034" s="239"/>
      <c r="J1034" s="234"/>
      <c r="K1034" s="234"/>
      <c r="L1034" s="240"/>
      <c r="M1034" s="241"/>
      <c r="N1034" s="242"/>
      <c r="O1034" s="242"/>
      <c r="P1034" s="242"/>
      <c r="Q1034" s="242"/>
      <c r="R1034" s="242"/>
      <c r="S1034" s="242"/>
      <c r="T1034" s="24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4" t="s">
        <v>172</v>
      </c>
      <c r="AU1034" s="244" t="s">
        <v>86</v>
      </c>
      <c r="AV1034" s="13" t="s">
        <v>86</v>
      </c>
      <c r="AW1034" s="13" t="s">
        <v>32</v>
      </c>
      <c r="AX1034" s="13" t="s">
        <v>76</v>
      </c>
      <c r="AY1034" s="244" t="s">
        <v>164</v>
      </c>
    </row>
    <row r="1035" spans="1:51" s="13" customFormat="1" ht="12">
      <c r="A1035" s="13"/>
      <c r="B1035" s="233"/>
      <c r="C1035" s="234"/>
      <c r="D1035" s="235" t="s">
        <v>172</v>
      </c>
      <c r="E1035" s="236" t="s">
        <v>1</v>
      </c>
      <c r="F1035" s="237" t="s">
        <v>1175</v>
      </c>
      <c r="G1035" s="234"/>
      <c r="H1035" s="238">
        <v>45</v>
      </c>
      <c r="I1035" s="239"/>
      <c r="J1035" s="234"/>
      <c r="K1035" s="234"/>
      <c r="L1035" s="240"/>
      <c r="M1035" s="241"/>
      <c r="N1035" s="242"/>
      <c r="O1035" s="242"/>
      <c r="P1035" s="242"/>
      <c r="Q1035" s="242"/>
      <c r="R1035" s="242"/>
      <c r="S1035" s="242"/>
      <c r="T1035" s="24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4" t="s">
        <v>172</v>
      </c>
      <c r="AU1035" s="244" t="s">
        <v>86</v>
      </c>
      <c r="AV1035" s="13" t="s">
        <v>86</v>
      </c>
      <c r="AW1035" s="13" t="s">
        <v>32</v>
      </c>
      <c r="AX1035" s="13" t="s">
        <v>76</v>
      </c>
      <c r="AY1035" s="244" t="s">
        <v>164</v>
      </c>
    </row>
    <row r="1036" spans="1:51" s="13" customFormat="1" ht="12">
      <c r="A1036" s="13"/>
      <c r="B1036" s="233"/>
      <c r="C1036" s="234"/>
      <c r="D1036" s="235" t="s">
        <v>172</v>
      </c>
      <c r="E1036" s="236" t="s">
        <v>1</v>
      </c>
      <c r="F1036" s="237" t="s">
        <v>781</v>
      </c>
      <c r="G1036" s="234"/>
      <c r="H1036" s="238">
        <v>27.3</v>
      </c>
      <c r="I1036" s="239"/>
      <c r="J1036" s="234"/>
      <c r="K1036" s="234"/>
      <c r="L1036" s="240"/>
      <c r="M1036" s="241"/>
      <c r="N1036" s="242"/>
      <c r="O1036" s="242"/>
      <c r="P1036" s="242"/>
      <c r="Q1036" s="242"/>
      <c r="R1036" s="242"/>
      <c r="S1036" s="242"/>
      <c r="T1036" s="24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4" t="s">
        <v>172</v>
      </c>
      <c r="AU1036" s="244" t="s">
        <v>86</v>
      </c>
      <c r="AV1036" s="13" t="s">
        <v>86</v>
      </c>
      <c r="AW1036" s="13" t="s">
        <v>32</v>
      </c>
      <c r="AX1036" s="13" t="s">
        <v>76</v>
      </c>
      <c r="AY1036" s="244" t="s">
        <v>164</v>
      </c>
    </row>
    <row r="1037" spans="1:51" s="13" customFormat="1" ht="12">
      <c r="A1037" s="13"/>
      <c r="B1037" s="233"/>
      <c r="C1037" s="234"/>
      <c r="D1037" s="235" t="s">
        <v>172</v>
      </c>
      <c r="E1037" s="236" t="s">
        <v>1</v>
      </c>
      <c r="F1037" s="237" t="s">
        <v>1561</v>
      </c>
      <c r="G1037" s="234"/>
      <c r="H1037" s="238">
        <v>49.14</v>
      </c>
      <c r="I1037" s="239"/>
      <c r="J1037" s="234"/>
      <c r="K1037" s="234"/>
      <c r="L1037" s="240"/>
      <c r="M1037" s="241"/>
      <c r="N1037" s="242"/>
      <c r="O1037" s="242"/>
      <c r="P1037" s="242"/>
      <c r="Q1037" s="242"/>
      <c r="R1037" s="242"/>
      <c r="S1037" s="242"/>
      <c r="T1037" s="24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4" t="s">
        <v>172</v>
      </c>
      <c r="AU1037" s="244" t="s">
        <v>86</v>
      </c>
      <c r="AV1037" s="13" t="s">
        <v>86</v>
      </c>
      <c r="AW1037" s="13" t="s">
        <v>32</v>
      </c>
      <c r="AX1037" s="13" t="s">
        <v>76</v>
      </c>
      <c r="AY1037" s="244" t="s">
        <v>164</v>
      </c>
    </row>
    <row r="1038" spans="1:51" s="13" customFormat="1" ht="12">
      <c r="A1038" s="13"/>
      <c r="B1038" s="233"/>
      <c r="C1038" s="234"/>
      <c r="D1038" s="235" t="s">
        <v>172</v>
      </c>
      <c r="E1038" s="236" t="s">
        <v>1</v>
      </c>
      <c r="F1038" s="237" t="s">
        <v>1562</v>
      </c>
      <c r="G1038" s="234"/>
      <c r="H1038" s="238">
        <v>106.98</v>
      </c>
      <c r="I1038" s="239"/>
      <c r="J1038" s="234"/>
      <c r="K1038" s="234"/>
      <c r="L1038" s="240"/>
      <c r="M1038" s="241"/>
      <c r="N1038" s="242"/>
      <c r="O1038" s="242"/>
      <c r="P1038" s="242"/>
      <c r="Q1038" s="242"/>
      <c r="R1038" s="242"/>
      <c r="S1038" s="242"/>
      <c r="T1038" s="24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4" t="s">
        <v>172</v>
      </c>
      <c r="AU1038" s="244" t="s">
        <v>86</v>
      </c>
      <c r="AV1038" s="13" t="s">
        <v>86</v>
      </c>
      <c r="AW1038" s="13" t="s">
        <v>32</v>
      </c>
      <c r="AX1038" s="13" t="s">
        <v>76</v>
      </c>
      <c r="AY1038" s="244" t="s">
        <v>164</v>
      </c>
    </row>
    <row r="1039" spans="1:51" s="14" customFormat="1" ht="12">
      <c r="A1039" s="14"/>
      <c r="B1039" s="245"/>
      <c r="C1039" s="246"/>
      <c r="D1039" s="235" t="s">
        <v>172</v>
      </c>
      <c r="E1039" s="247" t="s">
        <v>1</v>
      </c>
      <c r="F1039" s="248" t="s">
        <v>175</v>
      </c>
      <c r="G1039" s="246"/>
      <c r="H1039" s="249">
        <v>879.42</v>
      </c>
      <c r="I1039" s="250"/>
      <c r="J1039" s="246"/>
      <c r="K1039" s="246"/>
      <c r="L1039" s="251"/>
      <c r="M1039" s="252"/>
      <c r="N1039" s="253"/>
      <c r="O1039" s="253"/>
      <c r="P1039" s="253"/>
      <c r="Q1039" s="253"/>
      <c r="R1039" s="253"/>
      <c r="S1039" s="253"/>
      <c r="T1039" s="25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5" t="s">
        <v>172</v>
      </c>
      <c r="AU1039" s="255" t="s">
        <v>86</v>
      </c>
      <c r="AV1039" s="14" t="s">
        <v>170</v>
      </c>
      <c r="AW1039" s="14" t="s">
        <v>32</v>
      </c>
      <c r="AX1039" s="14" t="s">
        <v>84</v>
      </c>
      <c r="AY1039" s="255" t="s">
        <v>164</v>
      </c>
    </row>
    <row r="1040" spans="1:65" s="2" customFormat="1" ht="13.8" customHeight="1">
      <c r="A1040" s="38"/>
      <c r="B1040" s="39"/>
      <c r="C1040" s="219" t="s">
        <v>1563</v>
      </c>
      <c r="D1040" s="219" t="s">
        <v>166</v>
      </c>
      <c r="E1040" s="220" t="s">
        <v>1564</v>
      </c>
      <c r="F1040" s="221" t="s">
        <v>1565</v>
      </c>
      <c r="G1040" s="222" t="s">
        <v>169</v>
      </c>
      <c r="H1040" s="223">
        <v>696</v>
      </c>
      <c r="I1040" s="224"/>
      <c r="J1040" s="225">
        <f>ROUND(I1040*H1040,2)</f>
        <v>0</v>
      </c>
      <c r="K1040" s="226"/>
      <c r="L1040" s="44"/>
      <c r="M1040" s="227" t="s">
        <v>1</v>
      </c>
      <c r="N1040" s="228" t="s">
        <v>41</v>
      </c>
      <c r="O1040" s="91"/>
      <c r="P1040" s="229">
        <f>O1040*H1040</f>
        <v>0</v>
      </c>
      <c r="Q1040" s="229">
        <v>0</v>
      </c>
      <c r="R1040" s="229">
        <f>Q1040*H1040</f>
        <v>0</v>
      </c>
      <c r="S1040" s="229">
        <v>0.014</v>
      </c>
      <c r="T1040" s="230">
        <f>S1040*H1040</f>
        <v>9.744</v>
      </c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R1040" s="231" t="s">
        <v>252</v>
      </c>
      <c r="AT1040" s="231" t="s">
        <v>166</v>
      </c>
      <c r="AU1040" s="231" t="s">
        <v>86</v>
      </c>
      <c r="AY1040" s="17" t="s">
        <v>164</v>
      </c>
      <c r="BE1040" s="232">
        <f>IF(N1040="základní",J1040,0)</f>
        <v>0</v>
      </c>
      <c r="BF1040" s="232">
        <f>IF(N1040="snížená",J1040,0)</f>
        <v>0</v>
      </c>
      <c r="BG1040" s="232">
        <f>IF(N1040="zákl. přenesená",J1040,0)</f>
        <v>0</v>
      </c>
      <c r="BH1040" s="232">
        <f>IF(N1040="sníž. přenesená",J1040,0)</f>
        <v>0</v>
      </c>
      <c r="BI1040" s="232">
        <f>IF(N1040="nulová",J1040,0)</f>
        <v>0</v>
      </c>
      <c r="BJ1040" s="17" t="s">
        <v>84</v>
      </c>
      <c r="BK1040" s="232">
        <f>ROUND(I1040*H1040,2)</f>
        <v>0</v>
      </c>
      <c r="BL1040" s="17" t="s">
        <v>252</v>
      </c>
      <c r="BM1040" s="231" t="s">
        <v>1566</v>
      </c>
    </row>
    <row r="1041" spans="1:51" s="13" customFormat="1" ht="12">
      <c r="A1041" s="13"/>
      <c r="B1041" s="233"/>
      <c r="C1041" s="234"/>
      <c r="D1041" s="235" t="s">
        <v>172</v>
      </c>
      <c r="E1041" s="236" t="s">
        <v>1</v>
      </c>
      <c r="F1041" s="237" t="s">
        <v>1174</v>
      </c>
      <c r="G1041" s="234"/>
      <c r="H1041" s="238">
        <v>651</v>
      </c>
      <c r="I1041" s="239"/>
      <c r="J1041" s="234"/>
      <c r="K1041" s="234"/>
      <c r="L1041" s="240"/>
      <c r="M1041" s="241"/>
      <c r="N1041" s="242"/>
      <c r="O1041" s="242"/>
      <c r="P1041" s="242"/>
      <c r="Q1041" s="242"/>
      <c r="R1041" s="242"/>
      <c r="S1041" s="242"/>
      <c r="T1041" s="24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4" t="s">
        <v>172</v>
      </c>
      <c r="AU1041" s="244" t="s">
        <v>86</v>
      </c>
      <c r="AV1041" s="13" t="s">
        <v>86</v>
      </c>
      <c r="AW1041" s="13" t="s">
        <v>32</v>
      </c>
      <c r="AX1041" s="13" t="s">
        <v>76</v>
      </c>
      <c r="AY1041" s="244" t="s">
        <v>164</v>
      </c>
    </row>
    <row r="1042" spans="1:51" s="13" customFormat="1" ht="12">
      <c r="A1042" s="13"/>
      <c r="B1042" s="233"/>
      <c r="C1042" s="234"/>
      <c r="D1042" s="235" t="s">
        <v>172</v>
      </c>
      <c r="E1042" s="236" t="s">
        <v>1</v>
      </c>
      <c r="F1042" s="237" t="s">
        <v>1175</v>
      </c>
      <c r="G1042" s="234"/>
      <c r="H1042" s="238">
        <v>45</v>
      </c>
      <c r="I1042" s="239"/>
      <c r="J1042" s="234"/>
      <c r="K1042" s="234"/>
      <c r="L1042" s="240"/>
      <c r="M1042" s="241"/>
      <c r="N1042" s="242"/>
      <c r="O1042" s="242"/>
      <c r="P1042" s="242"/>
      <c r="Q1042" s="242"/>
      <c r="R1042" s="242"/>
      <c r="S1042" s="242"/>
      <c r="T1042" s="24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4" t="s">
        <v>172</v>
      </c>
      <c r="AU1042" s="244" t="s">
        <v>86</v>
      </c>
      <c r="AV1042" s="13" t="s">
        <v>86</v>
      </c>
      <c r="AW1042" s="13" t="s">
        <v>32</v>
      </c>
      <c r="AX1042" s="13" t="s">
        <v>76</v>
      </c>
      <c r="AY1042" s="244" t="s">
        <v>164</v>
      </c>
    </row>
    <row r="1043" spans="1:51" s="14" customFormat="1" ht="12">
      <c r="A1043" s="14"/>
      <c r="B1043" s="245"/>
      <c r="C1043" s="246"/>
      <c r="D1043" s="235" t="s">
        <v>172</v>
      </c>
      <c r="E1043" s="247" t="s">
        <v>1</v>
      </c>
      <c r="F1043" s="248" t="s">
        <v>175</v>
      </c>
      <c r="G1043" s="246"/>
      <c r="H1043" s="249">
        <v>696</v>
      </c>
      <c r="I1043" s="250"/>
      <c r="J1043" s="246"/>
      <c r="K1043" s="246"/>
      <c r="L1043" s="251"/>
      <c r="M1043" s="252"/>
      <c r="N1043" s="253"/>
      <c r="O1043" s="253"/>
      <c r="P1043" s="253"/>
      <c r="Q1043" s="253"/>
      <c r="R1043" s="253"/>
      <c r="S1043" s="253"/>
      <c r="T1043" s="25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5" t="s">
        <v>172</v>
      </c>
      <c r="AU1043" s="255" t="s">
        <v>86</v>
      </c>
      <c r="AV1043" s="14" t="s">
        <v>170</v>
      </c>
      <c r="AW1043" s="14" t="s">
        <v>32</v>
      </c>
      <c r="AX1043" s="14" t="s">
        <v>84</v>
      </c>
      <c r="AY1043" s="255" t="s">
        <v>164</v>
      </c>
    </row>
    <row r="1044" spans="1:65" s="2" customFormat="1" ht="13.8" customHeight="1">
      <c r="A1044" s="38"/>
      <c r="B1044" s="39"/>
      <c r="C1044" s="219" t="s">
        <v>1567</v>
      </c>
      <c r="D1044" s="219" t="s">
        <v>166</v>
      </c>
      <c r="E1044" s="220" t="s">
        <v>1568</v>
      </c>
      <c r="F1044" s="221" t="s">
        <v>1569</v>
      </c>
      <c r="G1044" s="222" t="s">
        <v>169</v>
      </c>
      <c r="H1044" s="223">
        <v>747.96</v>
      </c>
      <c r="I1044" s="224"/>
      <c r="J1044" s="225">
        <f>ROUND(I1044*H1044,2)</f>
        <v>0</v>
      </c>
      <c r="K1044" s="226"/>
      <c r="L1044" s="44"/>
      <c r="M1044" s="227" t="s">
        <v>1</v>
      </c>
      <c r="N1044" s="228" t="s">
        <v>41</v>
      </c>
      <c r="O1044" s="91"/>
      <c r="P1044" s="229">
        <f>O1044*H1044</f>
        <v>0</v>
      </c>
      <c r="Q1044" s="229">
        <v>0</v>
      </c>
      <c r="R1044" s="229">
        <f>Q1044*H1044</f>
        <v>0</v>
      </c>
      <c r="S1044" s="229">
        <v>0</v>
      </c>
      <c r="T1044" s="230">
        <f>S1044*H1044</f>
        <v>0</v>
      </c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R1044" s="231" t="s">
        <v>252</v>
      </c>
      <c r="AT1044" s="231" t="s">
        <v>166</v>
      </c>
      <c r="AU1044" s="231" t="s">
        <v>86</v>
      </c>
      <c r="AY1044" s="17" t="s">
        <v>164</v>
      </c>
      <c r="BE1044" s="232">
        <f>IF(N1044="základní",J1044,0)</f>
        <v>0</v>
      </c>
      <c r="BF1044" s="232">
        <f>IF(N1044="snížená",J1044,0)</f>
        <v>0</v>
      </c>
      <c r="BG1044" s="232">
        <f>IF(N1044="zákl. přenesená",J1044,0)</f>
        <v>0</v>
      </c>
      <c r="BH1044" s="232">
        <f>IF(N1044="sníž. přenesená",J1044,0)</f>
        <v>0</v>
      </c>
      <c r="BI1044" s="232">
        <f>IF(N1044="nulová",J1044,0)</f>
        <v>0</v>
      </c>
      <c r="BJ1044" s="17" t="s">
        <v>84</v>
      </c>
      <c r="BK1044" s="232">
        <f>ROUND(I1044*H1044,2)</f>
        <v>0</v>
      </c>
      <c r="BL1044" s="17" t="s">
        <v>252</v>
      </c>
      <c r="BM1044" s="231" t="s">
        <v>1570</v>
      </c>
    </row>
    <row r="1045" spans="1:51" s="13" customFormat="1" ht="12">
      <c r="A1045" s="13"/>
      <c r="B1045" s="233"/>
      <c r="C1045" s="234"/>
      <c r="D1045" s="235" t="s">
        <v>172</v>
      </c>
      <c r="E1045" s="236" t="s">
        <v>1</v>
      </c>
      <c r="F1045" s="237" t="s">
        <v>932</v>
      </c>
      <c r="G1045" s="234"/>
      <c r="H1045" s="238">
        <v>52.13</v>
      </c>
      <c r="I1045" s="239"/>
      <c r="J1045" s="234"/>
      <c r="K1045" s="234"/>
      <c r="L1045" s="240"/>
      <c r="M1045" s="241"/>
      <c r="N1045" s="242"/>
      <c r="O1045" s="242"/>
      <c r="P1045" s="242"/>
      <c r="Q1045" s="242"/>
      <c r="R1045" s="242"/>
      <c r="S1045" s="242"/>
      <c r="T1045" s="24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4" t="s">
        <v>172</v>
      </c>
      <c r="AU1045" s="244" t="s">
        <v>86</v>
      </c>
      <c r="AV1045" s="13" t="s">
        <v>86</v>
      </c>
      <c r="AW1045" s="13" t="s">
        <v>32</v>
      </c>
      <c r="AX1045" s="13" t="s">
        <v>76</v>
      </c>
      <c r="AY1045" s="244" t="s">
        <v>164</v>
      </c>
    </row>
    <row r="1046" spans="1:51" s="13" customFormat="1" ht="12">
      <c r="A1046" s="13"/>
      <c r="B1046" s="233"/>
      <c r="C1046" s="234"/>
      <c r="D1046" s="235" t="s">
        <v>172</v>
      </c>
      <c r="E1046" s="236" t="s">
        <v>1</v>
      </c>
      <c r="F1046" s="237" t="s">
        <v>1571</v>
      </c>
      <c r="G1046" s="234"/>
      <c r="H1046" s="238">
        <v>650.93</v>
      </c>
      <c r="I1046" s="239"/>
      <c r="J1046" s="234"/>
      <c r="K1046" s="234"/>
      <c r="L1046" s="240"/>
      <c r="M1046" s="241"/>
      <c r="N1046" s="242"/>
      <c r="O1046" s="242"/>
      <c r="P1046" s="242"/>
      <c r="Q1046" s="242"/>
      <c r="R1046" s="242"/>
      <c r="S1046" s="242"/>
      <c r="T1046" s="24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4" t="s">
        <v>172</v>
      </c>
      <c r="AU1046" s="244" t="s">
        <v>86</v>
      </c>
      <c r="AV1046" s="13" t="s">
        <v>86</v>
      </c>
      <c r="AW1046" s="13" t="s">
        <v>32</v>
      </c>
      <c r="AX1046" s="13" t="s">
        <v>76</v>
      </c>
      <c r="AY1046" s="244" t="s">
        <v>164</v>
      </c>
    </row>
    <row r="1047" spans="1:51" s="13" customFormat="1" ht="12">
      <c r="A1047" s="13"/>
      <c r="B1047" s="233"/>
      <c r="C1047" s="234"/>
      <c r="D1047" s="235" t="s">
        <v>172</v>
      </c>
      <c r="E1047" s="236" t="s">
        <v>1</v>
      </c>
      <c r="F1047" s="237" t="s">
        <v>1572</v>
      </c>
      <c r="G1047" s="234"/>
      <c r="H1047" s="238">
        <v>44.9</v>
      </c>
      <c r="I1047" s="239"/>
      <c r="J1047" s="234"/>
      <c r="K1047" s="234"/>
      <c r="L1047" s="240"/>
      <c r="M1047" s="241"/>
      <c r="N1047" s="242"/>
      <c r="O1047" s="242"/>
      <c r="P1047" s="242"/>
      <c r="Q1047" s="242"/>
      <c r="R1047" s="242"/>
      <c r="S1047" s="242"/>
      <c r="T1047" s="24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4" t="s">
        <v>172</v>
      </c>
      <c r="AU1047" s="244" t="s">
        <v>86</v>
      </c>
      <c r="AV1047" s="13" t="s">
        <v>86</v>
      </c>
      <c r="AW1047" s="13" t="s">
        <v>32</v>
      </c>
      <c r="AX1047" s="13" t="s">
        <v>76</v>
      </c>
      <c r="AY1047" s="244" t="s">
        <v>164</v>
      </c>
    </row>
    <row r="1048" spans="1:51" s="14" customFormat="1" ht="12">
      <c r="A1048" s="14"/>
      <c r="B1048" s="245"/>
      <c r="C1048" s="246"/>
      <c r="D1048" s="235" t="s">
        <v>172</v>
      </c>
      <c r="E1048" s="247" t="s">
        <v>1</v>
      </c>
      <c r="F1048" s="248" t="s">
        <v>175</v>
      </c>
      <c r="G1048" s="246"/>
      <c r="H1048" s="249">
        <v>747.9599999999999</v>
      </c>
      <c r="I1048" s="250"/>
      <c r="J1048" s="246"/>
      <c r="K1048" s="246"/>
      <c r="L1048" s="251"/>
      <c r="M1048" s="252"/>
      <c r="N1048" s="253"/>
      <c r="O1048" s="253"/>
      <c r="P1048" s="253"/>
      <c r="Q1048" s="253"/>
      <c r="R1048" s="253"/>
      <c r="S1048" s="253"/>
      <c r="T1048" s="25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5" t="s">
        <v>172</v>
      </c>
      <c r="AU1048" s="255" t="s">
        <v>86</v>
      </c>
      <c r="AV1048" s="14" t="s">
        <v>170</v>
      </c>
      <c r="AW1048" s="14" t="s">
        <v>32</v>
      </c>
      <c r="AX1048" s="14" t="s">
        <v>84</v>
      </c>
      <c r="AY1048" s="255" t="s">
        <v>164</v>
      </c>
    </row>
    <row r="1049" spans="1:65" s="2" customFormat="1" ht="13.8" customHeight="1">
      <c r="A1049" s="38"/>
      <c r="B1049" s="39"/>
      <c r="C1049" s="266" t="s">
        <v>1573</v>
      </c>
      <c r="D1049" s="266" t="s">
        <v>424</v>
      </c>
      <c r="E1049" s="267" t="s">
        <v>1574</v>
      </c>
      <c r="F1049" s="268" t="s">
        <v>1575</v>
      </c>
      <c r="G1049" s="269" t="s">
        <v>215</v>
      </c>
      <c r="H1049" s="270">
        <v>0.224</v>
      </c>
      <c r="I1049" s="271"/>
      <c r="J1049" s="272">
        <f>ROUND(I1049*H1049,2)</f>
        <v>0</v>
      </c>
      <c r="K1049" s="273"/>
      <c r="L1049" s="274"/>
      <c r="M1049" s="275" t="s">
        <v>1</v>
      </c>
      <c r="N1049" s="276" t="s">
        <v>41</v>
      </c>
      <c r="O1049" s="91"/>
      <c r="P1049" s="229">
        <f>O1049*H1049</f>
        <v>0</v>
      </c>
      <c r="Q1049" s="229">
        <v>1</v>
      </c>
      <c r="R1049" s="229">
        <f>Q1049*H1049</f>
        <v>0.224</v>
      </c>
      <c r="S1049" s="229">
        <v>0</v>
      </c>
      <c r="T1049" s="230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31" t="s">
        <v>352</v>
      </c>
      <c r="AT1049" s="231" t="s">
        <v>424</v>
      </c>
      <c r="AU1049" s="231" t="s">
        <v>86</v>
      </c>
      <c r="AY1049" s="17" t="s">
        <v>164</v>
      </c>
      <c r="BE1049" s="232">
        <f>IF(N1049="základní",J1049,0)</f>
        <v>0</v>
      </c>
      <c r="BF1049" s="232">
        <f>IF(N1049="snížená",J1049,0)</f>
        <v>0</v>
      </c>
      <c r="BG1049" s="232">
        <f>IF(N1049="zákl. přenesená",J1049,0)</f>
        <v>0</v>
      </c>
      <c r="BH1049" s="232">
        <f>IF(N1049="sníž. přenesená",J1049,0)</f>
        <v>0</v>
      </c>
      <c r="BI1049" s="232">
        <f>IF(N1049="nulová",J1049,0)</f>
        <v>0</v>
      </c>
      <c r="BJ1049" s="17" t="s">
        <v>84</v>
      </c>
      <c r="BK1049" s="232">
        <f>ROUND(I1049*H1049,2)</f>
        <v>0</v>
      </c>
      <c r="BL1049" s="17" t="s">
        <v>252</v>
      </c>
      <c r="BM1049" s="231" t="s">
        <v>1576</v>
      </c>
    </row>
    <row r="1050" spans="1:51" s="13" customFormat="1" ht="12">
      <c r="A1050" s="13"/>
      <c r="B1050" s="233"/>
      <c r="C1050" s="234"/>
      <c r="D1050" s="235" t="s">
        <v>172</v>
      </c>
      <c r="E1050" s="236" t="s">
        <v>1</v>
      </c>
      <c r="F1050" s="237" t="s">
        <v>1577</v>
      </c>
      <c r="G1050" s="234"/>
      <c r="H1050" s="238">
        <v>747.96</v>
      </c>
      <c r="I1050" s="239"/>
      <c r="J1050" s="234"/>
      <c r="K1050" s="234"/>
      <c r="L1050" s="240"/>
      <c r="M1050" s="241"/>
      <c r="N1050" s="242"/>
      <c r="O1050" s="242"/>
      <c r="P1050" s="242"/>
      <c r="Q1050" s="242"/>
      <c r="R1050" s="242"/>
      <c r="S1050" s="242"/>
      <c r="T1050" s="24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4" t="s">
        <v>172</v>
      </c>
      <c r="AU1050" s="244" t="s">
        <v>86</v>
      </c>
      <c r="AV1050" s="13" t="s">
        <v>86</v>
      </c>
      <c r="AW1050" s="13" t="s">
        <v>32</v>
      </c>
      <c r="AX1050" s="13" t="s">
        <v>84</v>
      </c>
      <c r="AY1050" s="244" t="s">
        <v>164</v>
      </c>
    </row>
    <row r="1051" spans="1:51" s="13" customFormat="1" ht="12">
      <c r="A1051" s="13"/>
      <c r="B1051" s="233"/>
      <c r="C1051" s="234"/>
      <c r="D1051" s="235" t="s">
        <v>172</v>
      </c>
      <c r="E1051" s="234"/>
      <c r="F1051" s="237" t="s">
        <v>1578</v>
      </c>
      <c r="G1051" s="234"/>
      <c r="H1051" s="238">
        <v>0.224</v>
      </c>
      <c r="I1051" s="239"/>
      <c r="J1051" s="234"/>
      <c r="K1051" s="234"/>
      <c r="L1051" s="240"/>
      <c r="M1051" s="241"/>
      <c r="N1051" s="242"/>
      <c r="O1051" s="242"/>
      <c r="P1051" s="242"/>
      <c r="Q1051" s="242"/>
      <c r="R1051" s="242"/>
      <c r="S1051" s="242"/>
      <c r="T1051" s="24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4" t="s">
        <v>172</v>
      </c>
      <c r="AU1051" s="244" t="s">
        <v>86</v>
      </c>
      <c r="AV1051" s="13" t="s">
        <v>86</v>
      </c>
      <c r="AW1051" s="13" t="s">
        <v>4</v>
      </c>
      <c r="AX1051" s="13" t="s">
        <v>84</v>
      </c>
      <c r="AY1051" s="244" t="s">
        <v>164</v>
      </c>
    </row>
    <row r="1052" spans="1:65" s="2" customFormat="1" ht="13.8" customHeight="1">
      <c r="A1052" s="38"/>
      <c r="B1052" s="39"/>
      <c r="C1052" s="219" t="s">
        <v>1579</v>
      </c>
      <c r="D1052" s="219" t="s">
        <v>166</v>
      </c>
      <c r="E1052" s="220" t="s">
        <v>1580</v>
      </c>
      <c r="F1052" s="221" t="s">
        <v>1581</v>
      </c>
      <c r="G1052" s="222" t="s">
        <v>169</v>
      </c>
      <c r="H1052" s="223">
        <v>27.3</v>
      </c>
      <c r="I1052" s="224"/>
      <c r="J1052" s="225">
        <f>ROUND(I1052*H1052,2)</f>
        <v>0</v>
      </c>
      <c r="K1052" s="226"/>
      <c r="L1052" s="44"/>
      <c r="M1052" s="227" t="s">
        <v>1</v>
      </c>
      <c r="N1052" s="228" t="s">
        <v>41</v>
      </c>
      <c r="O1052" s="91"/>
      <c r="P1052" s="229">
        <f>O1052*H1052</f>
        <v>0</v>
      </c>
      <c r="Q1052" s="229">
        <v>0</v>
      </c>
      <c r="R1052" s="229">
        <f>Q1052*H1052</f>
        <v>0</v>
      </c>
      <c r="S1052" s="229">
        <v>0</v>
      </c>
      <c r="T1052" s="230">
        <f>S1052*H1052</f>
        <v>0</v>
      </c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R1052" s="231" t="s">
        <v>252</v>
      </c>
      <c r="AT1052" s="231" t="s">
        <v>166</v>
      </c>
      <c r="AU1052" s="231" t="s">
        <v>86</v>
      </c>
      <c r="AY1052" s="17" t="s">
        <v>164</v>
      </c>
      <c r="BE1052" s="232">
        <f>IF(N1052="základní",J1052,0)</f>
        <v>0</v>
      </c>
      <c r="BF1052" s="232">
        <f>IF(N1052="snížená",J1052,0)</f>
        <v>0</v>
      </c>
      <c r="BG1052" s="232">
        <f>IF(N1052="zákl. přenesená",J1052,0)</f>
        <v>0</v>
      </c>
      <c r="BH1052" s="232">
        <f>IF(N1052="sníž. přenesená",J1052,0)</f>
        <v>0</v>
      </c>
      <c r="BI1052" s="232">
        <f>IF(N1052="nulová",J1052,0)</f>
        <v>0</v>
      </c>
      <c r="BJ1052" s="17" t="s">
        <v>84</v>
      </c>
      <c r="BK1052" s="232">
        <f>ROUND(I1052*H1052,2)</f>
        <v>0</v>
      </c>
      <c r="BL1052" s="17" t="s">
        <v>252</v>
      </c>
      <c r="BM1052" s="231" t="s">
        <v>1582</v>
      </c>
    </row>
    <row r="1053" spans="1:51" s="13" customFormat="1" ht="12">
      <c r="A1053" s="13"/>
      <c r="B1053" s="233"/>
      <c r="C1053" s="234"/>
      <c r="D1053" s="235" t="s">
        <v>172</v>
      </c>
      <c r="E1053" s="236" t="s">
        <v>1</v>
      </c>
      <c r="F1053" s="237" t="s">
        <v>934</v>
      </c>
      <c r="G1053" s="234"/>
      <c r="H1053" s="238">
        <v>27.3</v>
      </c>
      <c r="I1053" s="239"/>
      <c r="J1053" s="234"/>
      <c r="K1053" s="234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4" t="s">
        <v>172</v>
      </c>
      <c r="AU1053" s="244" t="s">
        <v>86</v>
      </c>
      <c r="AV1053" s="13" t="s">
        <v>86</v>
      </c>
      <c r="AW1053" s="13" t="s">
        <v>32</v>
      </c>
      <c r="AX1053" s="13" t="s">
        <v>84</v>
      </c>
      <c r="AY1053" s="244" t="s">
        <v>164</v>
      </c>
    </row>
    <row r="1054" spans="1:65" s="2" customFormat="1" ht="22.2" customHeight="1">
      <c r="A1054" s="38"/>
      <c r="B1054" s="39"/>
      <c r="C1054" s="266" t="s">
        <v>1583</v>
      </c>
      <c r="D1054" s="266" t="s">
        <v>424</v>
      </c>
      <c r="E1054" s="267" t="s">
        <v>1584</v>
      </c>
      <c r="F1054" s="268" t="s">
        <v>1585</v>
      </c>
      <c r="G1054" s="269" t="s">
        <v>169</v>
      </c>
      <c r="H1054" s="270">
        <v>31.395</v>
      </c>
      <c r="I1054" s="271"/>
      <c r="J1054" s="272">
        <f>ROUND(I1054*H1054,2)</f>
        <v>0</v>
      </c>
      <c r="K1054" s="273"/>
      <c r="L1054" s="274"/>
      <c r="M1054" s="275" t="s">
        <v>1</v>
      </c>
      <c r="N1054" s="276" t="s">
        <v>41</v>
      </c>
      <c r="O1054" s="91"/>
      <c r="P1054" s="229">
        <f>O1054*H1054</f>
        <v>0</v>
      </c>
      <c r="Q1054" s="229">
        <v>0.004</v>
      </c>
      <c r="R1054" s="229">
        <f>Q1054*H1054</f>
        <v>0.12558</v>
      </c>
      <c r="S1054" s="229">
        <v>0</v>
      </c>
      <c r="T1054" s="230">
        <f>S1054*H1054</f>
        <v>0</v>
      </c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R1054" s="231" t="s">
        <v>352</v>
      </c>
      <c r="AT1054" s="231" t="s">
        <v>424</v>
      </c>
      <c r="AU1054" s="231" t="s">
        <v>86</v>
      </c>
      <c r="AY1054" s="17" t="s">
        <v>164</v>
      </c>
      <c r="BE1054" s="232">
        <f>IF(N1054="základní",J1054,0)</f>
        <v>0</v>
      </c>
      <c r="BF1054" s="232">
        <f>IF(N1054="snížená",J1054,0)</f>
        <v>0</v>
      </c>
      <c r="BG1054" s="232">
        <f>IF(N1054="zákl. přenesená",J1054,0)</f>
        <v>0</v>
      </c>
      <c r="BH1054" s="232">
        <f>IF(N1054="sníž. přenesená",J1054,0)</f>
        <v>0</v>
      </c>
      <c r="BI1054" s="232">
        <f>IF(N1054="nulová",J1054,0)</f>
        <v>0</v>
      </c>
      <c r="BJ1054" s="17" t="s">
        <v>84</v>
      </c>
      <c r="BK1054" s="232">
        <f>ROUND(I1054*H1054,2)</f>
        <v>0</v>
      </c>
      <c r="BL1054" s="17" t="s">
        <v>252</v>
      </c>
      <c r="BM1054" s="231" t="s">
        <v>1586</v>
      </c>
    </row>
    <row r="1055" spans="1:51" s="13" customFormat="1" ht="12">
      <c r="A1055" s="13"/>
      <c r="B1055" s="233"/>
      <c r="C1055" s="234"/>
      <c r="D1055" s="235" t="s">
        <v>172</v>
      </c>
      <c r="E1055" s="234"/>
      <c r="F1055" s="237" t="s">
        <v>1587</v>
      </c>
      <c r="G1055" s="234"/>
      <c r="H1055" s="238">
        <v>31.395</v>
      </c>
      <c r="I1055" s="239"/>
      <c r="J1055" s="234"/>
      <c r="K1055" s="234"/>
      <c r="L1055" s="240"/>
      <c r="M1055" s="241"/>
      <c r="N1055" s="242"/>
      <c r="O1055" s="242"/>
      <c r="P1055" s="242"/>
      <c r="Q1055" s="242"/>
      <c r="R1055" s="242"/>
      <c r="S1055" s="242"/>
      <c r="T1055" s="24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4" t="s">
        <v>172</v>
      </c>
      <c r="AU1055" s="244" t="s">
        <v>86</v>
      </c>
      <c r="AV1055" s="13" t="s">
        <v>86</v>
      </c>
      <c r="AW1055" s="13" t="s">
        <v>4</v>
      </c>
      <c r="AX1055" s="13" t="s">
        <v>84</v>
      </c>
      <c r="AY1055" s="244" t="s">
        <v>164</v>
      </c>
    </row>
    <row r="1056" spans="1:65" s="2" customFormat="1" ht="13.8" customHeight="1">
      <c r="A1056" s="38"/>
      <c r="B1056" s="39"/>
      <c r="C1056" s="219" t="s">
        <v>1588</v>
      </c>
      <c r="D1056" s="219" t="s">
        <v>166</v>
      </c>
      <c r="E1056" s="220" t="s">
        <v>1589</v>
      </c>
      <c r="F1056" s="221" t="s">
        <v>1590</v>
      </c>
      <c r="G1056" s="222" t="s">
        <v>169</v>
      </c>
      <c r="H1056" s="223">
        <v>775.26</v>
      </c>
      <c r="I1056" s="224"/>
      <c r="J1056" s="225">
        <f>ROUND(I1056*H1056,2)</f>
        <v>0</v>
      </c>
      <c r="K1056" s="226"/>
      <c r="L1056" s="44"/>
      <c r="M1056" s="227" t="s">
        <v>1</v>
      </c>
      <c r="N1056" s="228" t="s">
        <v>41</v>
      </c>
      <c r="O1056" s="91"/>
      <c r="P1056" s="229">
        <f>O1056*H1056</f>
        <v>0</v>
      </c>
      <c r="Q1056" s="229">
        <v>0.00088</v>
      </c>
      <c r="R1056" s="229">
        <f>Q1056*H1056</f>
        <v>0.6822288</v>
      </c>
      <c r="S1056" s="229">
        <v>0</v>
      </c>
      <c r="T1056" s="230">
        <f>S1056*H1056</f>
        <v>0</v>
      </c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R1056" s="231" t="s">
        <v>252</v>
      </c>
      <c r="AT1056" s="231" t="s">
        <v>166</v>
      </c>
      <c r="AU1056" s="231" t="s">
        <v>86</v>
      </c>
      <c r="AY1056" s="17" t="s">
        <v>164</v>
      </c>
      <c r="BE1056" s="232">
        <f>IF(N1056="základní",J1056,0)</f>
        <v>0</v>
      </c>
      <c r="BF1056" s="232">
        <f>IF(N1056="snížená",J1056,0)</f>
        <v>0</v>
      </c>
      <c r="BG1056" s="232">
        <f>IF(N1056="zákl. přenesená",J1056,0)</f>
        <v>0</v>
      </c>
      <c r="BH1056" s="232">
        <f>IF(N1056="sníž. přenesená",J1056,0)</f>
        <v>0</v>
      </c>
      <c r="BI1056" s="232">
        <f>IF(N1056="nulová",J1056,0)</f>
        <v>0</v>
      </c>
      <c r="BJ1056" s="17" t="s">
        <v>84</v>
      </c>
      <c r="BK1056" s="232">
        <f>ROUND(I1056*H1056,2)</f>
        <v>0</v>
      </c>
      <c r="BL1056" s="17" t="s">
        <v>252</v>
      </c>
      <c r="BM1056" s="231" t="s">
        <v>1591</v>
      </c>
    </row>
    <row r="1057" spans="1:51" s="13" customFormat="1" ht="12">
      <c r="A1057" s="13"/>
      <c r="B1057" s="233"/>
      <c r="C1057" s="234"/>
      <c r="D1057" s="235" t="s">
        <v>172</v>
      </c>
      <c r="E1057" s="236" t="s">
        <v>1</v>
      </c>
      <c r="F1057" s="237" t="s">
        <v>932</v>
      </c>
      <c r="G1057" s="234"/>
      <c r="H1057" s="238">
        <v>52.13</v>
      </c>
      <c r="I1057" s="239"/>
      <c r="J1057" s="234"/>
      <c r="K1057" s="234"/>
      <c r="L1057" s="240"/>
      <c r="M1057" s="241"/>
      <c r="N1057" s="242"/>
      <c r="O1057" s="242"/>
      <c r="P1057" s="242"/>
      <c r="Q1057" s="242"/>
      <c r="R1057" s="242"/>
      <c r="S1057" s="242"/>
      <c r="T1057" s="24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44" t="s">
        <v>172</v>
      </c>
      <c r="AU1057" s="244" t="s">
        <v>86</v>
      </c>
      <c r="AV1057" s="13" t="s">
        <v>86</v>
      </c>
      <c r="AW1057" s="13" t="s">
        <v>32</v>
      </c>
      <c r="AX1057" s="13" t="s">
        <v>76</v>
      </c>
      <c r="AY1057" s="244" t="s">
        <v>164</v>
      </c>
    </row>
    <row r="1058" spans="1:51" s="13" customFormat="1" ht="12">
      <c r="A1058" s="13"/>
      <c r="B1058" s="233"/>
      <c r="C1058" s="234"/>
      <c r="D1058" s="235" t="s">
        <v>172</v>
      </c>
      <c r="E1058" s="236" t="s">
        <v>1</v>
      </c>
      <c r="F1058" s="237" t="s">
        <v>1571</v>
      </c>
      <c r="G1058" s="234"/>
      <c r="H1058" s="238">
        <v>650.93</v>
      </c>
      <c r="I1058" s="239"/>
      <c r="J1058" s="234"/>
      <c r="K1058" s="234"/>
      <c r="L1058" s="240"/>
      <c r="M1058" s="241"/>
      <c r="N1058" s="242"/>
      <c r="O1058" s="242"/>
      <c r="P1058" s="242"/>
      <c r="Q1058" s="242"/>
      <c r="R1058" s="242"/>
      <c r="S1058" s="242"/>
      <c r="T1058" s="24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4" t="s">
        <v>172</v>
      </c>
      <c r="AU1058" s="244" t="s">
        <v>86</v>
      </c>
      <c r="AV1058" s="13" t="s">
        <v>86</v>
      </c>
      <c r="AW1058" s="13" t="s">
        <v>32</v>
      </c>
      <c r="AX1058" s="13" t="s">
        <v>76</v>
      </c>
      <c r="AY1058" s="244" t="s">
        <v>164</v>
      </c>
    </row>
    <row r="1059" spans="1:51" s="13" customFormat="1" ht="12">
      <c r="A1059" s="13"/>
      <c r="B1059" s="233"/>
      <c r="C1059" s="234"/>
      <c r="D1059" s="235" t="s">
        <v>172</v>
      </c>
      <c r="E1059" s="236" t="s">
        <v>1</v>
      </c>
      <c r="F1059" s="237" t="s">
        <v>1572</v>
      </c>
      <c r="G1059" s="234"/>
      <c r="H1059" s="238">
        <v>44.9</v>
      </c>
      <c r="I1059" s="239"/>
      <c r="J1059" s="234"/>
      <c r="K1059" s="234"/>
      <c r="L1059" s="240"/>
      <c r="M1059" s="241"/>
      <c r="N1059" s="242"/>
      <c r="O1059" s="242"/>
      <c r="P1059" s="242"/>
      <c r="Q1059" s="242"/>
      <c r="R1059" s="242"/>
      <c r="S1059" s="242"/>
      <c r="T1059" s="24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4" t="s">
        <v>172</v>
      </c>
      <c r="AU1059" s="244" t="s">
        <v>86</v>
      </c>
      <c r="AV1059" s="13" t="s">
        <v>86</v>
      </c>
      <c r="AW1059" s="13" t="s">
        <v>32</v>
      </c>
      <c r="AX1059" s="13" t="s">
        <v>76</v>
      </c>
      <c r="AY1059" s="244" t="s">
        <v>164</v>
      </c>
    </row>
    <row r="1060" spans="1:51" s="13" customFormat="1" ht="12">
      <c r="A1060" s="13"/>
      <c r="B1060" s="233"/>
      <c r="C1060" s="234"/>
      <c r="D1060" s="235" t="s">
        <v>172</v>
      </c>
      <c r="E1060" s="236" t="s">
        <v>1</v>
      </c>
      <c r="F1060" s="237" t="s">
        <v>934</v>
      </c>
      <c r="G1060" s="234"/>
      <c r="H1060" s="238">
        <v>27.3</v>
      </c>
      <c r="I1060" s="239"/>
      <c r="J1060" s="234"/>
      <c r="K1060" s="234"/>
      <c r="L1060" s="240"/>
      <c r="M1060" s="241"/>
      <c r="N1060" s="242"/>
      <c r="O1060" s="242"/>
      <c r="P1060" s="242"/>
      <c r="Q1060" s="242"/>
      <c r="R1060" s="242"/>
      <c r="S1060" s="242"/>
      <c r="T1060" s="24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4" t="s">
        <v>172</v>
      </c>
      <c r="AU1060" s="244" t="s">
        <v>86</v>
      </c>
      <c r="AV1060" s="13" t="s">
        <v>86</v>
      </c>
      <c r="AW1060" s="13" t="s">
        <v>32</v>
      </c>
      <c r="AX1060" s="13" t="s">
        <v>76</v>
      </c>
      <c r="AY1060" s="244" t="s">
        <v>164</v>
      </c>
    </row>
    <row r="1061" spans="1:51" s="14" customFormat="1" ht="12">
      <c r="A1061" s="14"/>
      <c r="B1061" s="245"/>
      <c r="C1061" s="246"/>
      <c r="D1061" s="235" t="s">
        <v>172</v>
      </c>
      <c r="E1061" s="247" t="s">
        <v>1</v>
      </c>
      <c r="F1061" s="248" t="s">
        <v>175</v>
      </c>
      <c r="G1061" s="246"/>
      <c r="H1061" s="249">
        <v>775.2599999999999</v>
      </c>
      <c r="I1061" s="250"/>
      <c r="J1061" s="246"/>
      <c r="K1061" s="246"/>
      <c r="L1061" s="251"/>
      <c r="M1061" s="252"/>
      <c r="N1061" s="253"/>
      <c r="O1061" s="253"/>
      <c r="P1061" s="253"/>
      <c r="Q1061" s="253"/>
      <c r="R1061" s="253"/>
      <c r="S1061" s="253"/>
      <c r="T1061" s="25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55" t="s">
        <v>172</v>
      </c>
      <c r="AU1061" s="255" t="s">
        <v>86</v>
      </c>
      <c r="AV1061" s="14" t="s">
        <v>170</v>
      </c>
      <c r="AW1061" s="14" t="s">
        <v>32</v>
      </c>
      <c r="AX1061" s="14" t="s">
        <v>84</v>
      </c>
      <c r="AY1061" s="255" t="s">
        <v>164</v>
      </c>
    </row>
    <row r="1062" spans="1:65" s="2" customFormat="1" ht="22.2" customHeight="1">
      <c r="A1062" s="38"/>
      <c r="B1062" s="39"/>
      <c r="C1062" s="266" t="s">
        <v>1592</v>
      </c>
      <c r="D1062" s="266" t="s">
        <v>424</v>
      </c>
      <c r="E1062" s="267" t="s">
        <v>1593</v>
      </c>
      <c r="F1062" s="268" t="s">
        <v>1594</v>
      </c>
      <c r="G1062" s="269" t="s">
        <v>169</v>
      </c>
      <c r="H1062" s="270">
        <v>839.914</v>
      </c>
      <c r="I1062" s="271"/>
      <c r="J1062" s="272">
        <f>ROUND(I1062*H1062,2)</f>
        <v>0</v>
      </c>
      <c r="K1062" s="273"/>
      <c r="L1062" s="274"/>
      <c r="M1062" s="275" t="s">
        <v>1</v>
      </c>
      <c r="N1062" s="276" t="s">
        <v>41</v>
      </c>
      <c r="O1062" s="91"/>
      <c r="P1062" s="229">
        <f>O1062*H1062</f>
        <v>0</v>
      </c>
      <c r="Q1062" s="229">
        <v>0.0047</v>
      </c>
      <c r="R1062" s="229">
        <f>Q1062*H1062</f>
        <v>3.9475958</v>
      </c>
      <c r="S1062" s="229">
        <v>0</v>
      </c>
      <c r="T1062" s="230">
        <f>S1062*H1062</f>
        <v>0</v>
      </c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R1062" s="231" t="s">
        <v>352</v>
      </c>
      <c r="AT1062" s="231" t="s">
        <v>424</v>
      </c>
      <c r="AU1062" s="231" t="s">
        <v>86</v>
      </c>
      <c r="AY1062" s="17" t="s">
        <v>164</v>
      </c>
      <c r="BE1062" s="232">
        <f>IF(N1062="základní",J1062,0)</f>
        <v>0</v>
      </c>
      <c r="BF1062" s="232">
        <f>IF(N1062="snížená",J1062,0)</f>
        <v>0</v>
      </c>
      <c r="BG1062" s="232">
        <f>IF(N1062="zákl. přenesená",J1062,0)</f>
        <v>0</v>
      </c>
      <c r="BH1062" s="232">
        <f>IF(N1062="sníž. přenesená",J1062,0)</f>
        <v>0</v>
      </c>
      <c r="BI1062" s="232">
        <f>IF(N1062="nulová",J1062,0)</f>
        <v>0</v>
      </c>
      <c r="BJ1062" s="17" t="s">
        <v>84</v>
      </c>
      <c r="BK1062" s="232">
        <f>ROUND(I1062*H1062,2)</f>
        <v>0</v>
      </c>
      <c r="BL1062" s="17" t="s">
        <v>252</v>
      </c>
      <c r="BM1062" s="231" t="s">
        <v>1595</v>
      </c>
    </row>
    <row r="1063" spans="1:51" s="13" customFormat="1" ht="12">
      <c r="A1063" s="13"/>
      <c r="B1063" s="233"/>
      <c r="C1063" s="234"/>
      <c r="D1063" s="235" t="s">
        <v>172</v>
      </c>
      <c r="E1063" s="236" t="s">
        <v>1</v>
      </c>
      <c r="F1063" s="237" t="s">
        <v>1596</v>
      </c>
      <c r="G1063" s="234"/>
      <c r="H1063" s="238">
        <v>730.36</v>
      </c>
      <c r="I1063" s="239"/>
      <c r="J1063" s="234"/>
      <c r="K1063" s="234"/>
      <c r="L1063" s="240"/>
      <c r="M1063" s="241"/>
      <c r="N1063" s="242"/>
      <c r="O1063" s="242"/>
      <c r="P1063" s="242"/>
      <c r="Q1063" s="242"/>
      <c r="R1063" s="242"/>
      <c r="S1063" s="242"/>
      <c r="T1063" s="24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4" t="s">
        <v>172</v>
      </c>
      <c r="AU1063" s="244" t="s">
        <v>86</v>
      </c>
      <c r="AV1063" s="13" t="s">
        <v>86</v>
      </c>
      <c r="AW1063" s="13" t="s">
        <v>32</v>
      </c>
      <c r="AX1063" s="13" t="s">
        <v>84</v>
      </c>
      <c r="AY1063" s="244" t="s">
        <v>164</v>
      </c>
    </row>
    <row r="1064" spans="1:51" s="13" customFormat="1" ht="12">
      <c r="A1064" s="13"/>
      <c r="B1064" s="233"/>
      <c r="C1064" s="234"/>
      <c r="D1064" s="235" t="s">
        <v>172</v>
      </c>
      <c r="E1064" s="234"/>
      <c r="F1064" s="237" t="s">
        <v>1597</v>
      </c>
      <c r="G1064" s="234"/>
      <c r="H1064" s="238">
        <v>839.914</v>
      </c>
      <c r="I1064" s="239"/>
      <c r="J1064" s="234"/>
      <c r="K1064" s="234"/>
      <c r="L1064" s="240"/>
      <c r="M1064" s="241"/>
      <c r="N1064" s="242"/>
      <c r="O1064" s="242"/>
      <c r="P1064" s="242"/>
      <c r="Q1064" s="242"/>
      <c r="R1064" s="242"/>
      <c r="S1064" s="242"/>
      <c r="T1064" s="24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4" t="s">
        <v>172</v>
      </c>
      <c r="AU1064" s="244" t="s">
        <v>86</v>
      </c>
      <c r="AV1064" s="13" t="s">
        <v>86</v>
      </c>
      <c r="AW1064" s="13" t="s">
        <v>4</v>
      </c>
      <c r="AX1064" s="13" t="s">
        <v>84</v>
      </c>
      <c r="AY1064" s="244" t="s">
        <v>164</v>
      </c>
    </row>
    <row r="1065" spans="1:65" s="2" customFormat="1" ht="13.8" customHeight="1">
      <c r="A1065" s="38"/>
      <c r="B1065" s="39"/>
      <c r="C1065" s="219" t="s">
        <v>1598</v>
      </c>
      <c r="D1065" s="219" t="s">
        <v>166</v>
      </c>
      <c r="E1065" s="220" t="s">
        <v>1599</v>
      </c>
      <c r="F1065" s="221" t="s">
        <v>1600</v>
      </c>
      <c r="G1065" s="222" t="s">
        <v>169</v>
      </c>
      <c r="H1065" s="223">
        <v>785.67</v>
      </c>
      <c r="I1065" s="224"/>
      <c r="J1065" s="225">
        <f>ROUND(I1065*H1065,2)</f>
        <v>0</v>
      </c>
      <c r="K1065" s="226"/>
      <c r="L1065" s="44"/>
      <c r="M1065" s="227" t="s">
        <v>1</v>
      </c>
      <c r="N1065" s="228" t="s">
        <v>41</v>
      </c>
      <c r="O1065" s="91"/>
      <c r="P1065" s="229">
        <f>O1065*H1065</f>
        <v>0</v>
      </c>
      <c r="Q1065" s="229">
        <v>3E-05</v>
      </c>
      <c r="R1065" s="229">
        <f>Q1065*H1065</f>
        <v>0.0235701</v>
      </c>
      <c r="S1065" s="229">
        <v>0</v>
      </c>
      <c r="T1065" s="230">
        <f>S1065*H1065</f>
        <v>0</v>
      </c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R1065" s="231" t="s">
        <v>252</v>
      </c>
      <c r="AT1065" s="231" t="s">
        <v>166</v>
      </c>
      <c r="AU1065" s="231" t="s">
        <v>86</v>
      </c>
      <c r="AY1065" s="17" t="s">
        <v>164</v>
      </c>
      <c r="BE1065" s="232">
        <f>IF(N1065="základní",J1065,0)</f>
        <v>0</v>
      </c>
      <c r="BF1065" s="232">
        <f>IF(N1065="snížená",J1065,0)</f>
        <v>0</v>
      </c>
      <c r="BG1065" s="232">
        <f>IF(N1065="zákl. přenesená",J1065,0)</f>
        <v>0</v>
      </c>
      <c r="BH1065" s="232">
        <f>IF(N1065="sníž. přenesená",J1065,0)</f>
        <v>0</v>
      </c>
      <c r="BI1065" s="232">
        <f>IF(N1065="nulová",J1065,0)</f>
        <v>0</v>
      </c>
      <c r="BJ1065" s="17" t="s">
        <v>84</v>
      </c>
      <c r="BK1065" s="232">
        <f>ROUND(I1065*H1065,2)</f>
        <v>0</v>
      </c>
      <c r="BL1065" s="17" t="s">
        <v>252</v>
      </c>
      <c r="BM1065" s="231" t="s">
        <v>1601</v>
      </c>
    </row>
    <row r="1066" spans="1:51" s="13" customFormat="1" ht="12">
      <c r="A1066" s="13"/>
      <c r="B1066" s="233"/>
      <c r="C1066" s="234"/>
      <c r="D1066" s="235" t="s">
        <v>172</v>
      </c>
      <c r="E1066" s="236" t="s">
        <v>1</v>
      </c>
      <c r="F1066" s="237" t="s">
        <v>1602</v>
      </c>
      <c r="G1066" s="234"/>
      <c r="H1066" s="238">
        <v>66.98</v>
      </c>
      <c r="I1066" s="239"/>
      <c r="J1066" s="234"/>
      <c r="K1066" s="234"/>
      <c r="L1066" s="240"/>
      <c r="M1066" s="241"/>
      <c r="N1066" s="242"/>
      <c r="O1066" s="242"/>
      <c r="P1066" s="242"/>
      <c r="Q1066" s="242"/>
      <c r="R1066" s="242"/>
      <c r="S1066" s="242"/>
      <c r="T1066" s="24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4" t="s">
        <v>172</v>
      </c>
      <c r="AU1066" s="244" t="s">
        <v>86</v>
      </c>
      <c r="AV1066" s="13" t="s">
        <v>86</v>
      </c>
      <c r="AW1066" s="13" t="s">
        <v>32</v>
      </c>
      <c r="AX1066" s="13" t="s">
        <v>76</v>
      </c>
      <c r="AY1066" s="244" t="s">
        <v>164</v>
      </c>
    </row>
    <row r="1067" spans="1:51" s="13" customFormat="1" ht="12">
      <c r="A1067" s="13"/>
      <c r="B1067" s="233"/>
      <c r="C1067" s="234"/>
      <c r="D1067" s="235" t="s">
        <v>172</v>
      </c>
      <c r="E1067" s="236" t="s">
        <v>1</v>
      </c>
      <c r="F1067" s="237" t="s">
        <v>1571</v>
      </c>
      <c r="G1067" s="234"/>
      <c r="H1067" s="238">
        <v>650.93</v>
      </c>
      <c r="I1067" s="239"/>
      <c r="J1067" s="234"/>
      <c r="K1067" s="234"/>
      <c r="L1067" s="240"/>
      <c r="M1067" s="241"/>
      <c r="N1067" s="242"/>
      <c r="O1067" s="242"/>
      <c r="P1067" s="242"/>
      <c r="Q1067" s="242"/>
      <c r="R1067" s="242"/>
      <c r="S1067" s="242"/>
      <c r="T1067" s="24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4" t="s">
        <v>172</v>
      </c>
      <c r="AU1067" s="244" t="s">
        <v>86</v>
      </c>
      <c r="AV1067" s="13" t="s">
        <v>86</v>
      </c>
      <c r="AW1067" s="13" t="s">
        <v>32</v>
      </c>
      <c r="AX1067" s="13" t="s">
        <v>76</v>
      </c>
      <c r="AY1067" s="244" t="s">
        <v>164</v>
      </c>
    </row>
    <row r="1068" spans="1:51" s="13" customFormat="1" ht="12">
      <c r="A1068" s="13"/>
      <c r="B1068" s="233"/>
      <c r="C1068" s="234"/>
      <c r="D1068" s="235" t="s">
        <v>172</v>
      </c>
      <c r="E1068" s="236" t="s">
        <v>1</v>
      </c>
      <c r="F1068" s="237" t="s">
        <v>1603</v>
      </c>
      <c r="G1068" s="234"/>
      <c r="H1068" s="238">
        <v>22.86</v>
      </c>
      <c r="I1068" s="239"/>
      <c r="J1068" s="234"/>
      <c r="K1068" s="234"/>
      <c r="L1068" s="240"/>
      <c r="M1068" s="241"/>
      <c r="N1068" s="242"/>
      <c r="O1068" s="242"/>
      <c r="P1068" s="242"/>
      <c r="Q1068" s="242"/>
      <c r="R1068" s="242"/>
      <c r="S1068" s="242"/>
      <c r="T1068" s="24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4" t="s">
        <v>172</v>
      </c>
      <c r="AU1068" s="244" t="s">
        <v>86</v>
      </c>
      <c r="AV1068" s="13" t="s">
        <v>86</v>
      </c>
      <c r="AW1068" s="13" t="s">
        <v>32</v>
      </c>
      <c r="AX1068" s="13" t="s">
        <v>76</v>
      </c>
      <c r="AY1068" s="244" t="s">
        <v>164</v>
      </c>
    </row>
    <row r="1069" spans="1:51" s="13" customFormat="1" ht="12">
      <c r="A1069" s="13"/>
      <c r="B1069" s="233"/>
      <c r="C1069" s="234"/>
      <c r="D1069" s="235" t="s">
        <v>172</v>
      </c>
      <c r="E1069" s="236" t="s">
        <v>1</v>
      </c>
      <c r="F1069" s="237" t="s">
        <v>1572</v>
      </c>
      <c r="G1069" s="234"/>
      <c r="H1069" s="238">
        <v>44.9</v>
      </c>
      <c r="I1069" s="239"/>
      <c r="J1069" s="234"/>
      <c r="K1069" s="234"/>
      <c r="L1069" s="240"/>
      <c r="M1069" s="241"/>
      <c r="N1069" s="242"/>
      <c r="O1069" s="242"/>
      <c r="P1069" s="242"/>
      <c r="Q1069" s="242"/>
      <c r="R1069" s="242"/>
      <c r="S1069" s="242"/>
      <c r="T1069" s="24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4" t="s">
        <v>172</v>
      </c>
      <c r="AU1069" s="244" t="s">
        <v>86</v>
      </c>
      <c r="AV1069" s="13" t="s">
        <v>86</v>
      </c>
      <c r="AW1069" s="13" t="s">
        <v>32</v>
      </c>
      <c r="AX1069" s="13" t="s">
        <v>76</v>
      </c>
      <c r="AY1069" s="244" t="s">
        <v>164</v>
      </c>
    </row>
    <row r="1070" spans="1:51" s="14" customFormat="1" ht="12">
      <c r="A1070" s="14"/>
      <c r="B1070" s="245"/>
      <c r="C1070" s="246"/>
      <c r="D1070" s="235" t="s">
        <v>172</v>
      </c>
      <c r="E1070" s="247" t="s">
        <v>1</v>
      </c>
      <c r="F1070" s="248" t="s">
        <v>175</v>
      </c>
      <c r="G1070" s="246"/>
      <c r="H1070" s="249">
        <v>785.67</v>
      </c>
      <c r="I1070" s="250"/>
      <c r="J1070" s="246"/>
      <c r="K1070" s="246"/>
      <c r="L1070" s="251"/>
      <c r="M1070" s="252"/>
      <c r="N1070" s="253"/>
      <c r="O1070" s="253"/>
      <c r="P1070" s="253"/>
      <c r="Q1070" s="253"/>
      <c r="R1070" s="253"/>
      <c r="S1070" s="253"/>
      <c r="T1070" s="25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55" t="s">
        <v>172</v>
      </c>
      <c r="AU1070" s="255" t="s">
        <v>86</v>
      </c>
      <c r="AV1070" s="14" t="s">
        <v>170</v>
      </c>
      <c r="AW1070" s="14" t="s">
        <v>32</v>
      </c>
      <c r="AX1070" s="14" t="s">
        <v>84</v>
      </c>
      <c r="AY1070" s="255" t="s">
        <v>164</v>
      </c>
    </row>
    <row r="1071" spans="1:65" s="2" customFormat="1" ht="13.8" customHeight="1">
      <c r="A1071" s="38"/>
      <c r="B1071" s="39"/>
      <c r="C1071" s="266" t="s">
        <v>1604</v>
      </c>
      <c r="D1071" s="266" t="s">
        <v>424</v>
      </c>
      <c r="E1071" s="267" t="s">
        <v>1605</v>
      </c>
      <c r="F1071" s="268" t="s">
        <v>1606</v>
      </c>
      <c r="G1071" s="269" t="s">
        <v>169</v>
      </c>
      <c r="H1071" s="270">
        <v>903.521</v>
      </c>
      <c r="I1071" s="271"/>
      <c r="J1071" s="272">
        <f>ROUND(I1071*H1071,2)</f>
        <v>0</v>
      </c>
      <c r="K1071" s="273"/>
      <c r="L1071" s="274"/>
      <c r="M1071" s="275" t="s">
        <v>1</v>
      </c>
      <c r="N1071" s="276" t="s">
        <v>41</v>
      </c>
      <c r="O1071" s="91"/>
      <c r="P1071" s="229">
        <f>O1071*H1071</f>
        <v>0</v>
      </c>
      <c r="Q1071" s="229">
        <v>0.0019</v>
      </c>
      <c r="R1071" s="229">
        <f>Q1071*H1071</f>
        <v>1.7166899</v>
      </c>
      <c r="S1071" s="229">
        <v>0</v>
      </c>
      <c r="T1071" s="230">
        <f>S1071*H1071</f>
        <v>0</v>
      </c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R1071" s="231" t="s">
        <v>352</v>
      </c>
      <c r="AT1071" s="231" t="s">
        <v>424</v>
      </c>
      <c r="AU1071" s="231" t="s">
        <v>86</v>
      </c>
      <c r="AY1071" s="17" t="s">
        <v>164</v>
      </c>
      <c r="BE1071" s="232">
        <f>IF(N1071="základní",J1071,0)</f>
        <v>0</v>
      </c>
      <c r="BF1071" s="232">
        <f>IF(N1071="snížená",J1071,0)</f>
        <v>0</v>
      </c>
      <c r="BG1071" s="232">
        <f>IF(N1071="zákl. přenesená",J1071,0)</f>
        <v>0</v>
      </c>
      <c r="BH1071" s="232">
        <f>IF(N1071="sníž. přenesená",J1071,0)</f>
        <v>0</v>
      </c>
      <c r="BI1071" s="232">
        <f>IF(N1071="nulová",J1071,0)</f>
        <v>0</v>
      </c>
      <c r="BJ1071" s="17" t="s">
        <v>84</v>
      </c>
      <c r="BK1071" s="232">
        <f>ROUND(I1071*H1071,2)</f>
        <v>0</v>
      </c>
      <c r="BL1071" s="17" t="s">
        <v>252</v>
      </c>
      <c r="BM1071" s="231" t="s">
        <v>1607</v>
      </c>
    </row>
    <row r="1072" spans="1:51" s="13" customFormat="1" ht="12">
      <c r="A1072" s="13"/>
      <c r="B1072" s="233"/>
      <c r="C1072" s="234"/>
      <c r="D1072" s="235" t="s">
        <v>172</v>
      </c>
      <c r="E1072" s="236" t="s">
        <v>1</v>
      </c>
      <c r="F1072" s="237" t="s">
        <v>1608</v>
      </c>
      <c r="G1072" s="234"/>
      <c r="H1072" s="238">
        <v>785.67</v>
      </c>
      <c r="I1072" s="239"/>
      <c r="J1072" s="234"/>
      <c r="K1072" s="234"/>
      <c r="L1072" s="240"/>
      <c r="M1072" s="241"/>
      <c r="N1072" s="242"/>
      <c r="O1072" s="242"/>
      <c r="P1072" s="242"/>
      <c r="Q1072" s="242"/>
      <c r="R1072" s="242"/>
      <c r="S1072" s="242"/>
      <c r="T1072" s="24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4" t="s">
        <v>172</v>
      </c>
      <c r="AU1072" s="244" t="s">
        <v>86</v>
      </c>
      <c r="AV1072" s="13" t="s">
        <v>86</v>
      </c>
      <c r="AW1072" s="13" t="s">
        <v>32</v>
      </c>
      <c r="AX1072" s="13" t="s">
        <v>84</v>
      </c>
      <c r="AY1072" s="244" t="s">
        <v>164</v>
      </c>
    </row>
    <row r="1073" spans="1:51" s="13" customFormat="1" ht="12">
      <c r="A1073" s="13"/>
      <c r="B1073" s="233"/>
      <c r="C1073" s="234"/>
      <c r="D1073" s="235" t="s">
        <v>172</v>
      </c>
      <c r="E1073" s="234"/>
      <c r="F1073" s="237" t="s">
        <v>1609</v>
      </c>
      <c r="G1073" s="234"/>
      <c r="H1073" s="238">
        <v>903.521</v>
      </c>
      <c r="I1073" s="239"/>
      <c r="J1073" s="234"/>
      <c r="K1073" s="234"/>
      <c r="L1073" s="240"/>
      <c r="M1073" s="241"/>
      <c r="N1073" s="242"/>
      <c r="O1073" s="242"/>
      <c r="P1073" s="242"/>
      <c r="Q1073" s="242"/>
      <c r="R1073" s="242"/>
      <c r="S1073" s="242"/>
      <c r="T1073" s="24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4" t="s">
        <v>172</v>
      </c>
      <c r="AU1073" s="244" t="s">
        <v>86</v>
      </c>
      <c r="AV1073" s="13" t="s">
        <v>86</v>
      </c>
      <c r="AW1073" s="13" t="s">
        <v>4</v>
      </c>
      <c r="AX1073" s="13" t="s">
        <v>84</v>
      </c>
      <c r="AY1073" s="244" t="s">
        <v>164</v>
      </c>
    </row>
    <row r="1074" spans="1:65" s="2" customFormat="1" ht="13.8" customHeight="1">
      <c r="A1074" s="38"/>
      <c r="B1074" s="39"/>
      <c r="C1074" s="219" t="s">
        <v>1610</v>
      </c>
      <c r="D1074" s="219" t="s">
        <v>166</v>
      </c>
      <c r="E1074" s="220" t="s">
        <v>1611</v>
      </c>
      <c r="F1074" s="221" t="s">
        <v>1612</v>
      </c>
      <c r="G1074" s="222" t="s">
        <v>169</v>
      </c>
      <c r="H1074" s="223">
        <v>1451.45</v>
      </c>
      <c r="I1074" s="224"/>
      <c r="J1074" s="225">
        <f>ROUND(I1074*H1074,2)</f>
        <v>0</v>
      </c>
      <c r="K1074" s="226"/>
      <c r="L1074" s="44"/>
      <c r="M1074" s="227" t="s">
        <v>1</v>
      </c>
      <c r="N1074" s="228" t="s">
        <v>41</v>
      </c>
      <c r="O1074" s="91"/>
      <c r="P1074" s="229">
        <f>O1074*H1074</f>
        <v>0</v>
      </c>
      <c r="Q1074" s="229">
        <v>0</v>
      </c>
      <c r="R1074" s="229">
        <f>Q1074*H1074</f>
        <v>0</v>
      </c>
      <c r="S1074" s="229">
        <v>0</v>
      </c>
      <c r="T1074" s="230">
        <f>S1074*H1074</f>
        <v>0</v>
      </c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R1074" s="231" t="s">
        <v>252</v>
      </c>
      <c r="AT1074" s="231" t="s">
        <v>166</v>
      </c>
      <c r="AU1074" s="231" t="s">
        <v>86</v>
      </c>
      <c r="AY1074" s="17" t="s">
        <v>164</v>
      </c>
      <c r="BE1074" s="232">
        <f>IF(N1074="základní",J1074,0)</f>
        <v>0</v>
      </c>
      <c r="BF1074" s="232">
        <f>IF(N1074="snížená",J1074,0)</f>
        <v>0</v>
      </c>
      <c r="BG1074" s="232">
        <f>IF(N1074="zákl. přenesená",J1074,0)</f>
        <v>0</v>
      </c>
      <c r="BH1074" s="232">
        <f>IF(N1074="sníž. přenesená",J1074,0)</f>
        <v>0</v>
      </c>
      <c r="BI1074" s="232">
        <f>IF(N1074="nulová",J1074,0)</f>
        <v>0</v>
      </c>
      <c r="BJ1074" s="17" t="s">
        <v>84</v>
      </c>
      <c r="BK1074" s="232">
        <f>ROUND(I1074*H1074,2)</f>
        <v>0</v>
      </c>
      <c r="BL1074" s="17" t="s">
        <v>252</v>
      </c>
      <c r="BM1074" s="231" t="s">
        <v>1613</v>
      </c>
    </row>
    <row r="1075" spans="1:51" s="13" customFormat="1" ht="12">
      <c r="A1075" s="13"/>
      <c r="B1075" s="233"/>
      <c r="C1075" s="234"/>
      <c r="D1075" s="235" t="s">
        <v>172</v>
      </c>
      <c r="E1075" s="236" t="s">
        <v>1</v>
      </c>
      <c r="F1075" s="237" t="s">
        <v>1602</v>
      </c>
      <c r="G1075" s="234"/>
      <c r="H1075" s="238">
        <v>66.98</v>
      </c>
      <c r="I1075" s="239"/>
      <c r="J1075" s="234"/>
      <c r="K1075" s="234"/>
      <c r="L1075" s="240"/>
      <c r="M1075" s="241"/>
      <c r="N1075" s="242"/>
      <c r="O1075" s="242"/>
      <c r="P1075" s="242"/>
      <c r="Q1075" s="242"/>
      <c r="R1075" s="242"/>
      <c r="S1075" s="242"/>
      <c r="T1075" s="24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4" t="s">
        <v>172</v>
      </c>
      <c r="AU1075" s="244" t="s">
        <v>86</v>
      </c>
      <c r="AV1075" s="13" t="s">
        <v>86</v>
      </c>
      <c r="AW1075" s="13" t="s">
        <v>32</v>
      </c>
      <c r="AX1075" s="13" t="s">
        <v>76</v>
      </c>
      <c r="AY1075" s="244" t="s">
        <v>164</v>
      </c>
    </row>
    <row r="1076" spans="1:51" s="13" customFormat="1" ht="12">
      <c r="A1076" s="13"/>
      <c r="B1076" s="233"/>
      <c r="C1076" s="234"/>
      <c r="D1076" s="235" t="s">
        <v>172</v>
      </c>
      <c r="E1076" s="236" t="s">
        <v>1</v>
      </c>
      <c r="F1076" s="237" t="s">
        <v>1614</v>
      </c>
      <c r="G1076" s="234"/>
      <c r="H1076" s="238">
        <v>1301.86</v>
      </c>
      <c r="I1076" s="239"/>
      <c r="J1076" s="234"/>
      <c r="K1076" s="234"/>
      <c r="L1076" s="240"/>
      <c r="M1076" s="241"/>
      <c r="N1076" s="242"/>
      <c r="O1076" s="242"/>
      <c r="P1076" s="242"/>
      <c r="Q1076" s="242"/>
      <c r="R1076" s="242"/>
      <c r="S1076" s="242"/>
      <c r="T1076" s="24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4" t="s">
        <v>172</v>
      </c>
      <c r="AU1076" s="244" t="s">
        <v>86</v>
      </c>
      <c r="AV1076" s="13" t="s">
        <v>86</v>
      </c>
      <c r="AW1076" s="13" t="s">
        <v>32</v>
      </c>
      <c r="AX1076" s="13" t="s">
        <v>76</v>
      </c>
      <c r="AY1076" s="244" t="s">
        <v>164</v>
      </c>
    </row>
    <row r="1077" spans="1:51" s="13" customFormat="1" ht="12">
      <c r="A1077" s="13"/>
      <c r="B1077" s="233"/>
      <c r="C1077" s="234"/>
      <c r="D1077" s="235" t="s">
        <v>172</v>
      </c>
      <c r="E1077" s="236" t="s">
        <v>1</v>
      </c>
      <c r="F1077" s="237" t="s">
        <v>1572</v>
      </c>
      <c r="G1077" s="234"/>
      <c r="H1077" s="238">
        <v>44.9</v>
      </c>
      <c r="I1077" s="239"/>
      <c r="J1077" s="234"/>
      <c r="K1077" s="234"/>
      <c r="L1077" s="240"/>
      <c r="M1077" s="241"/>
      <c r="N1077" s="242"/>
      <c r="O1077" s="242"/>
      <c r="P1077" s="242"/>
      <c r="Q1077" s="242"/>
      <c r="R1077" s="242"/>
      <c r="S1077" s="242"/>
      <c r="T1077" s="24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4" t="s">
        <v>172</v>
      </c>
      <c r="AU1077" s="244" t="s">
        <v>86</v>
      </c>
      <c r="AV1077" s="13" t="s">
        <v>86</v>
      </c>
      <c r="AW1077" s="13" t="s">
        <v>32</v>
      </c>
      <c r="AX1077" s="13" t="s">
        <v>76</v>
      </c>
      <c r="AY1077" s="244" t="s">
        <v>164</v>
      </c>
    </row>
    <row r="1078" spans="1:51" s="13" customFormat="1" ht="12">
      <c r="A1078" s="13"/>
      <c r="B1078" s="233"/>
      <c r="C1078" s="234"/>
      <c r="D1078" s="235" t="s">
        <v>172</v>
      </c>
      <c r="E1078" s="236" t="s">
        <v>1</v>
      </c>
      <c r="F1078" s="237" t="s">
        <v>971</v>
      </c>
      <c r="G1078" s="234"/>
      <c r="H1078" s="238">
        <v>37.71</v>
      </c>
      <c r="I1078" s="239"/>
      <c r="J1078" s="234"/>
      <c r="K1078" s="234"/>
      <c r="L1078" s="240"/>
      <c r="M1078" s="241"/>
      <c r="N1078" s="242"/>
      <c r="O1078" s="242"/>
      <c r="P1078" s="242"/>
      <c r="Q1078" s="242"/>
      <c r="R1078" s="242"/>
      <c r="S1078" s="242"/>
      <c r="T1078" s="24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4" t="s">
        <v>172</v>
      </c>
      <c r="AU1078" s="244" t="s">
        <v>86</v>
      </c>
      <c r="AV1078" s="13" t="s">
        <v>86</v>
      </c>
      <c r="AW1078" s="13" t="s">
        <v>32</v>
      </c>
      <c r="AX1078" s="13" t="s">
        <v>76</v>
      </c>
      <c r="AY1078" s="244" t="s">
        <v>164</v>
      </c>
    </row>
    <row r="1079" spans="1:51" s="14" customFormat="1" ht="12">
      <c r="A1079" s="14"/>
      <c r="B1079" s="245"/>
      <c r="C1079" s="246"/>
      <c r="D1079" s="235" t="s">
        <v>172</v>
      </c>
      <c r="E1079" s="247" t="s">
        <v>1</v>
      </c>
      <c r="F1079" s="248" t="s">
        <v>175</v>
      </c>
      <c r="G1079" s="246"/>
      <c r="H1079" s="249">
        <v>1451.45</v>
      </c>
      <c r="I1079" s="250"/>
      <c r="J1079" s="246"/>
      <c r="K1079" s="246"/>
      <c r="L1079" s="251"/>
      <c r="M1079" s="252"/>
      <c r="N1079" s="253"/>
      <c r="O1079" s="253"/>
      <c r="P1079" s="253"/>
      <c r="Q1079" s="253"/>
      <c r="R1079" s="253"/>
      <c r="S1079" s="253"/>
      <c r="T1079" s="25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55" t="s">
        <v>172</v>
      </c>
      <c r="AU1079" s="255" t="s">
        <v>86</v>
      </c>
      <c r="AV1079" s="14" t="s">
        <v>170</v>
      </c>
      <c r="AW1079" s="14" t="s">
        <v>32</v>
      </c>
      <c r="AX1079" s="14" t="s">
        <v>84</v>
      </c>
      <c r="AY1079" s="255" t="s">
        <v>164</v>
      </c>
    </row>
    <row r="1080" spans="1:65" s="2" customFormat="1" ht="13.8" customHeight="1">
      <c r="A1080" s="38"/>
      <c r="B1080" s="39"/>
      <c r="C1080" s="266" t="s">
        <v>1615</v>
      </c>
      <c r="D1080" s="266" t="s">
        <v>424</v>
      </c>
      <c r="E1080" s="267" t="s">
        <v>1616</v>
      </c>
      <c r="F1080" s="268" t="s">
        <v>1617</v>
      </c>
      <c r="G1080" s="269" t="s">
        <v>169</v>
      </c>
      <c r="H1080" s="270">
        <v>877.232</v>
      </c>
      <c r="I1080" s="271"/>
      <c r="J1080" s="272">
        <f>ROUND(I1080*H1080,2)</f>
        <v>0</v>
      </c>
      <c r="K1080" s="273"/>
      <c r="L1080" s="274"/>
      <c r="M1080" s="275" t="s">
        <v>1</v>
      </c>
      <c r="N1080" s="276" t="s">
        <v>41</v>
      </c>
      <c r="O1080" s="91"/>
      <c r="P1080" s="229">
        <f>O1080*H1080</f>
        <v>0</v>
      </c>
      <c r="Q1080" s="229">
        <v>0.0003</v>
      </c>
      <c r="R1080" s="229">
        <f>Q1080*H1080</f>
        <v>0.26316959999999995</v>
      </c>
      <c r="S1080" s="229">
        <v>0</v>
      </c>
      <c r="T1080" s="230">
        <f>S1080*H1080</f>
        <v>0</v>
      </c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R1080" s="231" t="s">
        <v>352</v>
      </c>
      <c r="AT1080" s="231" t="s">
        <v>424</v>
      </c>
      <c r="AU1080" s="231" t="s">
        <v>86</v>
      </c>
      <c r="AY1080" s="17" t="s">
        <v>164</v>
      </c>
      <c r="BE1080" s="232">
        <f>IF(N1080="základní",J1080,0)</f>
        <v>0</v>
      </c>
      <c r="BF1080" s="232">
        <f>IF(N1080="snížená",J1080,0)</f>
        <v>0</v>
      </c>
      <c r="BG1080" s="232">
        <f>IF(N1080="zákl. přenesená",J1080,0)</f>
        <v>0</v>
      </c>
      <c r="BH1080" s="232">
        <f>IF(N1080="sníž. přenesená",J1080,0)</f>
        <v>0</v>
      </c>
      <c r="BI1080" s="232">
        <f>IF(N1080="nulová",J1080,0)</f>
        <v>0</v>
      </c>
      <c r="BJ1080" s="17" t="s">
        <v>84</v>
      </c>
      <c r="BK1080" s="232">
        <f>ROUND(I1080*H1080,2)</f>
        <v>0</v>
      </c>
      <c r="BL1080" s="17" t="s">
        <v>252</v>
      </c>
      <c r="BM1080" s="231" t="s">
        <v>1618</v>
      </c>
    </row>
    <row r="1081" spans="1:51" s="13" customFormat="1" ht="12">
      <c r="A1081" s="13"/>
      <c r="B1081" s="233"/>
      <c r="C1081" s="234"/>
      <c r="D1081" s="235" t="s">
        <v>172</v>
      </c>
      <c r="E1081" s="236" t="s">
        <v>1</v>
      </c>
      <c r="F1081" s="237" t="s">
        <v>1619</v>
      </c>
      <c r="G1081" s="234"/>
      <c r="H1081" s="238">
        <v>762.81</v>
      </c>
      <c r="I1081" s="239"/>
      <c r="J1081" s="234"/>
      <c r="K1081" s="234"/>
      <c r="L1081" s="240"/>
      <c r="M1081" s="241"/>
      <c r="N1081" s="242"/>
      <c r="O1081" s="242"/>
      <c r="P1081" s="242"/>
      <c r="Q1081" s="242"/>
      <c r="R1081" s="242"/>
      <c r="S1081" s="242"/>
      <c r="T1081" s="24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4" t="s">
        <v>172</v>
      </c>
      <c r="AU1081" s="244" t="s">
        <v>86</v>
      </c>
      <c r="AV1081" s="13" t="s">
        <v>86</v>
      </c>
      <c r="AW1081" s="13" t="s">
        <v>32</v>
      </c>
      <c r="AX1081" s="13" t="s">
        <v>84</v>
      </c>
      <c r="AY1081" s="244" t="s">
        <v>164</v>
      </c>
    </row>
    <row r="1082" spans="1:51" s="13" customFormat="1" ht="12">
      <c r="A1082" s="13"/>
      <c r="B1082" s="233"/>
      <c r="C1082" s="234"/>
      <c r="D1082" s="235" t="s">
        <v>172</v>
      </c>
      <c r="E1082" s="234"/>
      <c r="F1082" s="237" t="s">
        <v>1620</v>
      </c>
      <c r="G1082" s="234"/>
      <c r="H1082" s="238">
        <v>877.232</v>
      </c>
      <c r="I1082" s="239"/>
      <c r="J1082" s="234"/>
      <c r="K1082" s="234"/>
      <c r="L1082" s="240"/>
      <c r="M1082" s="241"/>
      <c r="N1082" s="242"/>
      <c r="O1082" s="242"/>
      <c r="P1082" s="242"/>
      <c r="Q1082" s="242"/>
      <c r="R1082" s="242"/>
      <c r="S1082" s="242"/>
      <c r="T1082" s="24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4" t="s">
        <v>172</v>
      </c>
      <c r="AU1082" s="244" t="s">
        <v>86</v>
      </c>
      <c r="AV1082" s="13" t="s">
        <v>86</v>
      </c>
      <c r="AW1082" s="13" t="s">
        <v>4</v>
      </c>
      <c r="AX1082" s="13" t="s">
        <v>84</v>
      </c>
      <c r="AY1082" s="244" t="s">
        <v>164</v>
      </c>
    </row>
    <row r="1083" spans="1:65" s="2" customFormat="1" ht="13.8" customHeight="1">
      <c r="A1083" s="38"/>
      <c r="B1083" s="39"/>
      <c r="C1083" s="266" t="s">
        <v>1621</v>
      </c>
      <c r="D1083" s="266" t="s">
        <v>424</v>
      </c>
      <c r="E1083" s="267" t="s">
        <v>1545</v>
      </c>
      <c r="F1083" s="268" t="s">
        <v>1546</v>
      </c>
      <c r="G1083" s="269" t="s">
        <v>169</v>
      </c>
      <c r="H1083" s="270">
        <v>791.936</v>
      </c>
      <c r="I1083" s="271"/>
      <c r="J1083" s="272">
        <f>ROUND(I1083*H1083,2)</f>
        <v>0</v>
      </c>
      <c r="K1083" s="273"/>
      <c r="L1083" s="274"/>
      <c r="M1083" s="275" t="s">
        <v>1</v>
      </c>
      <c r="N1083" s="276" t="s">
        <v>41</v>
      </c>
      <c r="O1083" s="91"/>
      <c r="P1083" s="229">
        <f>O1083*H1083</f>
        <v>0</v>
      </c>
      <c r="Q1083" s="229">
        <v>0.0005</v>
      </c>
      <c r="R1083" s="229">
        <f>Q1083*H1083</f>
        <v>0.39596800000000004</v>
      </c>
      <c r="S1083" s="229">
        <v>0</v>
      </c>
      <c r="T1083" s="230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31" t="s">
        <v>352</v>
      </c>
      <c r="AT1083" s="231" t="s">
        <v>424</v>
      </c>
      <c r="AU1083" s="231" t="s">
        <v>86</v>
      </c>
      <c r="AY1083" s="17" t="s">
        <v>164</v>
      </c>
      <c r="BE1083" s="232">
        <f>IF(N1083="základní",J1083,0)</f>
        <v>0</v>
      </c>
      <c r="BF1083" s="232">
        <f>IF(N1083="snížená",J1083,0)</f>
        <v>0</v>
      </c>
      <c r="BG1083" s="232">
        <f>IF(N1083="zákl. přenesená",J1083,0)</f>
        <v>0</v>
      </c>
      <c r="BH1083" s="232">
        <f>IF(N1083="sníž. přenesená",J1083,0)</f>
        <v>0</v>
      </c>
      <c r="BI1083" s="232">
        <f>IF(N1083="nulová",J1083,0)</f>
        <v>0</v>
      </c>
      <c r="BJ1083" s="17" t="s">
        <v>84</v>
      </c>
      <c r="BK1083" s="232">
        <f>ROUND(I1083*H1083,2)</f>
        <v>0</v>
      </c>
      <c r="BL1083" s="17" t="s">
        <v>252</v>
      </c>
      <c r="BM1083" s="231" t="s">
        <v>1622</v>
      </c>
    </row>
    <row r="1084" spans="1:51" s="13" customFormat="1" ht="12">
      <c r="A1084" s="13"/>
      <c r="B1084" s="233"/>
      <c r="C1084" s="234"/>
      <c r="D1084" s="235" t="s">
        <v>172</v>
      </c>
      <c r="E1084" s="236" t="s">
        <v>1</v>
      </c>
      <c r="F1084" s="237" t="s">
        <v>1623</v>
      </c>
      <c r="G1084" s="234"/>
      <c r="H1084" s="238">
        <v>688.64</v>
      </c>
      <c r="I1084" s="239"/>
      <c r="J1084" s="234"/>
      <c r="K1084" s="234"/>
      <c r="L1084" s="240"/>
      <c r="M1084" s="241"/>
      <c r="N1084" s="242"/>
      <c r="O1084" s="242"/>
      <c r="P1084" s="242"/>
      <c r="Q1084" s="242"/>
      <c r="R1084" s="242"/>
      <c r="S1084" s="242"/>
      <c r="T1084" s="24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44" t="s">
        <v>172</v>
      </c>
      <c r="AU1084" s="244" t="s">
        <v>86</v>
      </c>
      <c r="AV1084" s="13" t="s">
        <v>86</v>
      </c>
      <c r="AW1084" s="13" t="s">
        <v>32</v>
      </c>
      <c r="AX1084" s="13" t="s">
        <v>84</v>
      </c>
      <c r="AY1084" s="244" t="s">
        <v>164</v>
      </c>
    </row>
    <row r="1085" spans="1:51" s="13" customFormat="1" ht="12">
      <c r="A1085" s="13"/>
      <c r="B1085" s="233"/>
      <c r="C1085" s="234"/>
      <c r="D1085" s="235" t="s">
        <v>172</v>
      </c>
      <c r="E1085" s="234"/>
      <c r="F1085" s="237" t="s">
        <v>1624</v>
      </c>
      <c r="G1085" s="234"/>
      <c r="H1085" s="238">
        <v>791.936</v>
      </c>
      <c r="I1085" s="239"/>
      <c r="J1085" s="234"/>
      <c r="K1085" s="234"/>
      <c r="L1085" s="240"/>
      <c r="M1085" s="241"/>
      <c r="N1085" s="242"/>
      <c r="O1085" s="242"/>
      <c r="P1085" s="242"/>
      <c r="Q1085" s="242"/>
      <c r="R1085" s="242"/>
      <c r="S1085" s="242"/>
      <c r="T1085" s="24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4" t="s">
        <v>172</v>
      </c>
      <c r="AU1085" s="244" t="s">
        <v>86</v>
      </c>
      <c r="AV1085" s="13" t="s">
        <v>86</v>
      </c>
      <c r="AW1085" s="13" t="s">
        <v>4</v>
      </c>
      <c r="AX1085" s="13" t="s">
        <v>84</v>
      </c>
      <c r="AY1085" s="244" t="s">
        <v>164</v>
      </c>
    </row>
    <row r="1086" spans="1:65" s="2" customFormat="1" ht="13.8" customHeight="1">
      <c r="A1086" s="38"/>
      <c r="B1086" s="39"/>
      <c r="C1086" s="219" t="s">
        <v>1625</v>
      </c>
      <c r="D1086" s="219" t="s">
        <v>166</v>
      </c>
      <c r="E1086" s="220" t="s">
        <v>1626</v>
      </c>
      <c r="F1086" s="221" t="s">
        <v>1627</v>
      </c>
      <c r="G1086" s="222" t="s">
        <v>169</v>
      </c>
      <c r="H1086" s="223">
        <v>650.93</v>
      </c>
      <c r="I1086" s="224"/>
      <c r="J1086" s="225">
        <f>ROUND(I1086*H1086,2)</f>
        <v>0</v>
      </c>
      <c r="K1086" s="226"/>
      <c r="L1086" s="44"/>
      <c r="M1086" s="227" t="s">
        <v>1</v>
      </c>
      <c r="N1086" s="228" t="s">
        <v>41</v>
      </c>
      <c r="O1086" s="91"/>
      <c r="P1086" s="229">
        <f>O1086*H1086</f>
        <v>0</v>
      </c>
      <c r="Q1086" s="229">
        <v>0</v>
      </c>
      <c r="R1086" s="229">
        <f>Q1086*H1086</f>
        <v>0</v>
      </c>
      <c r="S1086" s="229">
        <v>0</v>
      </c>
      <c r="T1086" s="230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31" t="s">
        <v>252</v>
      </c>
      <c r="AT1086" s="231" t="s">
        <v>166</v>
      </c>
      <c r="AU1086" s="231" t="s">
        <v>86</v>
      </c>
      <c r="AY1086" s="17" t="s">
        <v>164</v>
      </c>
      <c r="BE1086" s="232">
        <f>IF(N1086="základní",J1086,0)</f>
        <v>0</v>
      </c>
      <c r="BF1086" s="232">
        <f>IF(N1086="snížená",J1086,0)</f>
        <v>0</v>
      </c>
      <c r="BG1086" s="232">
        <f>IF(N1086="zákl. přenesená",J1086,0)</f>
        <v>0</v>
      </c>
      <c r="BH1086" s="232">
        <f>IF(N1086="sníž. přenesená",J1086,0)</f>
        <v>0</v>
      </c>
      <c r="BI1086" s="232">
        <f>IF(N1086="nulová",J1086,0)</f>
        <v>0</v>
      </c>
      <c r="BJ1086" s="17" t="s">
        <v>84</v>
      </c>
      <c r="BK1086" s="232">
        <f>ROUND(I1086*H1086,2)</f>
        <v>0</v>
      </c>
      <c r="BL1086" s="17" t="s">
        <v>252</v>
      </c>
      <c r="BM1086" s="231" t="s">
        <v>1628</v>
      </c>
    </row>
    <row r="1087" spans="1:51" s="13" customFormat="1" ht="12">
      <c r="A1087" s="13"/>
      <c r="B1087" s="233"/>
      <c r="C1087" s="234"/>
      <c r="D1087" s="235" t="s">
        <v>172</v>
      </c>
      <c r="E1087" s="236" t="s">
        <v>1</v>
      </c>
      <c r="F1087" s="237" t="s">
        <v>1571</v>
      </c>
      <c r="G1087" s="234"/>
      <c r="H1087" s="238">
        <v>650.93</v>
      </c>
      <c r="I1087" s="239"/>
      <c r="J1087" s="234"/>
      <c r="K1087" s="234"/>
      <c r="L1087" s="240"/>
      <c r="M1087" s="241"/>
      <c r="N1087" s="242"/>
      <c r="O1087" s="242"/>
      <c r="P1087" s="242"/>
      <c r="Q1087" s="242"/>
      <c r="R1087" s="242"/>
      <c r="S1087" s="242"/>
      <c r="T1087" s="24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4" t="s">
        <v>172</v>
      </c>
      <c r="AU1087" s="244" t="s">
        <v>86</v>
      </c>
      <c r="AV1087" s="13" t="s">
        <v>86</v>
      </c>
      <c r="AW1087" s="13" t="s">
        <v>32</v>
      </c>
      <c r="AX1087" s="13" t="s">
        <v>84</v>
      </c>
      <c r="AY1087" s="244" t="s">
        <v>164</v>
      </c>
    </row>
    <row r="1088" spans="1:65" s="2" customFormat="1" ht="13.8" customHeight="1">
      <c r="A1088" s="38"/>
      <c r="B1088" s="39"/>
      <c r="C1088" s="266" t="s">
        <v>1629</v>
      </c>
      <c r="D1088" s="266" t="s">
        <v>424</v>
      </c>
      <c r="E1088" s="267" t="s">
        <v>1630</v>
      </c>
      <c r="F1088" s="268" t="s">
        <v>1631</v>
      </c>
      <c r="G1088" s="269" t="s">
        <v>215</v>
      </c>
      <c r="H1088" s="270">
        <v>53.702</v>
      </c>
      <c r="I1088" s="271"/>
      <c r="J1088" s="272">
        <f>ROUND(I1088*H1088,2)</f>
        <v>0</v>
      </c>
      <c r="K1088" s="273"/>
      <c r="L1088" s="274"/>
      <c r="M1088" s="275" t="s">
        <v>1</v>
      </c>
      <c r="N1088" s="276" t="s">
        <v>41</v>
      </c>
      <c r="O1088" s="91"/>
      <c r="P1088" s="229">
        <f>O1088*H1088</f>
        <v>0</v>
      </c>
      <c r="Q1088" s="229">
        <v>1</v>
      </c>
      <c r="R1088" s="229">
        <f>Q1088*H1088</f>
        <v>53.702</v>
      </c>
      <c r="S1088" s="229">
        <v>0</v>
      </c>
      <c r="T1088" s="230">
        <f>S1088*H1088</f>
        <v>0</v>
      </c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R1088" s="231" t="s">
        <v>352</v>
      </c>
      <c r="AT1088" s="231" t="s">
        <v>424</v>
      </c>
      <c r="AU1088" s="231" t="s">
        <v>86</v>
      </c>
      <c r="AY1088" s="17" t="s">
        <v>164</v>
      </c>
      <c r="BE1088" s="232">
        <f>IF(N1088="základní",J1088,0)</f>
        <v>0</v>
      </c>
      <c r="BF1088" s="232">
        <f>IF(N1088="snížená",J1088,0)</f>
        <v>0</v>
      </c>
      <c r="BG1088" s="232">
        <f>IF(N1088="zákl. přenesená",J1088,0)</f>
        <v>0</v>
      </c>
      <c r="BH1088" s="232">
        <f>IF(N1088="sníž. přenesená",J1088,0)</f>
        <v>0</v>
      </c>
      <c r="BI1088" s="232">
        <f>IF(N1088="nulová",J1088,0)</f>
        <v>0</v>
      </c>
      <c r="BJ1088" s="17" t="s">
        <v>84</v>
      </c>
      <c r="BK1088" s="232">
        <f>ROUND(I1088*H1088,2)</f>
        <v>0</v>
      </c>
      <c r="BL1088" s="17" t="s">
        <v>252</v>
      </c>
      <c r="BM1088" s="231" t="s">
        <v>1632</v>
      </c>
    </row>
    <row r="1089" spans="1:51" s="13" customFormat="1" ht="12">
      <c r="A1089" s="13"/>
      <c r="B1089" s="233"/>
      <c r="C1089" s="234"/>
      <c r="D1089" s="235" t="s">
        <v>172</v>
      </c>
      <c r="E1089" s="236" t="s">
        <v>1</v>
      </c>
      <c r="F1089" s="237" t="s">
        <v>1633</v>
      </c>
      <c r="G1089" s="234"/>
      <c r="H1089" s="238">
        <v>650.93</v>
      </c>
      <c r="I1089" s="239"/>
      <c r="J1089" s="234"/>
      <c r="K1089" s="234"/>
      <c r="L1089" s="240"/>
      <c r="M1089" s="241"/>
      <c r="N1089" s="242"/>
      <c r="O1089" s="242"/>
      <c r="P1089" s="242"/>
      <c r="Q1089" s="242"/>
      <c r="R1089" s="242"/>
      <c r="S1089" s="242"/>
      <c r="T1089" s="24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4" t="s">
        <v>172</v>
      </c>
      <c r="AU1089" s="244" t="s">
        <v>86</v>
      </c>
      <c r="AV1089" s="13" t="s">
        <v>86</v>
      </c>
      <c r="AW1089" s="13" t="s">
        <v>32</v>
      </c>
      <c r="AX1089" s="13" t="s">
        <v>84</v>
      </c>
      <c r="AY1089" s="244" t="s">
        <v>164</v>
      </c>
    </row>
    <row r="1090" spans="1:51" s="13" customFormat="1" ht="12">
      <c r="A1090" s="13"/>
      <c r="B1090" s="233"/>
      <c r="C1090" s="234"/>
      <c r="D1090" s="235" t="s">
        <v>172</v>
      </c>
      <c r="E1090" s="234"/>
      <c r="F1090" s="237" t="s">
        <v>1634</v>
      </c>
      <c r="G1090" s="234"/>
      <c r="H1090" s="238">
        <v>53.702</v>
      </c>
      <c r="I1090" s="239"/>
      <c r="J1090" s="234"/>
      <c r="K1090" s="234"/>
      <c r="L1090" s="240"/>
      <c r="M1090" s="241"/>
      <c r="N1090" s="242"/>
      <c r="O1090" s="242"/>
      <c r="P1090" s="242"/>
      <c r="Q1090" s="242"/>
      <c r="R1090" s="242"/>
      <c r="S1090" s="242"/>
      <c r="T1090" s="24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44" t="s">
        <v>172</v>
      </c>
      <c r="AU1090" s="244" t="s">
        <v>86</v>
      </c>
      <c r="AV1090" s="13" t="s">
        <v>86</v>
      </c>
      <c r="AW1090" s="13" t="s">
        <v>4</v>
      </c>
      <c r="AX1090" s="13" t="s">
        <v>84</v>
      </c>
      <c r="AY1090" s="244" t="s">
        <v>164</v>
      </c>
    </row>
    <row r="1091" spans="1:65" s="2" customFormat="1" ht="13.8" customHeight="1">
      <c r="A1091" s="38"/>
      <c r="B1091" s="39"/>
      <c r="C1091" s="219" t="s">
        <v>1635</v>
      </c>
      <c r="D1091" s="219" t="s">
        <v>166</v>
      </c>
      <c r="E1091" s="220" t="s">
        <v>1636</v>
      </c>
      <c r="F1091" s="221" t="s">
        <v>1637</v>
      </c>
      <c r="G1091" s="222" t="s">
        <v>1553</v>
      </c>
      <c r="H1091" s="277"/>
      <c r="I1091" s="224"/>
      <c r="J1091" s="225">
        <f>ROUND(I1091*H1091,2)</f>
        <v>0</v>
      </c>
      <c r="K1091" s="226"/>
      <c r="L1091" s="44"/>
      <c r="M1091" s="227" t="s">
        <v>1</v>
      </c>
      <c r="N1091" s="228" t="s">
        <v>41</v>
      </c>
      <c r="O1091" s="91"/>
      <c r="P1091" s="229">
        <f>O1091*H1091</f>
        <v>0</v>
      </c>
      <c r="Q1091" s="229">
        <v>0</v>
      </c>
      <c r="R1091" s="229">
        <f>Q1091*H1091</f>
        <v>0</v>
      </c>
      <c r="S1091" s="229">
        <v>0</v>
      </c>
      <c r="T1091" s="230">
        <f>S1091*H1091</f>
        <v>0</v>
      </c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R1091" s="231" t="s">
        <v>252</v>
      </c>
      <c r="AT1091" s="231" t="s">
        <v>166</v>
      </c>
      <c r="AU1091" s="231" t="s">
        <v>86</v>
      </c>
      <c r="AY1091" s="17" t="s">
        <v>164</v>
      </c>
      <c r="BE1091" s="232">
        <f>IF(N1091="základní",J1091,0)</f>
        <v>0</v>
      </c>
      <c r="BF1091" s="232">
        <f>IF(N1091="snížená",J1091,0)</f>
        <v>0</v>
      </c>
      <c r="BG1091" s="232">
        <f>IF(N1091="zákl. přenesená",J1091,0)</f>
        <v>0</v>
      </c>
      <c r="BH1091" s="232">
        <f>IF(N1091="sníž. přenesená",J1091,0)</f>
        <v>0</v>
      </c>
      <c r="BI1091" s="232">
        <f>IF(N1091="nulová",J1091,0)</f>
        <v>0</v>
      </c>
      <c r="BJ1091" s="17" t="s">
        <v>84</v>
      </c>
      <c r="BK1091" s="232">
        <f>ROUND(I1091*H1091,2)</f>
        <v>0</v>
      </c>
      <c r="BL1091" s="17" t="s">
        <v>252</v>
      </c>
      <c r="BM1091" s="231" t="s">
        <v>1638</v>
      </c>
    </row>
    <row r="1092" spans="1:63" s="12" customFormat="1" ht="22.8" customHeight="1">
      <c r="A1092" s="12"/>
      <c r="B1092" s="203"/>
      <c r="C1092" s="204"/>
      <c r="D1092" s="205" t="s">
        <v>75</v>
      </c>
      <c r="E1092" s="217" t="s">
        <v>1639</v>
      </c>
      <c r="F1092" s="217" t="s">
        <v>1640</v>
      </c>
      <c r="G1092" s="204"/>
      <c r="H1092" s="204"/>
      <c r="I1092" s="207"/>
      <c r="J1092" s="218">
        <f>BK1092</f>
        <v>0</v>
      </c>
      <c r="K1092" s="204"/>
      <c r="L1092" s="209"/>
      <c r="M1092" s="210"/>
      <c r="N1092" s="211"/>
      <c r="O1092" s="211"/>
      <c r="P1092" s="212">
        <f>SUM(P1093:P1164)</f>
        <v>0</v>
      </c>
      <c r="Q1092" s="211"/>
      <c r="R1092" s="212">
        <f>SUM(R1093:R1164)</f>
        <v>35.597752899999996</v>
      </c>
      <c r="S1092" s="211"/>
      <c r="T1092" s="213">
        <f>SUM(T1093:T1164)</f>
        <v>1.17936</v>
      </c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R1092" s="214" t="s">
        <v>86</v>
      </c>
      <c r="AT1092" s="215" t="s">
        <v>75</v>
      </c>
      <c r="AU1092" s="215" t="s">
        <v>84</v>
      </c>
      <c r="AY1092" s="214" t="s">
        <v>164</v>
      </c>
      <c r="BK1092" s="216">
        <f>SUM(BK1093:BK1164)</f>
        <v>0</v>
      </c>
    </row>
    <row r="1093" spans="1:65" s="2" customFormat="1" ht="22.2" customHeight="1">
      <c r="A1093" s="38"/>
      <c r="B1093" s="39"/>
      <c r="C1093" s="219" t="s">
        <v>1641</v>
      </c>
      <c r="D1093" s="219" t="s">
        <v>166</v>
      </c>
      <c r="E1093" s="220" t="s">
        <v>1642</v>
      </c>
      <c r="F1093" s="221" t="s">
        <v>1643</v>
      </c>
      <c r="G1093" s="222" t="s">
        <v>169</v>
      </c>
      <c r="H1093" s="223">
        <v>398.06</v>
      </c>
      <c r="I1093" s="224"/>
      <c r="J1093" s="225">
        <f>ROUND(I1093*H1093,2)</f>
        <v>0</v>
      </c>
      <c r="K1093" s="226"/>
      <c r="L1093" s="44"/>
      <c r="M1093" s="227" t="s">
        <v>1</v>
      </c>
      <c r="N1093" s="228" t="s">
        <v>41</v>
      </c>
      <c r="O1093" s="91"/>
      <c r="P1093" s="229">
        <f>O1093*H1093</f>
        <v>0</v>
      </c>
      <c r="Q1093" s="229">
        <v>0.00603</v>
      </c>
      <c r="R1093" s="229">
        <f>Q1093*H1093</f>
        <v>2.4003018</v>
      </c>
      <c r="S1093" s="229">
        <v>0</v>
      </c>
      <c r="T1093" s="230">
        <f>S1093*H1093</f>
        <v>0</v>
      </c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R1093" s="231" t="s">
        <v>252</v>
      </c>
      <c r="AT1093" s="231" t="s">
        <v>166</v>
      </c>
      <c r="AU1093" s="231" t="s">
        <v>86</v>
      </c>
      <c r="AY1093" s="17" t="s">
        <v>164</v>
      </c>
      <c r="BE1093" s="232">
        <f>IF(N1093="základní",J1093,0)</f>
        <v>0</v>
      </c>
      <c r="BF1093" s="232">
        <f>IF(N1093="snížená",J1093,0)</f>
        <v>0</v>
      </c>
      <c r="BG1093" s="232">
        <f>IF(N1093="zákl. přenesená",J1093,0)</f>
        <v>0</v>
      </c>
      <c r="BH1093" s="232">
        <f>IF(N1093="sníž. přenesená",J1093,0)</f>
        <v>0</v>
      </c>
      <c r="BI1093" s="232">
        <f>IF(N1093="nulová",J1093,0)</f>
        <v>0</v>
      </c>
      <c r="BJ1093" s="17" t="s">
        <v>84</v>
      </c>
      <c r="BK1093" s="232">
        <f>ROUND(I1093*H1093,2)</f>
        <v>0</v>
      </c>
      <c r="BL1093" s="17" t="s">
        <v>252</v>
      </c>
      <c r="BM1093" s="231" t="s">
        <v>1644</v>
      </c>
    </row>
    <row r="1094" spans="1:51" s="13" customFormat="1" ht="12">
      <c r="A1094" s="13"/>
      <c r="B1094" s="233"/>
      <c r="C1094" s="234"/>
      <c r="D1094" s="235" t="s">
        <v>172</v>
      </c>
      <c r="E1094" s="236" t="s">
        <v>1</v>
      </c>
      <c r="F1094" s="237" t="s">
        <v>1645</v>
      </c>
      <c r="G1094" s="234"/>
      <c r="H1094" s="238">
        <v>398.06</v>
      </c>
      <c r="I1094" s="239"/>
      <c r="J1094" s="234"/>
      <c r="K1094" s="234"/>
      <c r="L1094" s="240"/>
      <c r="M1094" s="241"/>
      <c r="N1094" s="242"/>
      <c r="O1094" s="242"/>
      <c r="P1094" s="242"/>
      <c r="Q1094" s="242"/>
      <c r="R1094" s="242"/>
      <c r="S1094" s="242"/>
      <c r="T1094" s="24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44" t="s">
        <v>172</v>
      </c>
      <c r="AU1094" s="244" t="s">
        <v>86</v>
      </c>
      <c r="AV1094" s="13" t="s">
        <v>86</v>
      </c>
      <c r="AW1094" s="13" t="s">
        <v>32</v>
      </c>
      <c r="AX1094" s="13" t="s">
        <v>84</v>
      </c>
      <c r="AY1094" s="244" t="s">
        <v>164</v>
      </c>
    </row>
    <row r="1095" spans="1:65" s="2" customFormat="1" ht="13.8" customHeight="1">
      <c r="A1095" s="38"/>
      <c r="B1095" s="39"/>
      <c r="C1095" s="266" t="s">
        <v>1646</v>
      </c>
      <c r="D1095" s="266" t="s">
        <v>424</v>
      </c>
      <c r="E1095" s="267" t="s">
        <v>1647</v>
      </c>
      <c r="F1095" s="268" t="s">
        <v>1648</v>
      </c>
      <c r="G1095" s="269" t="s">
        <v>169</v>
      </c>
      <c r="H1095" s="270">
        <v>99.45</v>
      </c>
      <c r="I1095" s="271"/>
      <c r="J1095" s="272">
        <f>ROUND(I1095*H1095,2)</f>
        <v>0</v>
      </c>
      <c r="K1095" s="273"/>
      <c r="L1095" s="274"/>
      <c r="M1095" s="275" t="s">
        <v>1</v>
      </c>
      <c r="N1095" s="276" t="s">
        <v>41</v>
      </c>
      <c r="O1095" s="91"/>
      <c r="P1095" s="229">
        <f>O1095*H1095</f>
        <v>0</v>
      </c>
      <c r="Q1095" s="229">
        <v>0.01449</v>
      </c>
      <c r="R1095" s="229">
        <f>Q1095*H1095</f>
        <v>1.4410304999999999</v>
      </c>
      <c r="S1095" s="229">
        <v>0</v>
      </c>
      <c r="T1095" s="230">
        <f>S1095*H1095</f>
        <v>0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31" t="s">
        <v>352</v>
      </c>
      <c r="AT1095" s="231" t="s">
        <v>424</v>
      </c>
      <c r="AU1095" s="231" t="s">
        <v>86</v>
      </c>
      <c r="AY1095" s="17" t="s">
        <v>164</v>
      </c>
      <c r="BE1095" s="232">
        <f>IF(N1095="základní",J1095,0)</f>
        <v>0</v>
      </c>
      <c r="BF1095" s="232">
        <f>IF(N1095="snížená",J1095,0)</f>
        <v>0</v>
      </c>
      <c r="BG1095" s="232">
        <f>IF(N1095="zákl. přenesená",J1095,0)</f>
        <v>0</v>
      </c>
      <c r="BH1095" s="232">
        <f>IF(N1095="sníž. přenesená",J1095,0)</f>
        <v>0</v>
      </c>
      <c r="BI1095" s="232">
        <f>IF(N1095="nulová",J1095,0)</f>
        <v>0</v>
      </c>
      <c r="BJ1095" s="17" t="s">
        <v>84</v>
      </c>
      <c r="BK1095" s="232">
        <f>ROUND(I1095*H1095,2)</f>
        <v>0</v>
      </c>
      <c r="BL1095" s="17" t="s">
        <v>252</v>
      </c>
      <c r="BM1095" s="231" t="s">
        <v>1649</v>
      </c>
    </row>
    <row r="1096" spans="1:51" s="13" customFormat="1" ht="12">
      <c r="A1096" s="13"/>
      <c r="B1096" s="233"/>
      <c r="C1096" s="234"/>
      <c r="D1096" s="235" t="s">
        <v>172</v>
      </c>
      <c r="E1096" s="236" t="s">
        <v>1</v>
      </c>
      <c r="F1096" s="237" t="s">
        <v>1650</v>
      </c>
      <c r="G1096" s="234"/>
      <c r="H1096" s="238">
        <v>97.5</v>
      </c>
      <c r="I1096" s="239"/>
      <c r="J1096" s="234"/>
      <c r="K1096" s="234"/>
      <c r="L1096" s="240"/>
      <c r="M1096" s="241"/>
      <c r="N1096" s="242"/>
      <c r="O1096" s="242"/>
      <c r="P1096" s="242"/>
      <c r="Q1096" s="242"/>
      <c r="R1096" s="242"/>
      <c r="S1096" s="242"/>
      <c r="T1096" s="24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44" t="s">
        <v>172</v>
      </c>
      <c r="AU1096" s="244" t="s">
        <v>86</v>
      </c>
      <c r="AV1096" s="13" t="s">
        <v>86</v>
      </c>
      <c r="AW1096" s="13" t="s">
        <v>32</v>
      </c>
      <c r="AX1096" s="13" t="s">
        <v>84</v>
      </c>
      <c r="AY1096" s="244" t="s">
        <v>164</v>
      </c>
    </row>
    <row r="1097" spans="1:51" s="13" customFormat="1" ht="12">
      <c r="A1097" s="13"/>
      <c r="B1097" s="233"/>
      <c r="C1097" s="234"/>
      <c r="D1097" s="235" t="s">
        <v>172</v>
      </c>
      <c r="E1097" s="234"/>
      <c r="F1097" s="237" t="s">
        <v>1651</v>
      </c>
      <c r="G1097" s="234"/>
      <c r="H1097" s="238">
        <v>99.45</v>
      </c>
      <c r="I1097" s="239"/>
      <c r="J1097" s="234"/>
      <c r="K1097" s="234"/>
      <c r="L1097" s="240"/>
      <c r="M1097" s="241"/>
      <c r="N1097" s="242"/>
      <c r="O1097" s="242"/>
      <c r="P1097" s="242"/>
      <c r="Q1097" s="242"/>
      <c r="R1097" s="242"/>
      <c r="S1097" s="242"/>
      <c r="T1097" s="24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44" t="s">
        <v>172</v>
      </c>
      <c r="AU1097" s="244" t="s">
        <v>86</v>
      </c>
      <c r="AV1097" s="13" t="s">
        <v>86</v>
      </c>
      <c r="AW1097" s="13" t="s">
        <v>4</v>
      </c>
      <c r="AX1097" s="13" t="s">
        <v>84</v>
      </c>
      <c r="AY1097" s="244" t="s">
        <v>164</v>
      </c>
    </row>
    <row r="1098" spans="1:65" s="2" customFormat="1" ht="13.8" customHeight="1">
      <c r="A1098" s="38"/>
      <c r="B1098" s="39"/>
      <c r="C1098" s="266" t="s">
        <v>1652</v>
      </c>
      <c r="D1098" s="266" t="s">
        <v>424</v>
      </c>
      <c r="E1098" s="267" t="s">
        <v>1653</v>
      </c>
      <c r="F1098" s="268" t="s">
        <v>1654</v>
      </c>
      <c r="G1098" s="269" t="s">
        <v>169</v>
      </c>
      <c r="H1098" s="270">
        <v>306.571</v>
      </c>
      <c r="I1098" s="271"/>
      <c r="J1098" s="272">
        <f>ROUND(I1098*H1098,2)</f>
        <v>0</v>
      </c>
      <c r="K1098" s="273"/>
      <c r="L1098" s="274"/>
      <c r="M1098" s="275" t="s">
        <v>1</v>
      </c>
      <c r="N1098" s="276" t="s">
        <v>41</v>
      </c>
      <c r="O1098" s="91"/>
      <c r="P1098" s="229">
        <f>O1098*H1098</f>
        <v>0</v>
      </c>
      <c r="Q1098" s="229">
        <v>0.02897</v>
      </c>
      <c r="R1098" s="229">
        <f>Q1098*H1098</f>
        <v>8.881361870000001</v>
      </c>
      <c r="S1098" s="229">
        <v>0</v>
      </c>
      <c r="T1098" s="230">
        <f>S1098*H1098</f>
        <v>0</v>
      </c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R1098" s="231" t="s">
        <v>352</v>
      </c>
      <c r="AT1098" s="231" t="s">
        <v>424</v>
      </c>
      <c r="AU1098" s="231" t="s">
        <v>86</v>
      </c>
      <c r="AY1098" s="17" t="s">
        <v>164</v>
      </c>
      <c r="BE1098" s="232">
        <f>IF(N1098="základní",J1098,0)</f>
        <v>0</v>
      </c>
      <c r="BF1098" s="232">
        <f>IF(N1098="snížená",J1098,0)</f>
        <v>0</v>
      </c>
      <c r="BG1098" s="232">
        <f>IF(N1098="zákl. přenesená",J1098,0)</f>
        <v>0</v>
      </c>
      <c r="BH1098" s="232">
        <f>IF(N1098="sníž. přenesená",J1098,0)</f>
        <v>0</v>
      </c>
      <c r="BI1098" s="232">
        <f>IF(N1098="nulová",J1098,0)</f>
        <v>0</v>
      </c>
      <c r="BJ1098" s="17" t="s">
        <v>84</v>
      </c>
      <c r="BK1098" s="232">
        <f>ROUND(I1098*H1098,2)</f>
        <v>0</v>
      </c>
      <c r="BL1098" s="17" t="s">
        <v>252</v>
      </c>
      <c r="BM1098" s="231" t="s">
        <v>1655</v>
      </c>
    </row>
    <row r="1099" spans="1:51" s="13" customFormat="1" ht="12">
      <c r="A1099" s="13"/>
      <c r="B1099" s="233"/>
      <c r="C1099" s="234"/>
      <c r="D1099" s="235" t="s">
        <v>172</v>
      </c>
      <c r="E1099" s="236" t="s">
        <v>1</v>
      </c>
      <c r="F1099" s="237" t="s">
        <v>1656</v>
      </c>
      <c r="G1099" s="234"/>
      <c r="H1099" s="238">
        <v>300.56</v>
      </c>
      <c r="I1099" s="239"/>
      <c r="J1099" s="234"/>
      <c r="K1099" s="234"/>
      <c r="L1099" s="240"/>
      <c r="M1099" s="241"/>
      <c r="N1099" s="242"/>
      <c r="O1099" s="242"/>
      <c r="P1099" s="242"/>
      <c r="Q1099" s="242"/>
      <c r="R1099" s="242"/>
      <c r="S1099" s="242"/>
      <c r="T1099" s="24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4" t="s">
        <v>172</v>
      </c>
      <c r="AU1099" s="244" t="s">
        <v>86</v>
      </c>
      <c r="AV1099" s="13" t="s">
        <v>86</v>
      </c>
      <c r="AW1099" s="13" t="s">
        <v>32</v>
      </c>
      <c r="AX1099" s="13" t="s">
        <v>84</v>
      </c>
      <c r="AY1099" s="244" t="s">
        <v>164</v>
      </c>
    </row>
    <row r="1100" spans="1:51" s="13" customFormat="1" ht="12">
      <c r="A1100" s="13"/>
      <c r="B1100" s="233"/>
      <c r="C1100" s="234"/>
      <c r="D1100" s="235" t="s">
        <v>172</v>
      </c>
      <c r="E1100" s="234"/>
      <c r="F1100" s="237" t="s">
        <v>1657</v>
      </c>
      <c r="G1100" s="234"/>
      <c r="H1100" s="238">
        <v>306.571</v>
      </c>
      <c r="I1100" s="239"/>
      <c r="J1100" s="234"/>
      <c r="K1100" s="234"/>
      <c r="L1100" s="240"/>
      <c r="M1100" s="241"/>
      <c r="N1100" s="242"/>
      <c r="O1100" s="242"/>
      <c r="P1100" s="242"/>
      <c r="Q1100" s="242"/>
      <c r="R1100" s="242"/>
      <c r="S1100" s="242"/>
      <c r="T1100" s="24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4" t="s">
        <v>172</v>
      </c>
      <c r="AU1100" s="244" t="s">
        <v>86</v>
      </c>
      <c r="AV1100" s="13" t="s">
        <v>86</v>
      </c>
      <c r="AW1100" s="13" t="s">
        <v>4</v>
      </c>
      <c r="AX1100" s="13" t="s">
        <v>84</v>
      </c>
      <c r="AY1100" s="244" t="s">
        <v>164</v>
      </c>
    </row>
    <row r="1101" spans="1:65" s="2" customFormat="1" ht="13.8" customHeight="1">
      <c r="A1101" s="38"/>
      <c r="B1101" s="39"/>
      <c r="C1101" s="219" t="s">
        <v>1658</v>
      </c>
      <c r="D1101" s="219" t="s">
        <v>166</v>
      </c>
      <c r="E1101" s="220" t="s">
        <v>1659</v>
      </c>
      <c r="F1101" s="221" t="s">
        <v>1660</v>
      </c>
      <c r="G1101" s="222" t="s">
        <v>169</v>
      </c>
      <c r="H1101" s="223">
        <v>120.53</v>
      </c>
      <c r="I1101" s="224"/>
      <c r="J1101" s="225">
        <f>ROUND(I1101*H1101,2)</f>
        <v>0</v>
      </c>
      <c r="K1101" s="226"/>
      <c r="L1101" s="44"/>
      <c r="M1101" s="227" t="s">
        <v>1</v>
      </c>
      <c r="N1101" s="228" t="s">
        <v>41</v>
      </c>
      <c r="O1101" s="91"/>
      <c r="P1101" s="229">
        <f>O1101*H1101</f>
        <v>0</v>
      </c>
      <c r="Q1101" s="229">
        <v>0</v>
      </c>
      <c r="R1101" s="229">
        <f>Q1101*H1101</f>
        <v>0</v>
      </c>
      <c r="S1101" s="229">
        <v>0</v>
      </c>
      <c r="T1101" s="230">
        <f>S1101*H1101</f>
        <v>0</v>
      </c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R1101" s="231" t="s">
        <v>252</v>
      </c>
      <c r="AT1101" s="231" t="s">
        <v>166</v>
      </c>
      <c r="AU1101" s="231" t="s">
        <v>86</v>
      </c>
      <c r="AY1101" s="17" t="s">
        <v>164</v>
      </c>
      <c r="BE1101" s="232">
        <f>IF(N1101="základní",J1101,0)</f>
        <v>0</v>
      </c>
      <c r="BF1101" s="232">
        <f>IF(N1101="snížená",J1101,0)</f>
        <v>0</v>
      </c>
      <c r="BG1101" s="232">
        <f>IF(N1101="zákl. přenesená",J1101,0)</f>
        <v>0</v>
      </c>
      <c r="BH1101" s="232">
        <f>IF(N1101="sníž. přenesená",J1101,0)</f>
        <v>0</v>
      </c>
      <c r="BI1101" s="232">
        <f>IF(N1101="nulová",J1101,0)</f>
        <v>0</v>
      </c>
      <c r="BJ1101" s="17" t="s">
        <v>84</v>
      </c>
      <c r="BK1101" s="232">
        <f>ROUND(I1101*H1101,2)</f>
        <v>0</v>
      </c>
      <c r="BL1101" s="17" t="s">
        <v>252</v>
      </c>
      <c r="BM1101" s="231" t="s">
        <v>1661</v>
      </c>
    </row>
    <row r="1102" spans="1:51" s="13" customFormat="1" ht="12">
      <c r="A1102" s="13"/>
      <c r="B1102" s="233"/>
      <c r="C1102" s="234"/>
      <c r="D1102" s="235" t="s">
        <v>172</v>
      </c>
      <c r="E1102" s="236" t="s">
        <v>1</v>
      </c>
      <c r="F1102" s="237" t="s">
        <v>972</v>
      </c>
      <c r="G1102" s="234"/>
      <c r="H1102" s="238">
        <v>120.53</v>
      </c>
      <c r="I1102" s="239"/>
      <c r="J1102" s="234"/>
      <c r="K1102" s="234"/>
      <c r="L1102" s="240"/>
      <c r="M1102" s="241"/>
      <c r="N1102" s="242"/>
      <c r="O1102" s="242"/>
      <c r="P1102" s="242"/>
      <c r="Q1102" s="242"/>
      <c r="R1102" s="242"/>
      <c r="S1102" s="242"/>
      <c r="T1102" s="24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4" t="s">
        <v>172</v>
      </c>
      <c r="AU1102" s="244" t="s">
        <v>86</v>
      </c>
      <c r="AV1102" s="13" t="s">
        <v>86</v>
      </c>
      <c r="AW1102" s="13" t="s">
        <v>32</v>
      </c>
      <c r="AX1102" s="13" t="s">
        <v>84</v>
      </c>
      <c r="AY1102" s="244" t="s">
        <v>164</v>
      </c>
    </row>
    <row r="1103" spans="1:65" s="2" customFormat="1" ht="13.8" customHeight="1">
      <c r="A1103" s="38"/>
      <c r="B1103" s="39"/>
      <c r="C1103" s="266" t="s">
        <v>1662</v>
      </c>
      <c r="D1103" s="266" t="s">
        <v>424</v>
      </c>
      <c r="E1103" s="267" t="s">
        <v>1663</v>
      </c>
      <c r="F1103" s="268" t="s">
        <v>1664</v>
      </c>
      <c r="G1103" s="269" t="s">
        <v>169</v>
      </c>
      <c r="H1103" s="270">
        <v>122.941</v>
      </c>
      <c r="I1103" s="271"/>
      <c r="J1103" s="272">
        <f>ROUND(I1103*H1103,2)</f>
        <v>0</v>
      </c>
      <c r="K1103" s="273"/>
      <c r="L1103" s="274"/>
      <c r="M1103" s="275" t="s">
        <v>1</v>
      </c>
      <c r="N1103" s="276" t="s">
        <v>41</v>
      </c>
      <c r="O1103" s="91"/>
      <c r="P1103" s="229">
        <f>O1103*H1103</f>
        <v>0</v>
      </c>
      <c r="Q1103" s="229">
        <v>0.003</v>
      </c>
      <c r="R1103" s="229">
        <f>Q1103*H1103</f>
        <v>0.368823</v>
      </c>
      <c r="S1103" s="229">
        <v>0</v>
      </c>
      <c r="T1103" s="230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231" t="s">
        <v>352</v>
      </c>
      <c r="AT1103" s="231" t="s">
        <v>424</v>
      </c>
      <c r="AU1103" s="231" t="s">
        <v>86</v>
      </c>
      <c r="AY1103" s="17" t="s">
        <v>164</v>
      </c>
      <c r="BE1103" s="232">
        <f>IF(N1103="základní",J1103,0)</f>
        <v>0</v>
      </c>
      <c r="BF1103" s="232">
        <f>IF(N1103="snížená",J1103,0)</f>
        <v>0</v>
      </c>
      <c r="BG1103" s="232">
        <f>IF(N1103="zákl. přenesená",J1103,0)</f>
        <v>0</v>
      </c>
      <c r="BH1103" s="232">
        <f>IF(N1103="sníž. přenesená",J1103,0)</f>
        <v>0</v>
      </c>
      <c r="BI1103" s="232">
        <f>IF(N1103="nulová",J1103,0)</f>
        <v>0</v>
      </c>
      <c r="BJ1103" s="17" t="s">
        <v>84</v>
      </c>
      <c r="BK1103" s="232">
        <f>ROUND(I1103*H1103,2)</f>
        <v>0</v>
      </c>
      <c r="BL1103" s="17" t="s">
        <v>252</v>
      </c>
      <c r="BM1103" s="231" t="s">
        <v>1665</v>
      </c>
    </row>
    <row r="1104" spans="1:51" s="13" customFormat="1" ht="12">
      <c r="A1104" s="13"/>
      <c r="B1104" s="233"/>
      <c r="C1104" s="234"/>
      <c r="D1104" s="235" t="s">
        <v>172</v>
      </c>
      <c r="E1104" s="236" t="s">
        <v>1</v>
      </c>
      <c r="F1104" s="237" t="s">
        <v>1666</v>
      </c>
      <c r="G1104" s="234"/>
      <c r="H1104" s="238">
        <v>120.53</v>
      </c>
      <c r="I1104" s="239"/>
      <c r="J1104" s="234"/>
      <c r="K1104" s="234"/>
      <c r="L1104" s="240"/>
      <c r="M1104" s="241"/>
      <c r="N1104" s="242"/>
      <c r="O1104" s="242"/>
      <c r="P1104" s="242"/>
      <c r="Q1104" s="242"/>
      <c r="R1104" s="242"/>
      <c r="S1104" s="242"/>
      <c r="T1104" s="24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4" t="s">
        <v>172</v>
      </c>
      <c r="AU1104" s="244" t="s">
        <v>86</v>
      </c>
      <c r="AV1104" s="13" t="s">
        <v>86</v>
      </c>
      <c r="AW1104" s="13" t="s">
        <v>32</v>
      </c>
      <c r="AX1104" s="13" t="s">
        <v>84</v>
      </c>
      <c r="AY1104" s="244" t="s">
        <v>164</v>
      </c>
    </row>
    <row r="1105" spans="1:51" s="13" customFormat="1" ht="12">
      <c r="A1105" s="13"/>
      <c r="B1105" s="233"/>
      <c r="C1105" s="234"/>
      <c r="D1105" s="235" t="s">
        <v>172</v>
      </c>
      <c r="E1105" s="234"/>
      <c r="F1105" s="237" t="s">
        <v>1667</v>
      </c>
      <c r="G1105" s="234"/>
      <c r="H1105" s="238">
        <v>122.941</v>
      </c>
      <c r="I1105" s="239"/>
      <c r="J1105" s="234"/>
      <c r="K1105" s="234"/>
      <c r="L1105" s="240"/>
      <c r="M1105" s="241"/>
      <c r="N1105" s="242"/>
      <c r="O1105" s="242"/>
      <c r="P1105" s="242"/>
      <c r="Q1105" s="242"/>
      <c r="R1105" s="242"/>
      <c r="S1105" s="242"/>
      <c r="T1105" s="24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4" t="s">
        <v>172</v>
      </c>
      <c r="AU1105" s="244" t="s">
        <v>86</v>
      </c>
      <c r="AV1105" s="13" t="s">
        <v>86</v>
      </c>
      <c r="AW1105" s="13" t="s">
        <v>4</v>
      </c>
      <c r="AX1105" s="13" t="s">
        <v>84</v>
      </c>
      <c r="AY1105" s="244" t="s">
        <v>164</v>
      </c>
    </row>
    <row r="1106" spans="1:65" s="2" customFormat="1" ht="13.8" customHeight="1">
      <c r="A1106" s="38"/>
      <c r="B1106" s="39"/>
      <c r="C1106" s="219" t="s">
        <v>1668</v>
      </c>
      <c r="D1106" s="219" t="s">
        <v>166</v>
      </c>
      <c r="E1106" s="220" t="s">
        <v>1669</v>
      </c>
      <c r="F1106" s="221" t="s">
        <v>1670</v>
      </c>
      <c r="G1106" s="222" t="s">
        <v>182</v>
      </c>
      <c r="H1106" s="223">
        <v>2893.1</v>
      </c>
      <c r="I1106" s="224"/>
      <c r="J1106" s="225">
        <f>ROUND(I1106*H1106,2)</f>
        <v>0</v>
      </c>
      <c r="K1106" s="226"/>
      <c r="L1106" s="44"/>
      <c r="M1106" s="227" t="s">
        <v>1</v>
      </c>
      <c r="N1106" s="228" t="s">
        <v>41</v>
      </c>
      <c r="O1106" s="91"/>
      <c r="P1106" s="229">
        <f>O1106*H1106</f>
        <v>0</v>
      </c>
      <c r="Q1106" s="229">
        <v>0</v>
      </c>
      <c r="R1106" s="229">
        <f>Q1106*H1106</f>
        <v>0</v>
      </c>
      <c r="S1106" s="229">
        <v>0</v>
      </c>
      <c r="T1106" s="230">
        <f>S1106*H1106</f>
        <v>0</v>
      </c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R1106" s="231" t="s">
        <v>252</v>
      </c>
      <c r="AT1106" s="231" t="s">
        <v>166</v>
      </c>
      <c r="AU1106" s="231" t="s">
        <v>86</v>
      </c>
      <c r="AY1106" s="17" t="s">
        <v>164</v>
      </c>
      <c r="BE1106" s="232">
        <f>IF(N1106="základní",J1106,0)</f>
        <v>0</v>
      </c>
      <c r="BF1106" s="232">
        <f>IF(N1106="snížená",J1106,0)</f>
        <v>0</v>
      </c>
      <c r="BG1106" s="232">
        <f>IF(N1106="zákl. přenesená",J1106,0)</f>
        <v>0</v>
      </c>
      <c r="BH1106" s="232">
        <f>IF(N1106="sníž. přenesená",J1106,0)</f>
        <v>0</v>
      </c>
      <c r="BI1106" s="232">
        <f>IF(N1106="nulová",J1106,0)</f>
        <v>0</v>
      </c>
      <c r="BJ1106" s="17" t="s">
        <v>84</v>
      </c>
      <c r="BK1106" s="232">
        <f>ROUND(I1106*H1106,2)</f>
        <v>0</v>
      </c>
      <c r="BL1106" s="17" t="s">
        <v>252</v>
      </c>
      <c r="BM1106" s="231" t="s">
        <v>1671</v>
      </c>
    </row>
    <row r="1107" spans="1:51" s="13" customFormat="1" ht="12">
      <c r="A1107" s="13"/>
      <c r="B1107" s="233"/>
      <c r="C1107" s="234"/>
      <c r="D1107" s="235" t="s">
        <v>172</v>
      </c>
      <c r="E1107" s="236" t="s">
        <v>1</v>
      </c>
      <c r="F1107" s="237" t="s">
        <v>1672</v>
      </c>
      <c r="G1107" s="234"/>
      <c r="H1107" s="238">
        <v>598.1</v>
      </c>
      <c r="I1107" s="239"/>
      <c r="J1107" s="234"/>
      <c r="K1107" s="234"/>
      <c r="L1107" s="240"/>
      <c r="M1107" s="241"/>
      <c r="N1107" s="242"/>
      <c r="O1107" s="242"/>
      <c r="P1107" s="242"/>
      <c r="Q1107" s="242"/>
      <c r="R1107" s="242"/>
      <c r="S1107" s="242"/>
      <c r="T1107" s="24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4" t="s">
        <v>172</v>
      </c>
      <c r="AU1107" s="244" t="s">
        <v>86</v>
      </c>
      <c r="AV1107" s="13" t="s">
        <v>86</v>
      </c>
      <c r="AW1107" s="13" t="s">
        <v>32</v>
      </c>
      <c r="AX1107" s="13" t="s">
        <v>76</v>
      </c>
      <c r="AY1107" s="244" t="s">
        <v>164</v>
      </c>
    </row>
    <row r="1108" spans="1:51" s="13" customFormat="1" ht="12">
      <c r="A1108" s="13"/>
      <c r="B1108" s="233"/>
      <c r="C1108" s="234"/>
      <c r="D1108" s="235" t="s">
        <v>172</v>
      </c>
      <c r="E1108" s="236" t="s">
        <v>1</v>
      </c>
      <c r="F1108" s="237" t="s">
        <v>1673</v>
      </c>
      <c r="G1108" s="234"/>
      <c r="H1108" s="238">
        <v>374.5</v>
      </c>
      <c r="I1108" s="239"/>
      <c r="J1108" s="234"/>
      <c r="K1108" s="234"/>
      <c r="L1108" s="240"/>
      <c r="M1108" s="241"/>
      <c r="N1108" s="242"/>
      <c r="O1108" s="242"/>
      <c r="P1108" s="242"/>
      <c r="Q1108" s="242"/>
      <c r="R1108" s="242"/>
      <c r="S1108" s="242"/>
      <c r="T1108" s="24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4" t="s">
        <v>172</v>
      </c>
      <c r="AU1108" s="244" t="s">
        <v>86</v>
      </c>
      <c r="AV1108" s="13" t="s">
        <v>86</v>
      </c>
      <c r="AW1108" s="13" t="s">
        <v>32</v>
      </c>
      <c r="AX1108" s="13" t="s">
        <v>76</v>
      </c>
      <c r="AY1108" s="244" t="s">
        <v>164</v>
      </c>
    </row>
    <row r="1109" spans="1:51" s="13" customFormat="1" ht="12">
      <c r="A1109" s="13"/>
      <c r="B1109" s="233"/>
      <c r="C1109" s="234"/>
      <c r="D1109" s="235" t="s">
        <v>172</v>
      </c>
      <c r="E1109" s="236" t="s">
        <v>1</v>
      </c>
      <c r="F1109" s="237" t="s">
        <v>1674</v>
      </c>
      <c r="G1109" s="234"/>
      <c r="H1109" s="238">
        <v>597.35</v>
      </c>
      <c r="I1109" s="239"/>
      <c r="J1109" s="234"/>
      <c r="K1109" s="234"/>
      <c r="L1109" s="240"/>
      <c r="M1109" s="241"/>
      <c r="N1109" s="242"/>
      <c r="O1109" s="242"/>
      <c r="P1109" s="242"/>
      <c r="Q1109" s="242"/>
      <c r="R1109" s="242"/>
      <c r="S1109" s="242"/>
      <c r="T1109" s="24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44" t="s">
        <v>172</v>
      </c>
      <c r="AU1109" s="244" t="s">
        <v>86</v>
      </c>
      <c r="AV1109" s="13" t="s">
        <v>86</v>
      </c>
      <c r="AW1109" s="13" t="s">
        <v>32</v>
      </c>
      <c r="AX1109" s="13" t="s">
        <v>76</v>
      </c>
      <c r="AY1109" s="244" t="s">
        <v>164</v>
      </c>
    </row>
    <row r="1110" spans="1:51" s="13" customFormat="1" ht="12">
      <c r="A1110" s="13"/>
      <c r="B1110" s="233"/>
      <c r="C1110" s="234"/>
      <c r="D1110" s="235" t="s">
        <v>172</v>
      </c>
      <c r="E1110" s="236" t="s">
        <v>1</v>
      </c>
      <c r="F1110" s="237" t="s">
        <v>1675</v>
      </c>
      <c r="G1110" s="234"/>
      <c r="H1110" s="238">
        <v>655.2</v>
      </c>
      <c r="I1110" s="239"/>
      <c r="J1110" s="234"/>
      <c r="K1110" s="234"/>
      <c r="L1110" s="240"/>
      <c r="M1110" s="241"/>
      <c r="N1110" s="242"/>
      <c r="O1110" s="242"/>
      <c r="P1110" s="242"/>
      <c r="Q1110" s="242"/>
      <c r="R1110" s="242"/>
      <c r="S1110" s="242"/>
      <c r="T1110" s="24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4" t="s">
        <v>172</v>
      </c>
      <c r="AU1110" s="244" t="s">
        <v>86</v>
      </c>
      <c r="AV1110" s="13" t="s">
        <v>86</v>
      </c>
      <c r="AW1110" s="13" t="s">
        <v>32</v>
      </c>
      <c r="AX1110" s="13" t="s">
        <v>76</v>
      </c>
      <c r="AY1110" s="244" t="s">
        <v>164</v>
      </c>
    </row>
    <row r="1111" spans="1:51" s="13" customFormat="1" ht="12">
      <c r="A1111" s="13"/>
      <c r="B1111" s="233"/>
      <c r="C1111" s="234"/>
      <c r="D1111" s="235" t="s">
        <v>172</v>
      </c>
      <c r="E1111" s="236" t="s">
        <v>1</v>
      </c>
      <c r="F1111" s="237" t="s">
        <v>1676</v>
      </c>
      <c r="G1111" s="234"/>
      <c r="H1111" s="238">
        <v>667.95</v>
      </c>
      <c r="I1111" s="239"/>
      <c r="J1111" s="234"/>
      <c r="K1111" s="234"/>
      <c r="L1111" s="240"/>
      <c r="M1111" s="241"/>
      <c r="N1111" s="242"/>
      <c r="O1111" s="242"/>
      <c r="P1111" s="242"/>
      <c r="Q1111" s="242"/>
      <c r="R1111" s="242"/>
      <c r="S1111" s="242"/>
      <c r="T1111" s="24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4" t="s">
        <v>172</v>
      </c>
      <c r="AU1111" s="244" t="s">
        <v>86</v>
      </c>
      <c r="AV1111" s="13" t="s">
        <v>86</v>
      </c>
      <c r="AW1111" s="13" t="s">
        <v>32</v>
      </c>
      <c r="AX1111" s="13" t="s">
        <v>76</v>
      </c>
      <c r="AY1111" s="244" t="s">
        <v>164</v>
      </c>
    </row>
    <row r="1112" spans="1:51" s="14" customFormat="1" ht="12">
      <c r="A1112" s="14"/>
      <c r="B1112" s="245"/>
      <c r="C1112" s="246"/>
      <c r="D1112" s="235" t="s">
        <v>172</v>
      </c>
      <c r="E1112" s="247" t="s">
        <v>1</v>
      </c>
      <c r="F1112" s="248" t="s">
        <v>175</v>
      </c>
      <c r="G1112" s="246"/>
      <c r="H1112" s="249">
        <v>2893.1000000000004</v>
      </c>
      <c r="I1112" s="250"/>
      <c r="J1112" s="246"/>
      <c r="K1112" s="246"/>
      <c r="L1112" s="251"/>
      <c r="M1112" s="252"/>
      <c r="N1112" s="253"/>
      <c r="O1112" s="253"/>
      <c r="P1112" s="253"/>
      <c r="Q1112" s="253"/>
      <c r="R1112" s="253"/>
      <c r="S1112" s="253"/>
      <c r="T1112" s="25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55" t="s">
        <v>172</v>
      </c>
      <c r="AU1112" s="255" t="s">
        <v>86</v>
      </c>
      <c r="AV1112" s="14" t="s">
        <v>170</v>
      </c>
      <c r="AW1112" s="14" t="s">
        <v>32</v>
      </c>
      <c r="AX1112" s="14" t="s">
        <v>84</v>
      </c>
      <c r="AY1112" s="255" t="s">
        <v>164</v>
      </c>
    </row>
    <row r="1113" spans="1:65" s="2" customFormat="1" ht="13.8" customHeight="1">
      <c r="A1113" s="38"/>
      <c r="B1113" s="39"/>
      <c r="C1113" s="266" t="s">
        <v>1677</v>
      </c>
      <c r="D1113" s="266" t="s">
        <v>424</v>
      </c>
      <c r="E1113" s="267" t="s">
        <v>1678</v>
      </c>
      <c r="F1113" s="268" t="s">
        <v>1679</v>
      </c>
      <c r="G1113" s="269" t="s">
        <v>182</v>
      </c>
      <c r="H1113" s="270">
        <v>2950.962</v>
      </c>
      <c r="I1113" s="271"/>
      <c r="J1113" s="272">
        <f>ROUND(I1113*H1113,2)</f>
        <v>0</v>
      </c>
      <c r="K1113" s="273"/>
      <c r="L1113" s="274"/>
      <c r="M1113" s="275" t="s">
        <v>1</v>
      </c>
      <c r="N1113" s="276" t="s">
        <v>41</v>
      </c>
      <c r="O1113" s="91"/>
      <c r="P1113" s="229">
        <f>O1113*H1113</f>
        <v>0</v>
      </c>
      <c r="Q1113" s="229">
        <v>5E-05</v>
      </c>
      <c r="R1113" s="229">
        <f>Q1113*H1113</f>
        <v>0.14754810000000002</v>
      </c>
      <c r="S1113" s="229">
        <v>0</v>
      </c>
      <c r="T1113" s="230">
        <f>S1113*H1113</f>
        <v>0</v>
      </c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R1113" s="231" t="s">
        <v>352</v>
      </c>
      <c r="AT1113" s="231" t="s">
        <v>424</v>
      </c>
      <c r="AU1113" s="231" t="s">
        <v>86</v>
      </c>
      <c r="AY1113" s="17" t="s">
        <v>164</v>
      </c>
      <c r="BE1113" s="232">
        <f>IF(N1113="základní",J1113,0)</f>
        <v>0</v>
      </c>
      <c r="BF1113" s="232">
        <f>IF(N1113="snížená",J1113,0)</f>
        <v>0</v>
      </c>
      <c r="BG1113" s="232">
        <f>IF(N1113="zákl. přenesená",J1113,0)</f>
        <v>0</v>
      </c>
      <c r="BH1113" s="232">
        <f>IF(N1113="sníž. přenesená",J1113,0)</f>
        <v>0</v>
      </c>
      <c r="BI1113" s="232">
        <f>IF(N1113="nulová",J1113,0)</f>
        <v>0</v>
      </c>
      <c r="BJ1113" s="17" t="s">
        <v>84</v>
      </c>
      <c r="BK1113" s="232">
        <f>ROUND(I1113*H1113,2)</f>
        <v>0</v>
      </c>
      <c r="BL1113" s="17" t="s">
        <v>252</v>
      </c>
      <c r="BM1113" s="231" t="s">
        <v>1680</v>
      </c>
    </row>
    <row r="1114" spans="1:51" s="13" customFormat="1" ht="12">
      <c r="A1114" s="13"/>
      <c r="B1114" s="233"/>
      <c r="C1114" s="234"/>
      <c r="D1114" s="235" t="s">
        <v>172</v>
      </c>
      <c r="E1114" s="236" t="s">
        <v>1</v>
      </c>
      <c r="F1114" s="237" t="s">
        <v>1681</v>
      </c>
      <c r="G1114" s="234"/>
      <c r="H1114" s="238">
        <v>2893.1</v>
      </c>
      <c r="I1114" s="239"/>
      <c r="J1114" s="234"/>
      <c r="K1114" s="234"/>
      <c r="L1114" s="240"/>
      <c r="M1114" s="241"/>
      <c r="N1114" s="242"/>
      <c r="O1114" s="242"/>
      <c r="P1114" s="242"/>
      <c r="Q1114" s="242"/>
      <c r="R1114" s="242"/>
      <c r="S1114" s="242"/>
      <c r="T1114" s="24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44" t="s">
        <v>172</v>
      </c>
      <c r="AU1114" s="244" t="s">
        <v>86</v>
      </c>
      <c r="AV1114" s="13" t="s">
        <v>86</v>
      </c>
      <c r="AW1114" s="13" t="s">
        <v>32</v>
      </c>
      <c r="AX1114" s="13" t="s">
        <v>84</v>
      </c>
      <c r="AY1114" s="244" t="s">
        <v>164</v>
      </c>
    </row>
    <row r="1115" spans="1:51" s="13" customFormat="1" ht="12">
      <c r="A1115" s="13"/>
      <c r="B1115" s="233"/>
      <c r="C1115" s="234"/>
      <c r="D1115" s="235" t="s">
        <v>172</v>
      </c>
      <c r="E1115" s="234"/>
      <c r="F1115" s="237" t="s">
        <v>1682</v>
      </c>
      <c r="G1115" s="234"/>
      <c r="H1115" s="238">
        <v>2950.962</v>
      </c>
      <c r="I1115" s="239"/>
      <c r="J1115" s="234"/>
      <c r="K1115" s="234"/>
      <c r="L1115" s="240"/>
      <c r="M1115" s="241"/>
      <c r="N1115" s="242"/>
      <c r="O1115" s="242"/>
      <c r="P1115" s="242"/>
      <c r="Q1115" s="242"/>
      <c r="R1115" s="242"/>
      <c r="S1115" s="242"/>
      <c r="T1115" s="24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44" t="s">
        <v>172</v>
      </c>
      <c r="AU1115" s="244" t="s">
        <v>86</v>
      </c>
      <c r="AV1115" s="13" t="s">
        <v>86</v>
      </c>
      <c r="AW1115" s="13" t="s">
        <v>4</v>
      </c>
      <c r="AX1115" s="13" t="s">
        <v>84</v>
      </c>
      <c r="AY1115" s="244" t="s">
        <v>164</v>
      </c>
    </row>
    <row r="1116" spans="1:65" s="2" customFormat="1" ht="13.8" customHeight="1">
      <c r="A1116" s="38"/>
      <c r="B1116" s="39"/>
      <c r="C1116" s="219" t="s">
        <v>1683</v>
      </c>
      <c r="D1116" s="219" t="s">
        <v>166</v>
      </c>
      <c r="E1116" s="220" t="s">
        <v>1684</v>
      </c>
      <c r="F1116" s="221" t="s">
        <v>1685</v>
      </c>
      <c r="G1116" s="222" t="s">
        <v>169</v>
      </c>
      <c r="H1116" s="223">
        <v>591.94</v>
      </c>
      <c r="I1116" s="224"/>
      <c r="J1116" s="225">
        <f>ROUND(I1116*H1116,2)</f>
        <v>0</v>
      </c>
      <c r="K1116" s="226"/>
      <c r="L1116" s="44"/>
      <c r="M1116" s="227" t="s">
        <v>1</v>
      </c>
      <c r="N1116" s="228" t="s">
        <v>41</v>
      </c>
      <c r="O1116" s="91"/>
      <c r="P1116" s="229">
        <f>O1116*H1116</f>
        <v>0</v>
      </c>
      <c r="Q1116" s="229">
        <v>0.006</v>
      </c>
      <c r="R1116" s="229">
        <f>Q1116*H1116</f>
        <v>3.5516400000000004</v>
      </c>
      <c r="S1116" s="229">
        <v>0</v>
      </c>
      <c r="T1116" s="230">
        <f>S1116*H1116</f>
        <v>0</v>
      </c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R1116" s="231" t="s">
        <v>252</v>
      </c>
      <c r="AT1116" s="231" t="s">
        <v>166</v>
      </c>
      <c r="AU1116" s="231" t="s">
        <v>86</v>
      </c>
      <c r="AY1116" s="17" t="s">
        <v>164</v>
      </c>
      <c r="BE1116" s="232">
        <f>IF(N1116="základní",J1116,0)</f>
        <v>0</v>
      </c>
      <c r="BF1116" s="232">
        <f>IF(N1116="snížená",J1116,0)</f>
        <v>0</v>
      </c>
      <c r="BG1116" s="232">
        <f>IF(N1116="zákl. přenesená",J1116,0)</f>
        <v>0</v>
      </c>
      <c r="BH1116" s="232">
        <f>IF(N1116="sníž. přenesená",J1116,0)</f>
        <v>0</v>
      </c>
      <c r="BI1116" s="232">
        <f>IF(N1116="nulová",J1116,0)</f>
        <v>0</v>
      </c>
      <c r="BJ1116" s="17" t="s">
        <v>84</v>
      </c>
      <c r="BK1116" s="232">
        <f>ROUND(I1116*H1116,2)</f>
        <v>0</v>
      </c>
      <c r="BL1116" s="17" t="s">
        <v>252</v>
      </c>
      <c r="BM1116" s="231" t="s">
        <v>1686</v>
      </c>
    </row>
    <row r="1117" spans="1:51" s="13" customFormat="1" ht="12">
      <c r="A1117" s="13"/>
      <c r="B1117" s="233"/>
      <c r="C1117" s="234"/>
      <c r="D1117" s="235" t="s">
        <v>172</v>
      </c>
      <c r="E1117" s="236" t="s">
        <v>1</v>
      </c>
      <c r="F1117" s="237" t="s">
        <v>1687</v>
      </c>
      <c r="G1117" s="234"/>
      <c r="H1117" s="238">
        <v>268.87</v>
      </c>
      <c r="I1117" s="239"/>
      <c r="J1117" s="234"/>
      <c r="K1117" s="234"/>
      <c r="L1117" s="240"/>
      <c r="M1117" s="241"/>
      <c r="N1117" s="242"/>
      <c r="O1117" s="242"/>
      <c r="P1117" s="242"/>
      <c r="Q1117" s="242"/>
      <c r="R1117" s="242"/>
      <c r="S1117" s="242"/>
      <c r="T1117" s="24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44" t="s">
        <v>172</v>
      </c>
      <c r="AU1117" s="244" t="s">
        <v>86</v>
      </c>
      <c r="AV1117" s="13" t="s">
        <v>86</v>
      </c>
      <c r="AW1117" s="13" t="s">
        <v>32</v>
      </c>
      <c r="AX1117" s="13" t="s">
        <v>76</v>
      </c>
      <c r="AY1117" s="244" t="s">
        <v>164</v>
      </c>
    </row>
    <row r="1118" spans="1:51" s="13" customFormat="1" ht="12">
      <c r="A1118" s="13"/>
      <c r="B1118" s="233"/>
      <c r="C1118" s="234"/>
      <c r="D1118" s="235" t="s">
        <v>172</v>
      </c>
      <c r="E1118" s="236" t="s">
        <v>1</v>
      </c>
      <c r="F1118" s="237" t="s">
        <v>1688</v>
      </c>
      <c r="G1118" s="234"/>
      <c r="H1118" s="238">
        <v>55.005</v>
      </c>
      <c r="I1118" s="239"/>
      <c r="J1118" s="234"/>
      <c r="K1118" s="234"/>
      <c r="L1118" s="240"/>
      <c r="M1118" s="241"/>
      <c r="N1118" s="242"/>
      <c r="O1118" s="242"/>
      <c r="P1118" s="242"/>
      <c r="Q1118" s="242"/>
      <c r="R1118" s="242"/>
      <c r="S1118" s="242"/>
      <c r="T1118" s="24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4" t="s">
        <v>172</v>
      </c>
      <c r="AU1118" s="244" t="s">
        <v>86</v>
      </c>
      <c r="AV1118" s="13" t="s">
        <v>86</v>
      </c>
      <c r="AW1118" s="13" t="s">
        <v>32</v>
      </c>
      <c r="AX1118" s="13" t="s">
        <v>76</v>
      </c>
      <c r="AY1118" s="244" t="s">
        <v>164</v>
      </c>
    </row>
    <row r="1119" spans="1:51" s="13" customFormat="1" ht="12">
      <c r="A1119" s="13"/>
      <c r="B1119" s="233"/>
      <c r="C1119" s="234"/>
      <c r="D1119" s="235" t="s">
        <v>172</v>
      </c>
      <c r="E1119" s="236" t="s">
        <v>1</v>
      </c>
      <c r="F1119" s="237" t="s">
        <v>1689</v>
      </c>
      <c r="G1119" s="234"/>
      <c r="H1119" s="238">
        <v>43.75</v>
      </c>
      <c r="I1119" s="239"/>
      <c r="J1119" s="234"/>
      <c r="K1119" s="234"/>
      <c r="L1119" s="240"/>
      <c r="M1119" s="241"/>
      <c r="N1119" s="242"/>
      <c r="O1119" s="242"/>
      <c r="P1119" s="242"/>
      <c r="Q1119" s="242"/>
      <c r="R1119" s="242"/>
      <c r="S1119" s="242"/>
      <c r="T1119" s="24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44" t="s">
        <v>172</v>
      </c>
      <c r="AU1119" s="244" t="s">
        <v>86</v>
      </c>
      <c r="AV1119" s="13" t="s">
        <v>86</v>
      </c>
      <c r="AW1119" s="13" t="s">
        <v>32</v>
      </c>
      <c r="AX1119" s="13" t="s">
        <v>76</v>
      </c>
      <c r="AY1119" s="244" t="s">
        <v>164</v>
      </c>
    </row>
    <row r="1120" spans="1:51" s="13" customFormat="1" ht="12">
      <c r="A1120" s="13"/>
      <c r="B1120" s="233"/>
      <c r="C1120" s="234"/>
      <c r="D1120" s="235" t="s">
        <v>172</v>
      </c>
      <c r="E1120" s="236" t="s">
        <v>1</v>
      </c>
      <c r="F1120" s="237" t="s">
        <v>932</v>
      </c>
      <c r="G1120" s="234"/>
      <c r="H1120" s="238">
        <v>52.13</v>
      </c>
      <c r="I1120" s="239"/>
      <c r="J1120" s="234"/>
      <c r="K1120" s="234"/>
      <c r="L1120" s="240"/>
      <c r="M1120" s="241"/>
      <c r="N1120" s="242"/>
      <c r="O1120" s="242"/>
      <c r="P1120" s="242"/>
      <c r="Q1120" s="242"/>
      <c r="R1120" s="242"/>
      <c r="S1120" s="242"/>
      <c r="T1120" s="24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4" t="s">
        <v>172</v>
      </c>
      <c r="AU1120" s="244" t="s">
        <v>86</v>
      </c>
      <c r="AV1120" s="13" t="s">
        <v>86</v>
      </c>
      <c r="AW1120" s="13" t="s">
        <v>32</v>
      </c>
      <c r="AX1120" s="13" t="s">
        <v>76</v>
      </c>
      <c r="AY1120" s="244" t="s">
        <v>164</v>
      </c>
    </row>
    <row r="1121" spans="1:51" s="13" customFormat="1" ht="12">
      <c r="A1121" s="13"/>
      <c r="B1121" s="233"/>
      <c r="C1121" s="234"/>
      <c r="D1121" s="235" t="s">
        <v>172</v>
      </c>
      <c r="E1121" s="236" t="s">
        <v>1</v>
      </c>
      <c r="F1121" s="237" t="s">
        <v>1690</v>
      </c>
      <c r="G1121" s="234"/>
      <c r="H1121" s="238">
        <v>34.89</v>
      </c>
      <c r="I1121" s="239"/>
      <c r="J1121" s="234"/>
      <c r="K1121" s="234"/>
      <c r="L1121" s="240"/>
      <c r="M1121" s="241"/>
      <c r="N1121" s="242"/>
      <c r="O1121" s="242"/>
      <c r="P1121" s="242"/>
      <c r="Q1121" s="242"/>
      <c r="R1121" s="242"/>
      <c r="S1121" s="242"/>
      <c r="T1121" s="24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44" t="s">
        <v>172</v>
      </c>
      <c r="AU1121" s="244" t="s">
        <v>86</v>
      </c>
      <c r="AV1121" s="13" t="s">
        <v>86</v>
      </c>
      <c r="AW1121" s="13" t="s">
        <v>32</v>
      </c>
      <c r="AX1121" s="13" t="s">
        <v>76</v>
      </c>
      <c r="AY1121" s="244" t="s">
        <v>164</v>
      </c>
    </row>
    <row r="1122" spans="1:51" s="13" customFormat="1" ht="12">
      <c r="A1122" s="13"/>
      <c r="B1122" s="233"/>
      <c r="C1122" s="234"/>
      <c r="D1122" s="235" t="s">
        <v>172</v>
      </c>
      <c r="E1122" s="236" t="s">
        <v>1</v>
      </c>
      <c r="F1122" s="237" t="s">
        <v>1691</v>
      </c>
      <c r="G1122" s="234"/>
      <c r="H1122" s="238">
        <v>9</v>
      </c>
      <c r="I1122" s="239"/>
      <c r="J1122" s="234"/>
      <c r="K1122" s="234"/>
      <c r="L1122" s="240"/>
      <c r="M1122" s="241"/>
      <c r="N1122" s="242"/>
      <c r="O1122" s="242"/>
      <c r="P1122" s="242"/>
      <c r="Q1122" s="242"/>
      <c r="R1122" s="242"/>
      <c r="S1122" s="242"/>
      <c r="T1122" s="24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4" t="s">
        <v>172</v>
      </c>
      <c r="AU1122" s="244" t="s">
        <v>86</v>
      </c>
      <c r="AV1122" s="13" t="s">
        <v>86</v>
      </c>
      <c r="AW1122" s="13" t="s">
        <v>32</v>
      </c>
      <c r="AX1122" s="13" t="s">
        <v>76</v>
      </c>
      <c r="AY1122" s="244" t="s">
        <v>164</v>
      </c>
    </row>
    <row r="1123" spans="1:51" s="13" customFormat="1" ht="12">
      <c r="A1123" s="13"/>
      <c r="B1123" s="233"/>
      <c r="C1123" s="234"/>
      <c r="D1123" s="235" t="s">
        <v>172</v>
      </c>
      <c r="E1123" s="236" t="s">
        <v>1</v>
      </c>
      <c r="F1123" s="237" t="s">
        <v>1692</v>
      </c>
      <c r="G1123" s="234"/>
      <c r="H1123" s="238">
        <v>13.44</v>
      </c>
      <c r="I1123" s="239"/>
      <c r="J1123" s="234"/>
      <c r="K1123" s="234"/>
      <c r="L1123" s="240"/>
      <c r="M1123" s="241"/>
      <c r="N1123" s="242"/>
      <c r="O1123" s="242"/>
      <c r="P1123" s="242"/>
      <c r="Q1123" s="242"/>
      <c r="R1123" s="242"/>
      <c r="S1123" s="242"/>
      <c r="T1123" s="24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44" t="s">
        <v>172</v>
      </c>
      <c r="AU1123" s="244" t="s">
        <v>86</v>
      </c>
      <c r="AV1123" s="13" t="s">
        <v>86</v>
      </c>
      <c r="AW1123" s="13" t="s">
        <v>32</v>
      </c>
      <c r="AX1123" s="13" t="s">
        <v>76</v>
      </c>
      <c r="AY1123" s="244" t="s">
        <v>164</v>
      </c>
    </row>
    <row r="1124" spans="1:51" s="13" customFormat="1" ht="12">
      <c r="A1124" s="13"/>
      <c r="B1124" s="233"/>
      <c r="C1124" s="234"/>
      <c r="D1124" s="235" t="s">
        <v>172</v>
      </c>
      <c r="E1124" s="236" t="s">
        <v>1</v>
      </c>
      <c r="F1124" s="237" t="s">
        <v>1543</v>
      </c>
      <c r="G1124" s="234"/>
      <c r="H1124" s="238">
        <v>99.855</v>
      </c>
      <c r="I1124" s="239"/>
      <c r="J1124" s="234"/>
      <c r="K1124" s="234"/>
      <c r="L1124" s="240"/>
      <c r="M1124" s="241"/>
      <c r="N1124" s="242"/>
      <c r="O1124" s="242"/>
      <c r="P1124" s="242"/>
      <c r="Q1124" s="242"/>
      <c r="R1124" s="242"/>
      <c r="S1124" s="242"/>
      <c r="T1124" s="24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44" t="s">
        <v>172</v>
      </c>
      <c r="AU1124" s="244" t="s">
        <v>86</v>
      </c>
      <c r="AV1124" s="13" t="s">
        <v>86</v>
      </c>
      <c r="AW1124" s="13" t="s">
        <v>32</v>
      </c>
      <c r="AX1124" s="13" t="s">
        <v>76</v>
      </c>
      <c r="AY1124" s="244" t="s">
        <v>164</v>
      </c>
    </row>
    <row r="1125" spans="1:51" s="13" customFormat="1" ht="12">
      <c r="A1125" s="13"/>
      <c r="B1125" s="233"/>
      <c r="C1125" s="234"/>
      <c r="D1125" s="235" t="s">
        <v>172</v>
      </c>
      <c r="E1125" s="236" t="s">
        <v>1</v>
      </c>
      <c r="F1125" s="237" t="s">
        <v>1693</v>
      </c>
      <c r="G1125" s="234"/>
      <c r="H1125" s="238">
        <v>15</v>
      </c>
      <c r="I1125" s="239"/>
      <c r="J1125" s="234"/>
      <c r="K1125" s="234"/>
      <c r="L1125" s="240"/>
      <c r="M1125" s="241"/>
      <c r="N1125" s="242"/>
      <c r="O1125" s="242"/>
      <c r="P1125" s="242"/>
      <c r="Q1125" s="242"/>
      <c r="R1125" s="242"/>
      <c r="S1125" s="242"/>
      <c r="T1125" s="24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44" t="s">
        <v>172</v>
      </c>
      <c r="AU1125" s="244" t="s">
        <v>86</v>
      </c>
      <c r="AV1125" s="13" t="s">
        <v>86</v>
      </c>
      <c r="AW1125" s="13" t="s">
        <v>32</v>
      </c>
      <c r="AX1125" s="13" t="s">
        <v>76</v>
      </c>
      <c r="AY1125" s="244" t="s">
        <v>164</v>
      </c>
    </row>
    <row r="1126" spans="1:51" s="14" customFormat="1" ht="12">
      <c r="A1126" s="14"/>
      <c r="B1126" s="245"/>
      <c r="C1126" s="246"/>
      <c r="D1126" s="235" t="s">
        <v>172</v>
      </c>
      <c r="E1126" s="247" t="s">
        <v>1</v>
      </c>
      <c r="F1126" s="248" t="s">
        <v>175</v>
      </c>
      <c r="G1126" s="246"/>
      <c r="H1126" s="249">
        <v>591.9399999999999</v>
      </c>
      <c r="I1126" s="250"/>
      <c r="J1126" s="246"/>
      <c r="K1126" s="246"/>
      <c r="L1126" s="251"/>
      <c r="M1126" s="252"/>
      <c r="N1126" s="253"/>
      <c r="O1126" s="253"/>
      <c r="P1126" s="253"/>
      <c r="Q1126" s="253"/>
      <c r="R1126" s="253"/>
      <c r="S1126" s="253"/>
      <c r="T1126" s="25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55" t="s">
        <v>172</v>
      </c>
      <c r="AU1126" s="255" t="s">
        <v>86</v>
      </c>
      <c r="AV1126" s="14" t="s">
        <v>170</v>
      </c>
      <c r="AW1126" s="14" t="s">
        <v>32</v>
      </c>
      <c r="AX1126" s="14" t="s">
        <v>84</v>
      </c>
      <c r="AY1126" s="255" t="s">
        <v>164</v>
      </c>
    </row>
    <row r="1127" spans="1:65" s="2" customFormat="1" ht="13.8" customHeight="1">
      <c r="A1127" s="38"/>
      <c r="B1127" s="39"/>
      <c r="C1127" s="266" t="s">
        <v>1694</v>
      </c>
      <c r="D1127" s="266" t="s">
        <v>424</v>
      </c>
      <c r="E1127" s="267" t="s">
        <v>1695</v>
      </c>
      <c r="F1127" s="268" t="s">
        <v>1696</v>
      </c>
      <c r="G1127" s="269" t="s">
        <v>169</v>
      </c>
      <c r="H1127" s="270">
        <v>13.709</v>
      </c>
      <c r="I1127" s="271"/>
      <c r="J1127" s="272">
        <f>ROUND(I1127*H1127,2)</f>
        <v>0</v>
      </c>
      <c r="K1127" s="273"/>
      <c r="L1127" s="274"/>
      <c r="M1127" s="275" t="s">
        <v>1</v>
      </c>
      <c r="N1127" s="276" t="s">
        <v>41</v>
      </c>
      <c r="O1127" s="91"/>
      <c r="P1127" s="229">
        <f>O1127*H1127</f>
        <v>0</v>
      </c>
      <c r="Q1127" s="229">
        <v>0.00046</v>
      </c>
      <c r="R1127" s="229">
        <f>Q1127*H1127</f>
        <v>0.00630614</v>
      </c>
      <c r="S1127" s="229">
        <v>0</v>
      </c>
      <c r="T1127" s="230">
        <f>S1127*H1127</f>
        <v>0</v>
      </c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R1127" s="231" t="s">
        <v>352</v>
      </c>
      <c r="AT1127" s="231" t="s">
        <v>424</v>
      </c>
      <c r="AU1127" s="231" t="s">
        <v>86</v>
      </c>
      <c r="AY1127" s="17" t="s">
        <v>164</v>
      </c>
      <c r="BE1127" s="232">
        <f>IF(N1127="základní",J1127,0)</f>
        <v>0</v>
      </c>
      <c r="BF1127" s="232">
        <f>IF(N1127="snížená",J1127,0)</f>
        <v>0</v>
      </c>
      <c r="BG1127" s="232">
        <f>IF(N1127="zákl. přenesená",J1127,0)</f>
        <v>0</v>
      </c>
      <c r="BH1127" s="232">
        <f>IF(N1127="sníž. přenesená",J1127,0)</f>
        <v>0</v>
      </c>
      <c r="BI1127" s="232">
        <f>IF(N1127="nulová",J1127,0)</f>
        <v>0</v>
      </c>
      <c r="BJ1127" s="17" t="s">
        <v>84</v>
      </c>
      <c r="BK1127" s="232">
        <f>ROUND(I1127*H1127,2)</f>
        <v>0</v>
      </c>
      <c r="BL1127" s="17" t="s">
        <v>252</v>
      </c>
      <c r="BM1127" s="231" t="s">
        <v>1697</v>
      </c>
    </row>
    <row r="1128" spans="1:51" s="13" customFormat="1" ht="12">
      <c r="A1128" s="13"/>
      <c r="B1128" s="233"/>
      <c r="C1128" s="234"/>
      <c r="D1128" s="235" t="s">
        <v>172</v>
      </c>
      <c r="E1128" s="234"/>
      <c r="F1128" s="237" t="s">
        <v>1698</v>
      </c>
      <c r="G1128" s="234"/>
      <c r="H1128" s="238">
        <v>13.709</v>
      </c>
      <c r="I1128" s="239"/>
      <c r="J1128" s="234"/>
      <c r="K1128" s="234"/>
      <c r="L1128" s="240"/>
      <c r="M1128" s="241"/>
      <c r="N1128" s="242"/>
      <c r="O1128" s="242"/>
      <c r="P1128" s="242"/>
      <c r="Q1128" s="242"/>
      <c r="R1128" s="242"/>
      <c r="S1128" s="242"/>
      <c r="T1128" s="24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4" t="s">
        <v>172</v>
      </c>
      <c r="AU1128" s="244" t="s">
        <v>86</v>
      </c>
      <c r="AV1128" s="13" t="s">
        <v>86</v>
      </c>
      <c r="AW1128" s="13" t="s">
        <v>4</v>
      </c>
      <c r="AX1128" s="13" t="s">
        <v>84</v>
      </c>
      <c r="AY1128" s="244" t="s">
        <v>164</v>
      </c>
    </row>
    <row r="1129" spans="1:65" s="2" customFormat="1" ht="13.8" customHeight="1">
      <c r="A1129" s="38"/>
      <c r="B1129" s="39"/>
      <c r="C1129" s="266" t="s">
        <v>1699</v>
      </c>
      <c r="D1129" s="266" t="s">
        <v>424</v>
      </c>
      <c r="E1129" s="267" t="s">
        <v>1700</v>
      </c>
      <c r="F1129" s="268" t="s">
        <v>1701</v>
      </c>
      <c r="G1129" s="269" t="s">
        <v>169</v>
      </c>
      <c r="H1129" s="270">
        <v>44.768</v>
      </c>
      <c r="I1129" s="271"/>
      <c r="J1129" s="272">
        <f>ROUND(I1129*H1129,2)</f>
        <v>0</v>
      </c>
      <c r="K1129" s="273"/>
      <c r="L1129" s="274"/>
      <c r="M1129" s="275" t="s">
        <v>1</v>
      </c>
      <c r="N1129" s="276" t="s">
        <v>41</v>
      </c>
      <c r="O1129" s="91"/>
      <c r="P1129" s="229">
        <f>O1129*H1129</f>
        <v>0</v>
      </c>
      <c r="Q1129" s="229">
        <v>0.00115</v>
      </c>
      <c r="R1129" s="229">
        <f>Q1129*H1129</f>
        <v>0.0514832</v>
      </c>
      <c r="S1129" s="229">
        <v>0</v>
      </c>
      <c r="T1129" s="230">
        <f>S1129*H1129</f>
        <v>0</v>
      </c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R1129" s="231" t="s">
        <v>352</v>
      </c>
      <c r="AT1129" s="231" t="s">
        <v>424</v>
      </c>
      <c r="AU1129" s="231" t="s">
        <v>86</v>
      </c>
      <c r="AY1129" s="17" t="s">
        <v>164</v>
      </c>
      <c r="BE1129" s="232">
        <f>IF(N1129="základní",J1129,0)</f>
        <v>0</v>
      </c>
      <c r="BF1129" s="232">
        <f>IF(N1129="snížená",J1129,0)</f>
        <v>0</v>
      </c>
      <c r="BG1129" s="232">
        <f>IF(N1129="zákl. přenesená",J1129,0)</f>
        <v>0</v>
      </c>
      <c r="BH1129" s="232">
        <f>IF(N1129="sníž. přenesená",J1129,0)</f>
        <v>0</v>
      </c>
      <c r="BI1129" s="232">
        <f>IF(N1129="nulová",J1129,0)</f>
        <v>0</v>
      </c>
      <c r="BJ1129" s="17" t="s">
        <v>84</v>
      </c>
      <c r="BK1129" s="232">
        <f>ROUND(I1129*H1129,2)</f>
        <v>0</v>
      </c>
      <c r="BL1129" s="17" t="s">
        <v>252</v>
      </c>
      <c r="BM1129" s="231" t="s">
        <v>1702</v>
      </c>
    </row>
    <row r="1130" spans="1:51" s="13" customFormat="1" ht="12">
      <c r="A1130" s="13"/>
      <c r="B1130" s="233"/>
      <c r="C1130" s="234"/>
      <c r="D1130" s="235" t="s">
        <v>172</v>
      </c>
      <c r="E1130" s="236" t="s">
        <v>1</v>
      </c>
      <c r="F1130" s="237" t="s">
        <v>1703</v>
      </c>
      <c r="G1130" s="234"/>
      <c r="H1130" s="238">
        <v>43.89</v>
      </c>
      <c r="I1130" s="239"/>
      <c r="J1130" s="234"/>
      <c r="K1130" s="234"/>
      <c r="L1130" s="240"/>
      <c r="M1130" s="241"/>
      <c r="N1130" s="242"/>
      <c r="O1130" s="242"/>
      <c r="P1130" s="242"/>
      <c r="Q1130" s="242"/>
      <c r="R1130" s="242"/>
      <c r="S1130" s="242"/>
      <c r="T1130" s="24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44" t="s">
        <v>172</v>
      </c>
      <c r="AU1130" s="244" t="s">
        <v>86</v>
      </c>
      <c r="AV1130" s="13" t="s">
        <v>86</v>
      </c>
      <c r="AW1130" s="13" t="s">
        <v>32</v>
      </c>
      <c r="AX1130" s="13" t="s">
        <v>84</v>
      </c>
      <c r="AY1130" s="244" t="s">
        <v>164</v>
      </c>
    </row>
    <row r="1131" spans="1:51" s="13" customFormat="1" ht="12">
      <c r="A1131" s="13"/>
      <c r="B1131" s="233"/>
      <c r="C1131" s="234"/>
      <c r="D1131" s="235" t="s">
        <v>172</v>
      </c>
      <c r="E1131" s="234"/>
      <c r="F1131" s="237" t="s">
        <v>1704</v>
      </c>
      <c r="G1131" s="234"/>
      <c r="H1131" s="238">
        <v>44.768</v>
      </c>
      <c r="I1131" s="239"/>
      <c r="J1131" s="234"/>
      <c r="K1131" s="234"/>
      <c r="L1131" s="240"/>
      <c r="M1131" s="241"/>
      <c r="N1131" s="242"/>
      <c r="O1131" s="242"/>
      <c r="P1131" s="242"/>
      <c r="Q1131" s="242"/>
      <c r="R1131" s="242"/>
      <c r="S1131" s="242"/>
      <c r="T1131" s="24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4" t="s">
        <v>172</v>
      </c>
      <c r="AU1131" s="244" t="s">
        <v>86</v>
      </c>
      <c r="AV1131" s="13" t="s">
        <v>86</v>
      </c>
      <c r="AW1131" s="13" t="s">
        <v>4</v>
      </c>
      <c r="AX1131" s="13" t="s">
        <v>84</v>
      </c>
      <c r="AY1131" s="244" t="s">
        <v>164</v>
      </c>
    </row>
    <row r="1132" spans="1:65" s="2" customFormat="1" ht="13.8" customHeight="1">
      <c r="A1132" s="38"/>
      <c r="B1132" s="39"/>
      <c r="C1132" s="266" t="s">
        <v>1705</v>
      </c>
      <c r="D1132" s="266" t="s">
        <v>424</v>
      </c>
      <c r="E1132" s="267" t="s">
        <v>817</v>
      </c>
      <c r="F1132" s="268" t="s">
        <v>818</v>
      </c>
      <c r="G1132" s="269" t="s">
        <v>169</v>
      </c>
      <c r="H1132" s="270">
        <v>53.173</v>
      </c>
      <c r="I1132" s="271"/>
      <c r="J1132" s="272">
        <f>ROUND(I1132*H1132,2)</f>
        <v>0</v>
      </c>
      <c r="K1132" s="273"/>
      <c r="L1132" s="274"/>
      <c r="M1132" s="275" t="s">
        <v>1</v>
      </c>
      <c r="N1132" s="276" t="s">
        <v>41</v>
      </c>
      <c r="O1132" s="91"/>
      <c r="P1132" s="229">
        <f>O1132*H1132</f>
        <v>0</v>
      </c>
      <c r="Q1132" s="229">
        <v>0.0023</v>
      </c>
      <c r="R1132" s="229">
        <f>Q1132*H1132</f>
        <v>0.1222979</v>
      </c>
      <c r="S1132" s="229">
        <v>0</v>
      </c>
      <c r="T1132" s="230">
        <f>S1132*H1132</f>
        <v>0</v>
      </c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R1132" s="231" t="s">
        <v>352</v>
      </c>
      <c r="AT1132" s="231" t="s">
        <v>424</v>
      </c>
      <c r="AU1132" s="231" t="s">
        <v>86</v>
      </c>
      <c r="AY1132" s="17" t="s">
        <v>164</v>
      </c>
      <c r="BE1132" s="232">
        <f>IF(N1132="základní",J1132,0)</f>
        <v>0</v>
      </c>
      <c r="BF1132" s="232">
        <f>IF(N1132="snížená",J1132,0)</f>
        <v>0</v>
      </c>
      <c r="BG1132" s="232">
        <f>IF(N1132="zákl. přenesená",J1132,0)</f>
        <v>0</v>
      </c>
      <c r="BH1132" s="232">
        <f>IF(N1132="sníž. přenesená",J1132,0)</f>
        <v>0</v>
      </c>
      <c r="BI1132" s="232">
        <f>IF(N1132="nulová",J1132,0)</f>
        <v>0</v>
      </c>
      <c r="BJ1132" s="17" t="s">
        <v>84</v>
      </c>
      <c r="BK1132" s="232">
        <f>ROUND(I1132*H1132,2)</f>
        <v>0</v>
      </c>
      <c r="BL1132" s="17" t="s">
        <v>252</v>
      </c>
      <c r="BM1132" s="231" t="s">
        <v>1706</v>
      </c>
    </row>
    <row r="1133" spans="1:51" s="13" customFormat="1" ht="12">
      <c r="A1133" s="13"/>
      <c r="B1133" s="233"/>
      <c r="C1133" s="234"/>
      <c r="D1133" s="235" t="s">
        <v>172</v>
      </c>
      <c r="E1133" s="236" t="s">
        <v>1</v>
      </c>
      <c r="F1133" s="237" t="s">
        <v>1707</v>
      </c>
      <c r="G1133" s="234"/>
      <c r="H1133" s="238">
        <v>52.13</v>
      </c>
      <c r="I1133" s="239"/>
      <c r="J1133" s="234"/>
      <c r="K1133" s="234"/>
      <c r="L1133" s="240"/>
      <c r="M1133" s="241"/>
      <c r="N1133" s="242"/>
      <c r="O1133" s="242"/>
      <c r="P1133" s="242"/>
      <c r="Q1133" s="242"/>
      <c r="R1133" s="242"/>
      <c r="S1133" s="242"/>
      <c r="T1133" s="24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4" t="s">
        <v>172</v>
      </c>
      <c r="AU1133" s="244" t="s">
        <v>86</v>
      </c>
      <c r="AV1133" s="13" t="s">
        <v>86</v>
      </c>
      <c r="AW1133" s="13" t="s">
        <v>32</v>
      </c>
      <c r="AX1133" s="13" t="s">
        <v>84</v>
      </c>
      <c r="AY1133" s="244" t="s">
        <v>164</v>
      </c>
    </row>
    <row r="1134" spans="1:51" s="13" customFormat="1" ht="12">
      <c r="A1134" s="13"/>
      <c r="B1134" s="233"/>
      <c r="C1134" s="234"/>
      <c r="D1134" s="235" t="s">
        <v>172</v>
      </c>
      <c r="E1134" s="234"/>
      <c r="F1134" s="237" t="s">
        <v>1708</v>
      </c>
      <c r="G1134" s="234"/>
      <c r="H1134" s="238">
        <v>53.173</v>
      </c>
      <c r="I1134" s="239"/>
      <c r="J1134" s="234"/>
      <c r="K1134" s="234"/>
      <c r="L1134" s="240"/>
      <c r="M1134" s="241"/>
      <c r="N1134" s="242"/>
      <c r="O1134" s="242"/>
      <c r="P1134" s="242"/>
      <c r="Q1134" s="242"/>
      <c r="R1134" s="242"/>
      <c r="S1134" s="242"/>
      <c r="T1134" s="24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44" t="s">
        <v>172</v>
      </c>
      <c r="AU1134" s="244" t="s">
        <v>86</v>
      </c>
      <c r="AV1134" s="13" t="s">
        <v>86</v>
      </c>
      <c r="AW1134" s="13" t="s">
        <v>4</v>
      </c>
      <c r="AX1134" s="13" t="s">
        <v>84</v>
      </c>
      <c r="AY1134" s="244" t="s">
        <v>164</v>
      </c>
    </row>
    <row r="1135" spans="1:65" s="2" customFormat="1" ht="13.8" customHeight="1">
      <c r="A1135" s="38"/>
      <c r="B1135" s="39"/>
      <c r="C1135" s="266" t="s">
        <v>1709</v>
      </c>
      <c r="D1135" s="266" t="s">
        <v>424</v>
      </c>
      <c r="E1135" s="267" t="s">
        <v>1710</v>
      </c>
      <c r="F1135" s="268" t="s">
        <v>1711</v>
      </c>
      <c r="G1135" s="269" t="s">
        <v>169</v>
      </c>
      <c r="H1135" s="270">
        <v>104.848</v>
      </c>
      <c r="I1135" s="271"/>
      <c r="J1135" s="272">
        <f>ROUND(I1135*H1135,2)</f>
        <v>0</v>
      </c>
      <c r="K1135" s="273"/>
      <c r="L1135" s="274"/>
      <c r="M1135" s="275" t="s">
        <v>1</v>
      </c>
      <c r="N1135" s="276" t="s">
        <v>41</v>
      </c>
      <c r="O1135" s="91"/>
      <c r="P1135" s="229">
        <f>O1135*H1135</f>
        <v>0</v>
      </c>
      <c r="Q1135" s="229">
        <v>0.003</v>
      </c>
      <c r="R1135" s="229">
        <f>Q1135*H1135</f>
        <v>0.314544</v>
      </c>
      <c r="S1135" s="229">
        <v>0</v>
      </c>
      <c r="T1135" s="230">
        <f>S1135*H1135</f>
        <v>0</v>
      </c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R1135" s="231" t="s">
        <v>352</v>
      </c>
      <c r="AT1135" s="231" t="s">
        <v>424</v>
      </c>
      <c r="AU1135" s="231" t="s">
        <v>86</v>
      </c>
      <c r="AY1135" s="17" t="s">
        <v>164</v>
      </c>
      <c r="BE1135" s="232">
        <f>IF(N1135="základní",J1135,0)</f>
        <v>0</v>
      </c>
      <c r="BF1135" s="232">
        <f>IF(N1135="snížená",J1135,0)</f>
        <v>0</v>
      </c>
      <c r="BG1135" s="232">
        <f>IF(N1135="zákl. přenesená",J1135,0)</f>
        <v>0</v>
      </c>
      <c r="BH1135" s="232">
        <f>IF(N1135="sníž. přenesená",J1135,0)</f>
        <v>0</v>
      </c>
      <c r="BI1135" s="232">
        <f>IF(N1135="nulová",J1135,0)</f>
        <v>0</v>
      </c>
      <c r="BJ1135" s="17" t="s">
        <v>84</v>
      </c>
      <c r="BK1135" s="232">
        <f>ROUND(I1135*H1135,2)</f>
        <v>0</v>
      </c>
      <c r="BL1135" s="17" t="s">
        <v>252</v>
      </c>
      <c r="BM1135" s="231" t="s">
        <v>1712</v>
      </c>
    </row>
    <row r="1136" spans="1:51" s="13" customFormat="1" ht="12">
      <c r="A1136" s="13"/>
      <c r="B1136" s="233"/>
      <c r="C1136" s="234"/>
      <c r="D1136" s="235" t="s">
        <v>172</v>
      </c>
      <c r="E1136" s="234"/>
      <c r="F1136" s="237" t="s">
        <v>1713</v>
      </c>
      <c r="G1136" s="234"/>
      <c r="H1136" s="238">
        <v>104.848</v>
      </c>
      <c r="I1136" s="239"/>
      <c r="J1136" s="234"/>
      <c r="K1136" s="234"/>
      <c r="L1136" s="240"/>
      <c r="M1136" s="241"/>
      <c r="N1136" s="242"/>
      <c r="O1136" s="242"/>
      <c r="P1136" s="242"/>
      <c r="Q1136" s="242"/>
      <c r="R1136" s="242"/>
      <c r="S1136" s="242"/>
      <c r="T1136" s="24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4" t="s">
        <v>172</v>
      </c>
      <c r="AU1136" s="244" t="s">
        <v>86</v>
      </c>
      <c r="AV1136" s="13" t="s">
        <v>86</v>
      </c>
      <c r="AW1136" s="13" t="s">
        <v>4</v>
      </c>
      <c r="AX1136" s="13" t="s">
        <v>84</v>
      </c>
      <c r="AY1136" s="244" t="s">
        <v>164</v>
      </c>
    </row>
    <row r="1137" spans="1:65" s="2" customFormat="1" ht="13.8" customHeight="1">
      <c r="A1137" s="38"/>
      <c r="B1137" s="39"/>
      <c r="C1137" s="266" t="s">
        <v>1714</v>
      </c>
      <c r="D1137" s="266" t="s">
        <v>424</v>
      </c>
      <c r="E1137" s="267" t="s">
        <v>1715</v>
      </c>
      <c r="F1137" s="268" t="s">
        <v>1716</v>
      </c>
      <c r="G1137" s="269" t="s">
        <v>169</v>
      </c>
      <c r="H1137" s="270">
        <v>15</v>
      </c>
      <c r="I1137" s="271"/>
      <c r="J1137" s="272">
        <f>ROUND(I1137*H1137,2)</f>
        <v>0</v>
      </c>
      <c r="K1137" s="273"/>
      <c r="L1137" s="274"/>
      <c r="M1137" s="275" t="s">
        <v>1</v>
      </c>
      <c r="N1137" s="276" t="s">
        <v>41</v>
      </c>
      <c r="O1137" s="91"/>
      <c r="P1137" s="229">
        <f>O1137*H1137</f>
        <v>0</v>
      </c>
      <c r="Q1137" s="229">
        <v>0.00726</v>
      </c>
      <c r="R1137" s="229">
        <f>Q1137*H1137</f>
        <v>0.1089</v>
      </c>
      <c r="S1137" s="229">
        <v>0</v>
      </c>
      <c r="T1137" s="230">
        <f>S1137*H1137</f>
        <v>0</v>
      </c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R1137" s="231" t="s">
        <v>352</v>
      </c>
      <c r="AT1137" s="231" t="s">
        <v>424</v>
      </c>
      <c r="AU1137" s="231" t="s">
        <v>86</v>
      </c>
      <c r="AY1137" s="17" t="s">
        <v>164</v>
      </c>
      <c r="BE1137" s="232">
        <f>IF(N1137="základní",J1137,0)</f>
        <v>0</v>
      </c>
      <c r="BF1137" s="232">
        <f>IF(N1137="snížená",J1137,0)</f>
        <v>0</v>
      </c>
      <c r="BG1137" s="232">
        <f>IF(N1137="zákl. přenesená",J1137,0)</f>
        <v>0</v>
      </c>
      <c r="BH1137" s="232">
        <f>IF(N1137="sníž. přenesená",J1137,0)</f>
        <v>0</v>
      </c>
      <c r="BI1137" s="232">
        <f>IF(N1137="nulová",J1137,0)</f>
        <v>0</v>
      </c>
      <c r="BJ1137" s="17" t="s">
        <v>84</v>
      </c>
      <c r="BK1137" s="232">
        <f>ROUND(I1137*H1137,2)</f>
        <v>0</v>
      </c>
      <c r="BL1137" s="17" t="s">
        <v>252</v>
      </c>
      <c r="BM1137" s="231" t="s">
        <v>1717</v>
      </c>
    </row>
    <row r="1138" spans="1:51" s="13" customFormat="1" ht="12">
      <c r="A1138" s="13"/>
      <c r="B1138" s="233"/>
      <c r="C1138" s="234"/>
      <c r="D1138" s="235" t="s">
        <v>172</v>
      </c>
      <c r="E1138" s="236" t="s">
        <v>1</v>
      </c>
      <c r="F1138" s="237" t="s">
        <v>8</v>
      </c>
      <c r="G1138" s="234"/>
      <c r="H1138" s="238">
        <v>15</v>
      </c>
      <c r="I1138" s="239"/>
      <c r="J1138" s="234"/>
      <c r="K1138" s="234"/>
      <c r="L1138" s="240"/>
      <c r="M1138" s="241"/>
      <c r="N1138" s="242"/>
      <c r="O1138" s="242"/>
      <c r="P1138" s="242"/>
      <c r="Q1138" s="242"/>
      <c r="R1138" s="242"/>
      <c r="S1138" s="242"/>
      <c r="T1138" s="24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4" t="s">
        <v>172</v>
      </c>
      <c r="AU1138" s="244" t="s">
        <v>86</v>
      </c>
      <c r="AV1138" s="13" t="s">
        <v>86</v>
      </c>
      <c r="AW1138" s="13" t="s">
        <v>32</v>
      </c>
      <c r="AX1138" s="13" t="s">
        <v>84</v>
      </c>
      <c r="AY1138" s="244" t="s">
        <v>164</v>
      </c>
    </row>
    <row r="1139" spans="1:65" s="2" customFormat="1" ht="13.8" customHeight="1">
      <c r="A1139" s="38"/>
      <c r="B1139" s="39"/>
      <c r="C1139" s="266" t="s">
        <v>1718</v>
      </c>
      <c r="D1139" s="266" t="s">
        <v>424</v>
      </c>
      <c r="E1139" s="267" t="s">
        <v>1719</v>
      </c>
      <c r="F1139" s="268" t="s">
        <v>1720</v>
      </c>
      <c r="G1139" s="269" t="s">
        <v>169</v>
      </c>
      <c r="H1139" s="270">
        <v>56.105</v>
      </c>
      <c r="I1139" s="271"/>
      <c r="J1139" s="272">
        <f>ROUND(I1139*H1139,2)</f>
        <v>0</v>
      </c>
      <c r="K1139" s="273"/>
      <c r="L1139" s="274"/>
      <c r="M1139" s="275" t="s">
        <v>1</v>
      </c>
      <c r="N1139" s="276" t="s">
        <v>41</v>
      </c>
      <c r="O1139" s="91"/>
      <c r="P1139" s="229">
        <f>O1139*H1139</f>
        <v>0</v>
      </c>
      <c r="Q1139" s="229">
        <v>0.00726</v>
      </c>
      <c r="R1139" s="229">
        <f>Q1139*H1139</f>
        <v>0.40732229999999997</v>
      </c>
      <c r="S1139" s="229">
        <v>0</v>
      </c>
      <c r="T1139" s="230">
        <f>S1139*H1139</f>
        <v>0</v>
      </c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R1139" s="231" t="s">
        <v>352</v>
      </c>
      <c r="AT1139" s="231" t="s">
        <v>424</v>
      </c>
      <c r="AU1139" s="231" t="s">
        <v>86</v>
      </c>
      <c r="AY1139" s="17" t="s">
        <v>164</v>
      </c>
      <c r="BE1139" s="232">
        <f>IF(N1139="základní",J1139,0)</f>
        <v>0</v>
      </c>
      <c r="BF1139" s="232">
        <f>IF(N1139="snížená",J1139,0)</f>
        <v>0</v>
      </c>
      <c r="BG1139" s="232">
        <f>IF(N1139="zákl. přenesená",J1139,0)</f>
        <v>0</v>
      </c>
      <c r="BH1139" s="232">
        <f>IF(N1139="sníž. přenesená",J1139,0)</f>
        <v>0</v>
      </c>
      <c r="BI1139" s="232">
        <f>IF(N1139="nulová",J1139,0)</f>
        <v>0</v>
      </c>
      <c r="BJ1139" s="17" t="s">
        <v>84</v>
      </c>
      <c r="BK1139" s="232">
        <f>ROUND(I1139*H1139,2)</f>
        <v>0</v>
      </c>
      <c r="BL1139" s="17" t="s">
        <v>252</v>
      </c>
      <c r="BM1139" s="231" t="s">
        <v>1721</v>
      </c>
    </row>
    <row r="1140" spans="1:51" s="13" customFormat="1" ht="12">
      <c r="A1140" s="13"/>
      <c r="B1140" s="233"/>
      <c r="C1140" s="234"/>
      <c r="D1140" s="235" t="s">
        <v>172</v>
      </c>
      <c r="E1140" s="236" t="s">
        <v>1</v>
      </c>
      <c r="F1140" s="237" t="s">
        <v>1722</v>
      </c>
      <c r="G1140" s="234"/>
      <c r="H1140" s="238">
        <v>55.005</v>
      </c>
      <c r="I1140" s="239"/>
      <c r="J1140" s="234"/>
      <c r="K1140" s="234"/>
      <c r="L1140" s="240"/>
      <c r="M1140" s="241"/>
      <c r="N1140" s="242"/>
      <c r="O1140" s="242"/>
      <c r="P1140" s="242"/>
      <c r="Q1140" s="242"/>
      <c r="R1140" s="242"/>
      <c r="S1140" s="242"/>
      <c r="T1140" s="24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4" t="s">
        <v>172</v>
      </c>
      <c r="AU1140" s="244" t="s">
        <v>86</v>
      </c>
      <c r="AV1140" s="13" t="s">
        <v>86</v>
      </c>
      <c r="AW1140" s="13" t="s">
        <v>32</v>
      </c>
      <c r="AX1140" s="13" t="s">
        <v>84</v>
      </c>
      <c r="AY1140" s="244" t="s">
        <v>164</v>
      </c>
    </row>
    <row r="1141" spans="1:51" s="13" customFormat="1" ht="12">
      <c r="A1141" s="13"/>
      <c r="B1141" s="233"/>
      <c r="C1141" s="234"/>
      <c r="D1141" s="235" t="s">
        <v>172</v>
      </c>
      <c r="E1141" s="234"/>
      <c r="F1141" s="237" t="s">
        <v>1723</v>
      </c>
      <c r="G1141" s="234"/>
      <c r="H1141" s="238">
        <v>56.105</v>
      </c>
      <c r="I1141" s="239"/>
      <c r="J1141" s="234"/>
      <c r="K1141" s="234"/>
      <c r="L1141" s="240"/>
      <c r="M1141" s="241"/>
      <c r="N1141" s="242"/>
      <c r="O1141" s="242"/>
      <c r="P1141" s="242"/>
      <c r="Q1141" s="242"/>
      <c r="R1141" s="242"/>
      <c r="S1141" s="242"/>
      <c r="T1141" s="24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4" t="s">
        <v>172</v>
      </c>
      <c r="AU1141" s="244" t="s">
        <v>86</v>
      </c>
      <c r="AV1141" s="13" t="s">
        <v>86</v>
      </c>
      <c r="AW1141" s="13" t="s">
        <v>4</v>
      </c>
      <c r="AX1141" s="13" t="s">
        <v>84</v>
      </c>
      <c r="AY1141" s="244" t="s">
        <v>164</v>
      </c>
    </row>
    <row r="1142" spans="1:65" s="2" customFormat="1" ht="13.8" customHeight="1">
      <c r="A1142" s="38"/>
      <c r="B1142" s="39"/>
      <c r="C1142" s="266" t="s">
        <v>1724</v>
      </c>
      <c r="D1142" s="266" t="s">
        <v>424</v>
      </c>
      <c r="E1142" s="267" t="s">
        <v>1725</v>
      </c>
      <c r="F1142" s="268" t="s">
        <v>1726</v>
      </c>
      <c r="G1142" s="269" t="s">
        <v>169</v>
      </c>
      <c r="H1142" s="270">
        <v>44.625</v>
      </c>
      <c r="I1142" s="271"/>
      <c r="J1142" s="272">
        <f>ROUND(I1142*H1142,2)</f>
        <v>0</v>
      </c>
      <c r="K1142" s="273"/>
      <c r="L1142" s="274"/>
      <c r="M1142" s="275" t="s">
        <v>1</v>
      </c>
      <c r="N1142" s="276" t="s">
        <v>41</v>
      </c>
      <c r="O1142" s="91"/>
      <c r="P1142" s="229">
        <f>O1142*H1142</f>
        <v>0</v>
      </c>
      <c r="Q1142" s="229">
        <v>0.02174</v>
      </c>
      <c r="R1142" s="229">
        <f>Q1142*H1142</f>
        <v>0.9701474999999999</v>
      </c>
      <c r="S1142" s="229">
        <v>0</v>
      </c>
      <c r="T1142" s="230">
        <f>S1142*H1142</f>
        <v>0</v>
      </c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R1142" s="231" t="s">
        <v>352</v>
      </c>
      <c r="AT1142" s="231" t="s">
        <v>424</v>
      </c>
      <c r="AU1142" s="231" t="s">
        <v>86</v>
      </c>
      <c r="AY1142" s="17" t="s">
        <v>164</v>
      </c>
      <c r="BE1142" s="232">
        <f>IF(N1142="základní",J1142,0)</f>
        <v>0</v>
      </c>
      <c r="BF1142" s="232">
        <f>IF(N1142="snížená",J1142,0)</f>
        <v>0</v>
      </c>
      <c r="BG1142" s="232">
        <f>IF(N1142="zákl. přenesená",J1142,0)</f>
        <v>0</v>
      </c>
      <c r="BH1142" s="232">
        <f>IF(N1142="sníž. přenesená",J1142,0)</f>
        <v>0</v>
      </c>
      <c r="BI1142" s="232">
        <f>IF(N1142="nulová",J1142,0)</f>
        <v>0</v>
      </c>
      <c r="BJ1142" s="17" t="s">
        <v>84</v>
      </c>
      <c r="BK1142" s="232">
        <f>ROUND(I1142*H1142,2)</f>
        <v>0</v>
      </c>
      <c r="BL1142" s="17" t="s">
        <v>252</v>
      </c>
      <c r="BM1142" s="231" t="s">
        <v>1727</v>
      </c>
    </row>
    <row r="1143" spans="1:51" s="13" customFormat="1" ht="12">
      <c r="A1143" s="13"/>
      <c r="B1143" s="233"/>
      <c r="C1143" s="234"/>
      <c r="D1143" s="235" t="s">
        <v>172</v>
      </c>
      <c r="E1143" s="236" t="s">
        <v>1</v>
      </c>
      <c r="F1143" s="237" t="s">
        <v>1728</v>
      </c>
      <c r="G1143" s="234"/>
      <c r="H1143" s="238">
        <v>43.75</v>
      </c>
      <c r="I1143" s="239"/>
      <c r="J1143" s="234"/>
      <c r="K1143" s="234"/>
      <c r="L1143" s="240"/>
      <c r="M1143" s="241"/>
      <c r="N1143" s="242"/>
      <c r="O1143" s="242"/>
      <c r="P1143" s="242"/>
      <c r="Q1143" s="242"/>
      <c r="R1143" s="242"/>
      <c r="S1143" s="242"/>
      <c r="T1143" s="24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4" t="s">
        <v>172</v>
      </c>
      <c r="AU1143" s="244" t="s">
        <v>86</v>
      </c>
      <c r="AV1143" s="13" t="s">
        <v>86</v>
      </c>
      <c r="AW1143" s="13" t="s">
        <v>32</v>
      </c>
      <c r="AX1143" s="13" t="s">
        <v>84</v>
      </c>
      <c r="AY1143" s="244" t="s">
        <v>164</v>
      </c>
    </row>
    <row r="1144" spans="1:51" s="13" customFormat="1" ht="12">
      <c r="A1144" s="13"/>
      <c r="B1144" s="233"/>
      <c r="C1144" s="234"/>
      <c r="D1144" s="235" t="s">
        <v>172</v>
      </c>
      <c r="E1144" s="234"/>
      <c r="F1144" s="237" t="s">
        <v>1729</v>
      </c>
      <c r="G1144" s="234"/>
      <c r="H1144" s="238">
        <v>44.625</v>
      </c>
      <c r="I1144" s="239"/>
      <c r="J1144" s="234"/>
      <c r="K1144" s="234"/>
      <c r="L1144" s="240"/>
      <c r="M1144" s="241"/>
      <c r="N1144" s="242"/>
      <c r="O1144" s="242"/>
      <c r="P1144" s="242"/>
      <c r="Q1144" s="242"/>
      <c r="R1144" s="242"/>
      <c r="S1144" s="242"/>
      <c r="T1144" s="24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44" t="s">
        <v>172</v>
      </c>
      <c r="AU1144" s="244" t="s">
        <v>86</v>
      </c>
      <c r="AV1144" s="13" t="s">
        <v>86</v>
      </c>
      <c r="AW1144" s="13" t="s">
        <v>4</v>
      </c>
      <c r="AX1144" s="13" t="s">
        <v>84</v>
      </c>
      <c r="AY1144" s="244" t="s">
        <v>164</v>
      </c>
    </row>
    <row r="1145" spans="1:65" s="2" customFormat="1" ht="13.8" customHeight="1">
      <c r="A1145" s="38"/>
      <c r="B1145" s="39"/>
      <c r="C1145" s="266" t="s">
        <v>1730</v>
      </c>
      <c r="D1145" s="266" t="s">
        <v>424</v>
      </c>
      <c r="E1145" s="267" t="s">
        <v>1653</v>
      </c>
      <c r="F1145" s="268" t="s">
        <v>1654</v>
      </c>
      <c r="G1145" s="269" t="s">
        <v>169</v>
      </c>
      <c r="H1145" s="270">
        <v>274.247</v>
      </c>
      <c r="I1145" s="271"/>
      <c r="J1145" s="272">
        <f>ROUND(I1145*H1145,2)</f>
        <v>0</v>
      </c>
      <c r="K1145" s="273"/>
      <c r="L1145" s="274"/>
      <c r="M1145" s="275" t="s">
        <v>1</v>
      </c>
      <c r="N1145" s="276" t="s">
        <v>41</v>
      </c>
      <c r="O1145" s="91"/>
      <c r="P1145" s="229">
        <f>O1145*H1145</f>
        <v>0</v>
      </c>
      <c r="Q1145" s="229">
        <v>0.02897</v>
      </c>
      <c r="R1145" s="229">
        <f>Q1145*H1145</f>
        <v>7.94493559</v>
      </c>
      <c r="S1145" s="229">
        <v>0</v>
      </c>
      <c r="T1145" s="230">
        <f>S1145*H1145</f>
        <v>0</v>
      </c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R1145" s="231" t="s">
        <v>352</v>
      </c>
      <c r="AT1145" s="231" t="s">
        <v>424</v>
      </c>
      <c r="AU1145" s="231" t="s">
        <v>86</v>
      </c>
      <c r="AY1145" s="17" t="s">
        <v>164</v>
      </c>
      <c r="BE1145" s="232">
        <f>IF(N1145="základní",J1145,0)</f>
        <v>0</v>
      </c>
      <c r="BF1145" s="232">
        <f>IF(N1145="snížená",J1145,0)</f>
        <v>0</v>
      </c>
      <c r="BG1145" s="232">
        <f>IF(N1145="zákl. přenesená",J1145,0)</f>
        <v>0</v>
      </c>
      <c r="BH1145" s="232">
        <f>IF(N1145="sníž. přenesená",J1145,0)</f>
        <v>0</v>
      </c>
      <c r="BI1145" s="232">
        <f>IF(N1145="nulová",J1145,0)</f>
        <v>0</v>
      </c>
      <c r="BJ1145" s="17" t="s">
        <v>84</v>
      </c>
      <c r="BK1145" s="232">
        <f>ROUND(I1145*H1145,2)</f>
        <v>0</v>
      </c>
      <c r="BL1145" s="17" t="s">
        <v>252</v>
      </c>
      <c r="BM1145" s="231" t="s">
        <v>1731</v>
      </c>
    </row>
    <row r="1146" spans="1:51" s="13" customFormat="1" ht="12">
      <c r="A1146" s="13"/>
      <c r="B1146" s="233"/>
      <c r="C1146" s="234"/>
      <c r="D1146" s="235" t="s">
        <v>172</v>
      </c>
      <c r="E1146" s="236" t="s">
        <v>1</v>
      </c>
      <c r="F1146" s="237" t="s">
        <v>1732</v>
      </c>
      <c r="G1146" s="234"/>
      <c r="H1146" s="238">
        <v>268.87</v>
      </c>
      <c r="I1146" s="239"/>
      <c r="J1146" s="234"/>
      <c r="K1146" s="234"/>
      <c r="L1146" s="240"/>
      <c r="M1146" s="241"/>
      <c r="N1146" s="242"/>
      <c r="O1146" s="242"/>
      <c r="P1146" s="242"/>
      <c r="Q1146" s="242"/>
      <c r="R1146" s="242"/>
      <c r="S1146" s="242"/>
      <c r="T1146" s="24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4" t="s">
        <v>172</v>
      </c>
      <c r="AU1146" s="244" t="s">
        <v>86</v>
      </c>
      <c r="AV1146" s="13" t="s">
        <v>86</v>
      </c>
      <c r="AW1146" s="13" t="s">
        <v>32</v>
      </c>
      <c r="AX1146" s="13" t="s">
        <v>84</v>
      </c>
      <c r="AY1146" s="244" t="s">
        <v>164</v>
      </c>
    </row>
    <row r="1147" spans="1:51" s="13" customFormat="1" ht="12">
      <c r="A1147" s="13"/>
      <c r="B1147" s="233"/>
      <c r="C1147" s="234"/>
      <c r="D1147" s="235" t="s">
        <v>172</v>
      </c>
      <c r="E1147" s="234"/>
      <c r="F1147" s="237" t="s">
        <v>1733</v>
      </c>
      <c r="G1147" s="234"/>
      <c r="H1147" s="238">
        <v>274.247</v>
      </c>
      <c r="I1147" s="239"/>
      <c r="J1147" s="234"/>
      <c r="K1147" s="234"/>
      <c r="L1147" s="240"/>
      <c r="M1147" s="241"/>
      <c r="N1147" s="242"/>
      <c r="O1147" s="242"/>
      <c r="P1147" s="242"/>
      <c r="Q1147" s="242"/>
      <c r="R1147" s="242"/>
      <c r="S1147" s="242"/>
      <c r="T1147" s="24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4" t="s">
        <v>172</v>
      </c>
      <c r="AU1147" s="244" t="s">
        <v>86</v>
      </c>
      <c r="AV1147" s="13" t="s">
        <v>86</v>
      </c>
      <c r="AW1147" s="13" t="s">
        <v>4</v>
      </c>
      <c r="AX1147" s="13" t="s">
        <v>84</v>
      </c>
      <c r="AY1147" s="244" t="s">
        <v>164</v>
      </c>
    </row>
    <row r="1148" spans="1:65" s="2" customFormat="1" ht="13.8" customHeight="1">
      <c r="A1148" s="38"/>
      <c r="B1148" s="39"/>
      <c r="C1148" s="219" t="s">
        <v>1734</v>
      </c>
      <c r="D1148" s="219" t="s">
        <v>166</v>
      </c>
      <c r="E1148" s="220" t="s">
        <v>1735</v>
      </c>
      <c r="F1148" s="221" t="s">
        <v>1736</v>
      </c>
      <c r="G1148" s="222" t="s">
        <v>169</v>
      </c>
      <c r="H1148" s="223">
        <v>49.14</v>
      </c>
      <c r="I1148" s="224"/>
      <c r="J1148" s="225">
        <f>ROUND(I1148*H1148,2)</f>
        <v>0</v>
      </c>
      <c r="K1148" s="226"/>
      <c r="L1148" s="44"/>
      <c r="M1148" s="227" t="s">
        <v>1</v>
      </c>
      <c r="N1148" s="228" t="s">
        <v>41</v>
      </c>
      <c r="O1148" s="91"/>
      <c r="P1148" s="229">
        <f>O1148*H1148</f>
        <v>0</v>
      </c>
      <c r="Q1148" s="229">
        <v>0</v>
      </c>
      <c r="R1148" s="229">
        <f>Q1148*H1148</f>
        <v>0</v>
      </c>
      <c r="S1148" s="229">
        <v>0.024</v>
      </c>
      <c r="T1148" s="230">
        <f>S1148*H1148</f>
        <v>1.17936</v>
      </c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R1148" s="231" t="s">
        <v>252</v>
      </c>
      <c r="AT1148" s="231" t="s">
        <v>166</v>
      </c>
      <c r="AU1148" s="231" t="s">
        <v>86</v>
      </c>
      <c r="AY1148" s="17" t="s">
        <v>164</v>
      </c>
      <c r="BE1148" s="232">
        <f>IF(N1148="základní",J1148,0)</f>
        <v>0</v>
      </c>
      <c r="BF1148" s="232">
        <f>IF(N1148="snížená",J1148,0)</f>
        <v>0</v>
      </c>
      <c r="BG1148" s="232">
        <f>IF(N1148="zákl. přenesená",J1148,0)</f>
        <v>0</v>
      </c>
      <c r="BH1148" s="232">
        <f>IF(N1148="sníž. přenesená",J1148,0)</f>
        <v>0</v>
      </c>
      <c r="BI1148" s="232">
        <f>IF(N1148="nulová",J1148,0)</f>
        <v>0</v>
      </c>
      <c r="BJ1148" s="17" t="s">
        <v>84</v>
      </c>
      <c r="BK1148" s="232">
        <f>ROUND(I1148*H1148,2)</f>
        <v>0</v>
      </c>
      <c r="BL1148" s="17" t="s">
        <v>252</v>
      </c>
      <c r="BM1148" s="231" t="s">
        <v>1737</v>
      </c>
    </row>
    <row r="1149" spans="1:51" s="13" customFormat="1" ht="12">
      <c r="A1149" s="13"/>
      <c r="B1149" s="233"/>
      <c r="C1149" s="234"/>
      <c r="D1149" s="235" t="s">
        <v>172</v>
      </c>
      <c r="E1149" s="236" t="s">
        <v>1</v>
      </c>
      <c r="F1149" s="237" t="s">
        <v>1561</v>
      </c>
      <c r="G1149" s="234"/>
      <c r="H1149" s="238">
        <v>49.14</v>
      </c>
      <c r="I1149" s="239"/>
      <c r="J1149" s="234"/>
      <c r="K1149" s="234"/>
      <c r="L1149" s="240"/>
      <c r="M1149" s="241"/>
      <c r="N1149" s="242"/>
      <c r="O1149" s="242"/>
      <c r="P1149" s="242"/>
      <c r="Q1149" s="242"/>
      <c r="R1149" s="242"/>
      <c r="S1149" s="242"/>
      <c r="T1149" s="24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44" t="s">
        <v>172</v>
      </c>
      <c r="AU1149" s="244" t="s">
        <v>86</v>
      </c>
      <c r="AV1149" s="13" t="s">
        <v>86</v>
      </c>
      <c r="AW1149" s="13" t="s">
        <v>32</v>
      </c>
      <c r="AX1149" s="13" t="s">
        <v>84</v>
      </c>
      <c r="AY1149" s="244" t="s">
        <v>164</v>
      </c>
    </row>
    <row r="1150" spans="1:65" s="2" customFormat="1" ht="13.8" customHeight="1">
      <c r="A1150" s="38"/>
      <c r="B1150" s="39"/>
      <c r="C1150" s="219" t="s">
        <v>1738</v>
      </c>
      <c r="D1150" s="219" t="s">
        <v>166</v>
      </c>
      <c r="E1150" s="220" t="s">
        <v>1739</v>
      </c>
      <c r="F1150" s="221" t="s">
        <v>1740</v>
      </c>
      <c r="G1150" s="222" t="s">
        <v>169</v>
      </c>
      <c r="H1150" s="223">
        <v>2125.2</v>
      </c>
      <c r="I1150" s="224"/>
      <c r="J1150" s="225">
        <f>ROUND(I1150*H1150,2)</f>
        <v>0</v>
      </c>
      <c r="K1150" s="226"/>
      <c r="L1150" s="44"/>
      <c r="M1150" s="227" t="s">
        <v>1</v>
      </c>
      <c r="N1150" s="228" t="s">
        <v>41</v>
      </c>
      <c r="O1150" s="91"/>
      <c r="P1150" s="229">
        <f>O1150*H1150</f>
        <v>0</v>
      </c>
      <c r="Q1150" s="229">
        <v>0.00116</v>
      </c>
      <c r="R1150" s="229">
        <f>Q1150*H1150</f>
        <v>2.465232</v>
      </c>
      <c r="S1150" s="229">
        <v>0</v>
      </c>
      <c r="T1150" s="230">
        <f>S1150*H1150</f>
        <v>0</v>
      </c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R1150" s="231" t="s">
        <v>252</v>
      </c>
      <c r="AT1150" s="231" t="s">
        <v>166</v>
      </c>
      <c r="AU1150" s="231" t="s">
        <v>86</v>
      </c>
      <c r="AY1150" s="17" t="s">
        <v>164</v>
      </c>
      <c r="BE1150" s="232">
        <f>IF(N1150="základní",J1150,0)</f>
        <v>0</v>
      </c>
      <c r="BF1150" s="232">
        <f>IF(N1150="snížená",J1150,0)</f>
        <v>0</v>
      </c>
      <c r="BG1150" s="232">
        <f>IF(N1150="zákl. přenesená",J1150,0)</f>
        <v>0</v>
      </c>
      <c r="BH1150" s="232">
        <f>IF(N1150="sníž. přenesená",J1150,0)</f>
        <v>0</v>
      </c>
      <c r="BI1150" s="232">
        <f>IF(N1150="nulová",J1150,0)</f>
        <v>0</v>
      </c>
      <c r="BJ1150" s="17" t="s">
        <v>84</v>
      </c>
      <c r="BK1150" s="232">
        <f>ROUND(I1150*H1150,2)</f>
        <v>0</v>
      </c>
      <c r="BL1150" s="17" t="s">
        <v>252</v>
      </c>
      <c r="BM1150" s="231" t="s">
        <v>1741</v>
      </c>
    </row>
    <row r="1151" spans="1:51" s="13" customFormat="1" ht="12">
      <c r="A1151" s="13"/>
      <c r="B1151" s="233"/>
      <c r="C1151" s="234"/>
      <c r="D1151" s="235" t="s">
        <v>172</v>
      </c>
      <c r="E1151" s="236" t="s">
        <v>1</v>
      </c>
      <c r="F1151" s="237" t="s">
        <v>1742</v>
      </c>
      <c r="G1151" s="234"/>
      <c r="H1151" s="238">
        <v>1952.79</v>
      </c>
      <c r="I1151" s="239"/>
      <c r="J1151" s="234"/>
      <c r="K1151" s="234"/>
      <c r="L1151" s="240"/>
      <c r="M1151" s="241"/>
      <c r="N1151" s="242"/>
      <c r="O1151" s="242"/>
      <c r="P1151" s="242"/>
      <c r="Q1151" s="242"/>
      <c r="R1151" s="242"/>
      <c r="S1151" s="242"/>
      <c r="T1151" s="24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44" t="s">
        <v>172</v>
      </c>
      <c r="AU1151" s="244" t="s">
        <v>86</v>
      </c>
      <c r="AV1151" s="13" t="s">
        <v>86</v>
      </c>
      <c r="AW1151" s="13" t="s">
        <v>32</v>
      </c>
      <c r="AX1151" s="13" t="s">
        <v>76</v>
      </c>
      <c r="AY1151" s="244" t="s">
        <v>164</v>
      </c>
    </row>
    <row r="1152" spans="1:51" s="13" customFormat="1" ht="12">
      <c r="A1152" s="13"/>
      <c r="B1152" s="233"/>
      <c r="C1152" s="234"/>
      <c r="D1152" s="235" t="s">
        <v>172</v>
      </c>
      <c r="E1152" s="236" t="s">
        <v>1</v>
      </c>
      <c r="F1152" s="237" t="s">
        <v>1743</v>
      </c>
      <c r="G1152" s="234"/>
      <c r="H1152" s="238">
        <v>134.7</v>
      </c>
      <c r="I1152" s="239"/>
      <c r="J1152" s="234"/>
      <c r="K1152" s="234"/>
      <c r="L1152" s="240"/>
      <c r="M1152" s="241"/>
      <c r="N1152" s="242"/>
      <c r="O1152" s="242"/>
      <c r="P1152" s="242"/>
      <c r="Q1152" s="242"/>
      <c r="R1152" s="242"/>
      <c r="S1152" s="242"/>
      <c r="T1152" s="24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4" t="s">
        <v>172</v>
      </c>
      <c r="AU1152" s="244" t="s">
        <v>86</v>
      </c>
      <c r="AV1152" s="13" t="s">
        <v>86</v>
      </c>
      <c r="AW1152" s="13" t="s">
        <v>32</v>
      </c>
      <c r="AX1152" s="13" t="s">
        <v>76</v>
      </c>
      <c r="AY1152" s="244" t="s">
        <v>164</v>
      </c>
    </row>
    <row r="1153" spans="1:51" s="13" customFormat="1" ht="12">
      <c r="A1153" s="13"/>
      <c r="B1153" s="233"/>
      <c r="C1153" s="234"/>
      <c r="D1153" s="235" t="s">
        <v>172</v>
      </c>
      <c r="E1153" s="236" t="s">
        <v>1</v>
      </c>
      <c r="F1153" s="237" t="s">
        <v>971</v>
      </c>
      <c r="G1153" s="234"/>
      <c r="H1153" s="238">
        <v>37.71</v>
      </c>
      <c r="I1153" s="239"/>
      <c r="J1153" s="234"/>
      <c r="K1153" s="234"/>
      <c r="L1153" s="240"/>
      <c r="M1153" s="241"/>
      <c r="N1153" s="242"/>
      <c r="O1153" s="242"/>
      <c r="P1153" s="242"/>
      <c r="Q1153" s="242"/>
      <c r="R1153" s="242"/>
      <c r="S1153" s="242"/>
      <c r="T1153" s="24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4" t="s">
        <v>172</v>
      </c>
      <c r="AU1153" s="244" t="s">
        <v>86</v>
      </c>
      <c r="AV1153" s="13" t="s">
        <v>86</v>
      </c>
      <c r="AW1153" s="13" t="s">
        <v>32</v>
      </c>
      <c r="AX1153" s="13" t="s">
        <v>76</v>
      </c>
      <c r="AY1153" s="244" t="s">
        <v>164</v>
      </c>
    </row>
    <row r="1154" spans="1:51" s="14" customFormat="1" ht="12">
      <c r="A1154" s="14"/>
      <c r="B1154" s="245"/>
      <c r="C1154" s="246"/>
      <c r="D1154" s="235" t="s">
        <v>172</v>
      </c>
      <c r="E1154" s="247" t="s">
        <v>1</v>
      </c>
      <c r="F1154" s="248" t="s">
        <v>175</v>
      </c>
      <c r="G1154" s="246"/>
      <c r="H1154" s="249">
        <v>2125.2</v>
      </c>
      <c r="I1154" s="250"/>
      <c r="J1154" s="246"/>
      <c r="K1154" s="246"/>
      <c r="L1154" s="251"/>
      <c r="M1154" s="252"/>
      <c r="N1154" s="253"/>
      <c r="O1154" s="253"/>
      <c r="P1154" s="253"/>
      <c r="Q1154" s="253"/>
      <c r="R1154" s="253"/>
      <c r="S1154" s="253"/>
      <c r="T1154" s="25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55" t="s">
        <v>172</v>
      </c>
      <c r="AU1154" s="255" t="s">
        <v>86</v>
      </c>
      <c r="AV1154" s="14" t="s">
        <v>170</v>
      </c>
      <c r="AW1154" s="14" t="s">
        <v>32</v>
      </c>
      <c r="AX1154" s="14" t="s">
        <v>84</v>
      </c>
      <c r="AY1154" s="255" t="s">
        <v>164</v>
      </c>
    </row>
    <row r="1155" spans="1:65" s="2" customFormat="1" ht="13.8" customHeight="1">
      <c r="A1155" s="38"/>
      <c r="B1155" s="39"/>
      <c r="C1155" s="266" t="s">
        <v>1744</v>
      </c>
      <c r="D1155" s="266" t="s">
        <v>424</v>
      </c>
      <c r="E1155" s="267" t="s">
        <v>1745</v>
      </c>
      <c r="F1155" s="268" t="s">
        <v>1746</v>
      </c>
      <c r="G1155" s="269" t="s">
        <v>169</v>
      </c>
      <c r="H1155" s="270">
        <v>1419.493</v>
      </c>
      <c r="I1155" s="271"/>
      <c r="J1155" s="272">
        <f>ROUND(I1155*H1155,2)</f>
        <v>0</v>
      </c>
      <c r="K1155" s="273"/>
      <c r="L1155" s="274"/>
      <c r="M1155" s="275" t="s">
        <v>1</v>
      </c>
      <c r="N1155" s="276" t="s">
        <v>41</v>
      </c>
      <c r="O1155" s="91"/>
      <c r="P1155" s="229">
        <f>O1155*H1155</f>
        <v>0</v>
      </c>
      <c r="Q1155" s="229">
        <v>0.003</v>
      </c>
      <c r="R1155" s="229">
        <f>Q1155*H1155</f>
        <v>4.2584789999999995</v>
      </c>
      <c r="S1155" s="229">
        <v>0</v>
      </c>
      <c r="T1155" s="230">
        <f>S1155*H1155</f>
        <v>0</v>
      </c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R1155" s="231" t="s">
        <v>352</v>
      </c>
      <c r="AT1155" s="231" t="s">
        <v>424</v>
      </c>
      <c r="AU1155" s="231" t="s">
        <v>86</v>
      </c>
      <c r="AY1155" s="17" t="s">
        <v>164</v>
      </c>
      <c r="BE1155" s="232">
        <f>IF(N1155="základní",J1155,0)</f>
        <v>0</v>
      </c>
      <c r="BF1155" s="232">
        <f>IF(N1155="snížená",J1155,0)</f>
        <v>0</v>
      </c>
      <c r="BG1155" s="232">
        <f>IF(N1155="zákl. přenesená",J1155,0)</f>
        <v>0</v>
      </c>
      <c r="BH1155" s="232">
        <f>IF(N1155="sníž. přenesená",J1155,0)</f>
        <v>0</v>
      </c>
      <c r="BI1155" s="232">
        <f>IF(N1155="nulová",J1155,0)</f>
        <v>0</v>
      </c>
      <c r="BJ1155" s="17" t="s">
        <v>84</v>
      </c>
      <c r="BK1155" s="232">
        <f>ROUND(I1155*H1155,2)</f>
        <v>0</v>
      </c>
      <c r="BL1155" s="17" t="s">
        <v>252</v>
      </c>
      <c r="BM1155" s="231" t="s">
        <v>1747</v>
      </c>
    </row>
    <row r="1156" spans="1:51" s="13" customFormat="1" ht="12">
      <c r="A1156" s="13"/>
      <c r="B1156" s="233"/>
      <c r="C1156" s="234"/>
      <c r="D1156" s="235" t="s">
        <v>172</v>
      </c>
      <c r="E1156" s="236" t="s">
        <v>1</v>
      </c>
      <c r="F1156" s="237" t="s">
        <v>1748</v>
      </c>
      <c r="G1156" s="234"/>
      <c r="H1156" s="238">
        <v>1391.66</v>
      </c>
      <c r="I1156" s="239"/>
      <c r="J1156" s="234"/>
      <c r="K1156" s="234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4" t="s">
        <v>172</v>
      </c>
      <c r="AU1156" s="244" t="s">
        <v>86</v>
      </c>
      <c r="AV1156" s="13" t="s">
        <v>86</v>
      </c>
      <c r="AW1156" s="13" t="s">
        <v>32</v>
      </c>
      <c r="AX1156" s="13" t="s">
        <v>84</v>
      </c>
      <c r="AY1156" s="244" t="s">
        <v>164</v>
      </c>
    </row>
    <row r="1157" spans="1:51" s="13" customFormat="1" ht="12">
      <c r="A1157" s="13"/>
      <c r="B1157" s="233"/>
      <c r="C1157" s="234"/>
      <c r="D1157" s="235" t="s">
        <v>172</v>
      </c>
      <c r="E1157" s="234"/>
      <c r="F1157" s="237" t="s">
        <v>1749</v>
      </c>
      <c r="G1157" s="234"/>
      <c r="H1157" s="238">
        <v>1419.493</v>
      </c>
      <c r="I1157" s="239"/>
      <c r="J1157" s="234"/>
      <c r="K1157" s="234"/>
      <c r="L1157" s="240"/>
      <c r="M1157" s="241"/>
      <c r="N1157" s="242"/>
      <c r="O1157" s="242"/>
      <c r="P1157" s="242"/>
      <c r="Q1157" s="242"/>
      <c r="R1157" s="242"/>
      <c r="S1157" s="242"/>
      <c r="T1157" s="24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44" t="s">
        <v>172</v>
      </c>
      <c r="AU1157" s="244" t="s">
        <v>86</v>
      </c>
      <c r="AV1157" s="13" t="s">
        <v>86</v>
      </c>
      <c r="AW1157" s="13" t="s">
        <v>4</v>
      </c>
      <c r="AX1157" s="13" t="s">
        <v>84</v>
      </c>
      <c r="AY1157" s="244" t="s">
        <v>164</v>
      </c>
    </row>
    <row r="1158" spans="1:65" s="2" customFormat="1" ht="13.8" customHeight="1">
      <c r="A1158" s="38"/>
      <c r="B1158" s="39"/>
      <c r="C1158" s="266" t="s">
        <v>1750</v>
      </c>
      <c r="D1158" s="266" t="s">
        <v>424</v>
      </c>
      <c r="E1158" s="267" t="s">
        <v>1751</v>
      </c>
      <c r="F1158" s="268" t="s">
        <v>1752</v>
      </c>
      <c r="G1158" s="269" t="s">
        <v>187</v>
      </c>
      <c r="H1158" s="270">
        <v>86.296</v>
      </c>
      <c r="I1158" s="271"/>
      <c r="J1158" s="272">
        <f>ROUND(I1158*H1158,2)</f>
        <v>0</v>
      </c>
      <c r="K1158" s="273"/>
      <c r="L1158" s="274"/>
      <c r="M1158" s="275" t="s">
        <v>1</v>
      </c>
      <c r="N1158" s="276" t="s">
        <v>41</v>
      </c>
      <c r="O1158" s="91"/>
      <c r="P1158" s="229">
        <f>O1158*H1158</f>
        <v>0</v>
      </c>
      <c r="Q1158" s="229">
        <v>0.025</v>
      </c>
      <c r="R1158" s="229">
        <f>Q1158*H1158</f>
        <v>2.1574000000000004</v>
      </c>
      <c r="S1158" s="229">
        <v>0</v>
      </c>
      <c r="T1158" s="230">
        <f>S1158*H1158</f>
        <v>0</v>
      </c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R1158" s="231" t="s">
        <v>352</v>
      </c>
      <c r="AT1158" s="231" t="s">
        <v>424</v>
      </c>
      <c r="AU1158" s="231" t="s">
        <v>86</v>
      </c>
      <c r="AY1158" s="17" t="s">
        <v>164</v>
      </c>
      <c r="BE1158" s="232">
        <f>IF(N1158="základní",J1158,0)</f>
        <v>0</v>
      </c>
      <c r="BF1158" s="232">
        <f>IF(N1158="snížená",J1158,0)</f>
        <v>0</v>
      </c>
      <c r="BG1158" s="232">
        <f>IF(N1158="zákl. přenesená",J1158,0)</f>
        <v>0</v>
      </c>
      <c r="BH1158" s="232">
        <f>IF(N1158="sníž. přenesená",J1158,0)</f>
        <v>0</v>
      </c>
      <c r="BI1158" s="232">
        <f>IF(N1158="nulová",J1158,0)</f>
        <v>0</v>
      </c>
      <c r="BJ1158" s="17" t="s">
        <v>84</v>
      </c>
      <c r="BK1158" s="232">
        <f>ROUND(I1158*H1158,2)</f>
        <v>0</v>
      </c>
      <c r="BL1158" s="17" t="s">
        <v>252</v>
      </c>
      <c r="BM1158" s="231" t="s">
        <v>1753</v>
      </c>
    </row>
    <row r="1159" spans="1:51" s="13" customFormat="1" ht="12">
      <c r="A1159" s="13"/>
      <c r="B1159" s="233"/>
      <c r="C1159" s="234"/>
      <c r="D1159" s="235" t="s">
        <v>172</v>
      </c>
      <c r="E1159" s="236" t="s">
        <v>1</v>
      </c>
      <c r="F1159" s="237" t="s">
        <v>1754</v>
      </c>
      <c r="G1159" s="234"/>
      <c r="H1159" s="238">
        <v>78.112</v>
      </c>
      <c r="I1159" s="239"/>
      <c r="J1159" s="234"/>
      <c r="K1159" s="234"/>
      <c r="L1159" s="240"/>
      <c r="M1159" s="241"/>
      <c r="N1159" s="242"/>
      <c r="O1159" s="242"/>
      <c r="P1159" s="242"/>
      <c r="Q1159" s="242"/>
      <c r="R1159" s="242"/>
      <c r="S1159" s="242"/>
      <c r="T1159" s="24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4" t="s">
        <v>172</v>
      </c>
      <c r="AU1159" s="244" t="s">
        <v>86</v>
      </c>
      <c r="AV1159" s="13" t="s">
        <v>86</v>
      </c>
      <c r="AW1159" s="13" t="s">
        <v>32</v>
      </c>
      <c r="AX1159" s="13" t="s">
        <v>76</v>
      </c>
      <c r="AY1159" s="244" t="s">
        <v>164</v>
      </c>
    </row>
    <row r="1160" spans="1:51" s="13" customFormat="1" ht="12">
      <c r="A1160" s="13"/>
      <c r="B1160" s="233"/>
      <c r="C1160" s="234"/>
      <c r="D1160" s="235" t="s">
        <v>172</v>
      </c>
      <c r="E1160" s="236" t="s">
        <v>1</v>
      </c>
      <c r="F1160" s="237" t="s">
        <v>1755</v>
      </c>
      <c r="G1160" s="234"/>
      <c r="H1160" s="238">
        <v>4.041</v>
      </c>
      <c r="I1160" s="239"/>
      <c r="J1160" s="234"/>
      <c r="K1160" s="234"/>
      <c r="L1160" s="240"/>
      <c r="M1160" s="241"/>
      <c r="N1160" s="242"/>
      <c r="O1160" s="242"/>
      <c r="P1160" s="242"/>
      <c r="Q1160" s="242"/>
      <c r="R1160" s="242"/>
      <c r="S1160" s="242"/>
      <c r="T1160" s="24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44" t="s">
        <v>172</v>
      </c>
      <c r="AU1160" s="244" t="s">
        <v>86</v>
      </c>
      <c r="AV1160" s="13" t="s">
        <v>86</v>
      </c>
      <c r="AW1160" s="13" t="s">
        <v>32</v>
      </c>
      <c r="AX1160" s="13" t="s">
        <v>76</v>
      </c>
      <c r="AY1160" s="244" t="s">
        <v>164</v>
      </c>
    </row>
    <row r="1161" spans="1:51" s="13" customFormat="1" ht="12">
      <c r="A1161" s="13"/>
      <c r="B1161" s="233"/>
      <c r="C1161" s="234"/>
      <c r="D1161" s="235" t="s">
        <v>172</v>
      </c>
      <c r="E1161" s="236" t="s">
        <v>1</v>
      </c>
      <c r="F1161" s="237" t="s">
        <v>1756</v>
      </c>
      <c r="G1161" s="234"/>
      <c r="H1161" s="238">
        <v>2.451</v>
      </c>
      <c r="I1161" s="239"/>
      <c r="J1161" s="234"/>
      <c r="K1161" s="234"/>
      <c r="L1161" s="240"/>
      <c r="M1161" s="241"/>
      <c r="N1161" s="242"/>
      <c r="O1161" s="242"/>
      <c r="P1161" s="242"/>
      <c r="Q1161" s="242"/>
      <c r="R1161" s="242"/>
      <c r="S1161" s="242"/>
      <c r="T1161" s="24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44" t="s">
        <v>172</v>
      </c>
      <c r="AU1161" s="244" t="s">
        <v>86</v>
      </c>
      <c r="AV1161" s="13" t="s">
        <v>86</v>
      </c>
      <c r="AW1161" s="13" t="s">
        <v>32</v>
      </c>
      <c r="AX1161" s="13" t="s">
        <v>76</v>
      </c>
      <c r="AY1161" s="244" t="s">
        <v>164</v>
      </c>
    </row>
    <row r="1162" spans="1:51" s="14" customFormat="1" ht="12">
      <c r="A1162" s="14"/>
      <c r="B1162" s="245"/>
      <c r="C1162" s="246"/>
      <c r="D1162" s="235" t="s">
        <v>172</v>
      </c>
      <c r="E1162" s="247" t="s">
        <v>1</v>
      </c>
      <c r="F1162" s="248" t="s">
        <v>175</v>
      </c>
      <c r="G1162" s="246"/>
      <c r="H1162" s="249">
        <v>84.60399999999998</v>
      </c>
      <c r="I1162" s="250"/>
      <c r="J1162" s="246"/>
      <c r="K1162" s="246"/>
      <c r="L1162" s="251"/>
      <c r="M1162" s="252"/>
      <c r="N1162" s="253"/>
      <c r="O1162" s="253"/>
      <c r="P1162" s="253"/>
      <c r="Q1162" s="253"/>
      <c r="R1162" s="253"/>
      <c r="S1162" s="253"/>
      <c r="T1162" s="25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55" t="s">
        <v>172</v>
      </c>
      <c r="AU1162" s="255" t="s">
        <v>86</v>
      </c>
      <c r="AV1162" s="14" t="s">
        <v>170</v>
      </c>
      <c r="AW1162" s="14" t="s">
        <v>32</v>
      </c>
      <c r="AX1162" s="14" t="s">
        <v>84</v>
      </c>
      <c r="AY1162" s="255" t="s">
        <v>164</v>
      </c>
    </row>
    <row r="1163" spans="1:51" s="13" customFormat="1" ht="12">
      <c r="A1163" s="13"/>
      <c r="B1163" s="233"/>
      <c r="C1163" s="234"/>
      <c r="D1163" s="235" t="s">
        <v>172</v>
      </c>
      <c r="E1163" s="234"/>
      <c r="F1163" s="237" t="s">
        <v>1757</v>
      </c>
      <c r="G1163" s="234"/>
      <c r="H1163" s="238">
        <v>86.296</v>
      </c>
      <c r="I1163" s="239"/>
      <c r="J1163" s="234"/>
      <c r="K1163" s="234"/>
      <c r="L1163" s="240"/>
      <c r="M1163" s="241"/>
      <c r="N1163" s="242"/>
      <c r="O1163" s="242"/>
      <c r="P1163" s="242"/>
      <c r="Q1163" s="242"/>
      <c r="R1163" s="242"/>
      <c r="S1163" s="242"/>
      <c r="T1163" s="24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44" t="s">
        <v>172</v>
      </c>
      <c r="AU1163" s="244" t="s">
        <v>86</v>
      </c>
      <c r="AV1163" s="13" t="s">
        <v>86</v>
      </c>
      <c r="AW1163" s="13" t="s">
        <v>4</v>
      </c>
      <c r="AX1163" s="13" t="s">
        <v>84</v>
      </c>
      <c r="AY1163" s="244" t="s">
        <v>164</v>
      </c>
    </row>
    <row r="1164" spans="1:65" s="2" customFormat="1" ht="13.8" customHeight="1">
      <c r="A1164" s="38"/>
      <c r="B1164" s="39"/>
      <c r="C1164" s="219" t="s">
        <v>1758</v>
      </c>
      <c r="D1164" s="219" t="s">
        <v>166</v>
      </c>
      <c r="E1164" s="220" t="s">
        <v>1759</v>
      </c>
      <c r="F1164" s="221" t="s">
        <v>1760</v>
      </c>
      <c r="G1164" s="222" t="s">
        <v>1553</v>
      </c>
      <c r="H1164" s="277"/>
      <c r="I1164" s="224"/>
      <c r="J1164" s="225">
        <f>ROUND(I1164*H1164,2)</f>
        <v>0</v>
      </c>
      <c r="K1164" s="226"/>
      <c r="L1164" s="44"/>
      <c r="M1164" s="227" t="s">
        <v>1</v>
      </c>
      <c r="N1164" s="228" t="s">
        <v>41</v>
      </c>
      <c r="O1164" s="91"/>
      <c r="P1164" s="229">
        <f>O1164*H1164</f>
        <v>0</v>
      </c>
      <c r="Q1164" s="229">
        <v>0</v>
      </c>
      <c r="R1164" s="229">
        <f>Q1164*H1164</f>
        <v>0</v>
      </c>
      <c r="S1164" s="229">
        <v>0</v>
      </c>
      <c r="T1164" s="230">
        <f>S1164*H1164</f>
        <v>0</v>
      </c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R1164" s="231" t="s">
        <v>252</v>
      </c>
      <c r="AT1164" s="231" t="s">
        <v>166</v>
      </c>
      <c r="AU1164" s="231" t="s">
        <v>86</v>
      </c>
      <c r="AY1164" s="17" t="s">
        <v>164</v>
      </c>
      <c r="BE1164" s="232">
        <f>IF(N1164="základní",J1164,0)</f>
        <v>0</v>
      </c>
      <c r="BF1164" s="232">
        <f>IF(N1164="snížená",J1164,0)</f>
        <v>0</v>
      </c>
      <c r="BG1164" s="232">
        <f>IF(N1164="zákl. přenesená",J1164,0)</f>
        <v>0</v>
      </c>
      <c r="BH1164" s="232">
        <f>IF(N1164="sníž. přenesená",J1164,0)</f>
        <v>0</v>
      </c>
      <c r="BI1164" s="232">
        <f>IF(N1164="nulová",J1164,0)</f>
        <v>0</v>
      </c>
      <c r="BJ1164" s="17" t="s">
        <v>84</v>
      </c>
      <c r="BK1164" s="232">
        <f>ROUND(I1164*H1164,2)</f>
        <v>0</v>
      </c>
      <c r="BL1164" s="17" t="s">
        <v>252</v>
      </c>
      <c r="BM1164" s="231" t="s">
        <v>1761</v>
      </c>
    </row>
    <row r="1165" spans="1:63" s="12" customFormat="1" ht="22.8" customHeight="1">
      <c r="A1165" s="12"/>
      <c r="B1165" s="203"/>
      <c r="C1165" s="204"/>
      <c r="D1165" s="205" t="s">
        <v>75</v>
      </c>
      <c r="E1165" s="217" t="s">
        <v>1762</v>
      </c>
      <c r="F1165" s="217" t="s">
        <v>1763</v>
      </c>
      <c r="G1165" s="204"/>
      <c r="H1165" s="204"/>
      <c r="I1165" s="207"/>
      <c r="J1165" s="218">
        <f>BK1165</f>
        <v>0</v>
      </c>
      <c r="K1165" s="204"/>
      <c r="L1165" s="209"/>
      <c r="M1165" s="210"/>
      <c r="N1165" s="211"/>
      <c r="O1165" s="211"/>
      <c r="P1165" s="212">
        <f>SUM(P1166:P1170)</f>
        <v>0</v>
      </c>
      <c r="Q1165" s="211"/>
      <c r="R1165" s="212">
        <f>SUM(R1166:R1170)</f>
        <v>0.0228</v>
      </c>
      <c r="S1165" s="211"/>
      <c r="T1165" s="213">
        <f>SUM(T1166:T1170)</f>
        <v>0</v>
      </c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R1165" s="214" t="s">
        <v>86</v>
      </c>
      <c r="AT1165" s="215" t="s">
        <v>75</v>
      </c>
      <c r="AU1165" s="215" t="s">
        <v>84</v>
      </c>
      <c r="AY1165" s="214" t="s">
        <v>164</v>
      </c>
      <c r="BK1165" s="216">
        <f>SUM(BK1166:BK1170)</f>
        <v>0</v>
      </c>
    </row>
    <row r="1166" spans="1:65" s="2" customFormat="1" ht="13.8" customHeight="1">
      <c r="A1166" s="38"/>
      <c r="B1166" s="39"/>
      <c r="C1166" s="219" t="s">
        <v>1764</v>
      </c>
      <c r="D1166" s="219" t="s">
        <v>166</v>
      </c>
      <c r="E1166" s="220" t="s">
        <v>1765</v>
      </c>
      <c r="F1166" s="221" t="s">
        <v>1766</v>
      </c>
      <c r="G1166" s="222" t="s">
        <v>182</v>
      </c>
      <c r="H1166" s="223">
        <v>9.5</v>
      </c>
      <c r="I1166" s="224"/>
      <c r="J1166" s="225">
        <f>ROUND(I1166*H1166,2)</f>
        <v>0</v>
      </c>
      <c r="K1166" s="226"/>
      <c r="L1166" s="44"/>
      <c r="M1166" s="227" t="s">
        <v>1</v>
      </c>
      <c r="N1166" s="228" t="s">
        <v>41</v>
      </c>
      <c r="O1166" s="91"/>
      <c r="P1166" s="229">
        <f>O1166*H1166</f>
        <v>0</v>
      </c>
      <c r="Q1166" s="229">
        <v>0.00168</v>
      </c>
      <c r="R1166" s="229">
        <f>Q1166*H1166</f>
        <v>0.015960000000000002</v>
      </c>
      <c r="S1166" s="229">
        <v>0</v>
      </c>
      <c r="T1166" s="230">
        <f>S1166*H1166</f>
        <v>0</v>
      </c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R1166" s="231" t="s">
        <v>252</v>
      </c>
      <c r="AT1166" s="231" t="s">
        <v>166</v>
      </c>
      <c r="AU1166" s="231" t="s">
        <v>86</v>
      </c>
      <c r="AY1166" s="17" t="s">
        <v>164</v>
      </c>
      <c r="BE1166" s="232">
        <f>IF(N1166="základní",J1166,0)</f>
        <v>0</v>
      </c>
      <c r="BF1166" s="232">
        <f>IF(N1166="snížená",J1166,0)</f>
        <v>0</v>
      </c>
      <c r="BG1166" s="232">
        <f>IF(N1166="zákl. přenesená",J1166,0)</f>
        <v>0</v>
      </c>
      <c r="BH1166" s="232">
        <f>IF(N1166="sníž. přenesená",J1166,0)</f>
        <v>0</v>
      </c>
      <c r="BI1166" s="232">
        <f>IF(N1166="nulová",J1166,0)</f>
        <v>0</v>
      </c>
      <c r="BJ1166" s="17" t="s">
        <v>84</v>
      </c>
      <c r="BK1166" s="232">
        <f>ROUND(I1166*H1166,2)</f>
        <v>0</v>
      </c>
      <c r="BL1166" s="17" t="s">
        <v>252</v>
      </c>
      <c r="BM1166" s="231" t="s">
        <v>1767</v>
      </c>
    </row>
    <row r="1167" spans="1:51" s="13" customFormat="1" ht="12">
      <c r="A1167" s="13"/>
      <c r="B1167" s="233"/>
      <c r="C1167" s="234"/>
      <c r="D1167" s="235" t="s">
        <v>172</v>
      </c>
      <c r="E1167" s="236" t="s">
        <v>1</v>
      </c>
      <c r="F1167" s="237" t="s">
        <v>1768</v>
      </c>
      <c r="G1167" s="234"/>
      <c r="H1167" s="238">
        <v>9.5</v>
      </c>
      <c r="I1167" s="239"/>
      <c r="J1167" s="234"/>
      <c r="K1167" s="234"/>
      <c r="L1167" s="240"/>
      <c r="M1167" s="241"/>
      <c r="N1167" s="242"/>
      <c r="O1167" s="242"/>
      <c r="P1167" s="242"/>
      <c r="Q1167" s="242"/>
      <c r="R1167" s="242"/>
      <c r="S1167" s="242"/>
      <c r="T1167" s="24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4" t="s">
        <v>172</v>
      </c>
      <c r="AU1167" s="244" t="s">
        <v>86</v>
      </c>
      <c r="AV1167" s="13" t="s">
        <v>86</v>
      </c>
      <c r="AW1167" s="13" t="s">
        <v>32</v>
      </c>
      <c r="AX1167" s="13" t="s">
        <v>84</v>
      </c>
      <c r="AY1167" s="244" t="s">
        <v>164</v>
      </c>
    </row>
    <row r="1168" spans="1:65" s="2" customFormat="1" ht="13.8" customHeight="1">
      <c r="A1168" s="38"/>
      <c r="B1168" s="39"/>
      <c r="C1168" s="219" t="s">
        <v>1769</v>
      </c>
      <c r="D1168" s="219" t="s">
        <v>166</v>
      </c>
      <c r="E1168" s="220" t="s">
        <v>1770</v>
      </c>
      <c r="F1168" s="221" t="s">
        <v>1771</v>
      </c>
      <c r="G1168" s="222" t="s">
        <v>350</v>
      </c>
      <c r="H1168" s="223">
        <v>2</v>
      </c>
      <c r="I1168" s="224"/>
      <c r="J1168" s="225">
        <f>ROUND(I1168*H1168,2)</f>
        <v>0</v>
      </c>
      <c r="K1168" s="226"/>
      <c r="L1168" s="44"/>
      <c r="M1168" s="227" t="s">
        <v>1</v>
      </c>
      <c r="N1168" s="228" t="s">
        <v>41</v>
      </c>
      <c r="O1168" s="91"/>
      <c r="P1168" s="229">
        <f>O1168*H1168</f>
        <v>0</v>
      </c>
      <c r="Q1168" s="229">
        <v>0.00342</v>
      </c>
      <c r="R1168" s="229">
        <f>Q1168*H1168</f>
        <v>0.00684</v>
      </c>
      <c r="S1168" s="229">
        <v>0</v>
      </c>
      <c r="T1168" s="230">
        <f>S1168*H1168</f>
        <v>0</v>
      </c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R1168" s="231" t="s">
        <v>252</v>
      </c>
      <c r="AT1168" s="231" t="s">
        <v>166</v>
      </c>
      <c r="AU1168" s="231" t="s">
        <v>86</v>
      </c>
      <c r="AY1168" s="17" t="s">
        <v>164</v>
      </c>
      <c r="BE1168" s="232">
        <f>IF(N1168="základní",J1168,0)</f>
        <v>0</v>
      </c>
      <c r="BF1168" s="232">
        <f>IF(N1168="snížená",J1168,0)</f>
        <v>0</v>
      </c>
      <c r="BG1168" s="232">
        <f>IF(N1168="zákl. přenesená",J1168,0)</f>
        <v>0</v>
      </c>
      <c r="BH1168" s="232">
        <f>IF(N1168="sníž. přenesená",J1168,0)</f>
        <v>0</v>
      </c>
      <c r="BI1168" s="232">
        <f>IF(N1168="nulová",J1168,0)</f>
        <v>0</v>
      </c>
      <c r="BJ1168" s="17" t="s">
        <v>84</v>
      </c>
      <c r="BK1168" s="232">
        <f>ROUND(I1168*H1168,2)</f>
        <v>0</v>
      </c>
      <c r="BL1168" s="17" t="s">
        <v>252</v>
      </c>
      <c r="BM1168" s="231" t="s">
        <v>1772</v>
      </c>
    </row>
    <row r="1169" spans="1:51" s="13" customFormat="1" ht="12">
      <c r="A1169" s="13"/>
      <c r="B1169" s="233"/>
      <c r="C1169" s="234"/>
      <c r="D1169" s="235" t="s">
        <v>172</v>
      </c>
      <c r="E1169" s="236" t="s">
        <v>1</v>
      </c>
      <c r="F1169" s="237" t="s">
        <v>1773</v>
      </c>
      <c r="G1169" s="234"/>
      <c r="H1169" s="238">
        <v>2</v>
      </c>
      <c r="I1169" s="239"/>
      <c r="J1169" s="234"/>
      <c r="K1169" s="234"/>
      <c r="L1169" s="240"/>
      <c r="M1169" s="241"/>
      <c r="N1169" s="242"/>
      <c r="O1169" s="242"/>
      <c r="P1169" s="242"/>
      <c r="Q1169" s="242"/>
      <c r="R1169" s="242"/>
      <c r="S1169" s="242"/>
      <c r="T1169" s="24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44" t="s">
        <v>172</v>
      </c>
      <c r="AU1169" s="244" t="s">
        <v>86</v>
      </c>
      <c r="AV1169" s="13" t="s">
        <v>86</v>
      </c>
      <c r="AW1169" s="13" t="s">
        <v>32</v>
      </c>
      <c r="AX1169" s="13" t="s">
        <v>84</v>
      </c>
      <c r="AY1169" s="244" t="s">
        <v>164</v>
      </c>
    </row>
    <row r="1170" spans="1:65" s="2" customFormat="1" ht="13.8" customHeight="1">
      <c r="A1170" s="38"/>
      <c r="B1170" s="39"/>
      <c r="C1170" s="219" t="s">
        <v>1774</v>
      </c>
      <c r="D1170" s="219" t="s">
        <v>166</v>
      </c>
      <c r="E1170" s="220" t="s">
        <v>1775</v>
      </c>
      <c r="F1170" s="221" t="s">
        <v>1776</v>
      </c>
      <c r="G1170" s="222" t="s">
        <v>1553</v>
      </c>
      <c r="H1170" s="277"/>
      <c r="I1170" s="224"/>
      <c r="J1170" s="225">
        <f>ROUND(I1170*H1170,2)</f>
        <v>0</v>
      </c>
      <c r="K1170" s="226"/>
      <c r="L1170" s="44"/>
      <c r="M1170" s="227" t="s">
        <v>1</v>
      </c>
      <c r="N1170" s="228" t="s">
        <v>41</v>
      </c>
      <c r="O1170" s="91"/>
      <c r="P1170" s="229">
        <f>O1170*H1170</f>
        <v>0</v>
      </c>
      <c r="Q1170" s="229">
        <v>0</v>
      </c>
      <c r="R1170" s="229">
        <f>Q1170*H1170</f>
        <v>0</v>
      </c>
      <c r="S1170" s="229">
        <v>0</v>
      </c>
      <c r="T1170" s="230">
        <f>S1170*H1170</f>
        <v>0</v>
      </c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R1170" s="231" t="s">
        <v>252</v>
      </c>
      <c r="AT1170" s="231" t="s">
        <v>166</v>
      </c>
      <c r="AU1170" s="231" t="s">
        <v>86</v>
      </c>
      <c r="AY1170" s="17" t="s">
        <v>164</v>
      </c>
      <c r="BE1170" s="232">
        <f>IF(N1170="základní",J1170,0)</f>
        <v>0</v>
      </c>
      <c r="BF1170" s="232">
        <f>IF(N1170="snížená",J1170,0)</f>
        <v>0</v>
      </c>
      <c r="BG1170" s="232">
        <f>IF(N1170="zákl. přenesená",J1170,0)</f>
        <v>0</v>
      </c>
      <c r="BH1170" s="232">
        <f>IF(N1170="sníž. přenesená",J1170,0)</f>
        <v>0</v>
      </c>
      <c r="BI1170" s="232">
        <f>IF(N1170="nulová",J1170,0)</f>
        <v>0</v>
      </c>
      <c r="BJ1170" s="17" t="s">
        <v>84</v>
      </c>
      <c r="BK1170" s="232">
        <f>ROUND(I1170*H1170,2)</f>
        <v>0</v>
      </c>
      <c r="BL1170" s="17" t="s">
        <v>252</v>
      </c>
      <c r="BM1170" s="231" t="s">
        <v>1777</v>
      </c>
    </row>
    <row r="1171" spans="1:63" s="12" customFormat="1" ht="22.8" customHeight="1">
      <c r="A1171" s="12"/>
      <c r="B1171" s="203"/>
      <c r="C1171" s="204"/>
      <c r="D1171" s="205" t="s">
        <v>75</v>
      </c>
      <c r="E1171" s="217" t="s">
        <v>1778</v>
      </c>
      <c r="F1171" s="217" t="s">
        <v>1779</v>
      </c>
      <c r="G1171" s="204"/>
      <c r="H1171" s="204"/>
      <c r="I1171" s="207"/>
      <c r="J1171" s="218">
        <f>BK1171</f>
        <v>0</v>
      </c>
      <c r="K1171" s="204"/>
      <c r="L1171" s="209"/>
      <c r="M1171" s="210"/>
      <c r="N1171" s="211"/>
      <c r="O1171" s="211"/>
      <c r="P1171" s="212">
        <f>SUM(P1172:P1193)</f>
        <v>0</v>
      </c>
      <c r="Q1171" s="211"/>
      <c r="R1171" s="212">
        <f>SUM(R1172:R1193)</f>
        <v>0</v>
      </c>
      <c r="S1171" s="211"/>
      <c r="T1171" s="213">
        <f>SUM(T1172:T1193)</f>
        <v>4.12544</v>
      </c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R1171" s="214" t="s">
        <v>86</v>
      </c>
      <c r="AT1171" s="215" t="s">
        <v>75</v>
      </c>
      <c r="AU1171" s="215" t="s">
        <v>84</v>
      </c>
      <c r="AY1171" s="214" t="s">
        <v>164</v>
      </c>
      <c r="BK1171" s="216">
        <f>SUM(BK1172:BK1193)</f>
        <v>0</v>
      </c>
    </row>
    <row r="1172" spans="1:65" s="2" customFormat="1" ht="13.8" customHeight="1">
      <c r="A1172" s="38"/>
      <c r="B1172" s="39"/>
      <c r="C1172" s="219" t="s">
        <v>1780</v>
      </c>
      <c r="D1172" s="219" t="s">
        <v>166</v>
      </c>
      <c r="E1172" s="220" t="s">
        <v>1781</v>
      </c>
      <c r="F1172" s="221" t="s">
        <v>1782</v>
      </c>
      <c r="G1172" s="222" t="s">
        <v>1783</v>
      </c>
      <c r="H1172" s="223">
        <v>46</v>
      </c>
      <c r="I1172" s="224"/>
      <c r="J1172" s="225">
        <f>ROUND(I1172*H1172,2)</f>
        <v>0</v>
      </c>
      <c r="K1172" s="226"/>
      <c r="L1172" s="44"/>
      <c r="M1172" s="227" t="s">
        <v>1</v>
      </c>
      <c r="N1172" s="228" t="s">
        <v>41</v>
      </c>
      <c r="O1172" s="91"/>
      <c r="P1172" s="229">
        <f>O1172*H1172</f>
        <v>0</v>
      </c>
      <c r="Q1172" s="229">
        <v>0</v>
      </c>
      <c r="R1172" s="229">
        <f>Q1172*H1172</f>
        <v>0</v>
      </c>
      <c r="S1172" s="229">
        <v>0.0342</v>
      </c>
      <c r="T1172" s="230">
        <f>S1172*H1172</f>
        <v>1.5732000000000002</v>
      </c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R1172" s="231" t="s">
        <v>252</v>
      </c>
      <c r="AT1172" s="231" t="s">
        <v>166</v>
      </c>
      <c r="AU1172" s="231" t="s">
        <v>86</v>
      </c>
      <c r="AY1172" s="17" t="s">
        <v>164</v>
      </c>
      <c r="BE1172" s="232">
        <f>IF(N1172="základní",J1172,0)</f>
        <v>0</v>
      </c>
      <c r="BF1172" s="232">
        <f>IF(N1172="snížená",J1172,0)</f>
        <v>0</v>
      </c>
      <c r="BG1172" s="232">
        <f>IF(N1172="zákl. přenesená",J1172,0)</f>
        <v>0</v>
      </c>
      <c r="BH1172" s="232">
        <f>IF(N1172="sníž. přenesená",J1172,0)</f>
        <v>0</v>
      </c>
      <c r="BI1172" s="232">
        <f>IF(N1172="nulová",J1172,0)</f>
        <v>0</v>
      </c>
      <c r="BJ1172" s="17" t="s">
        <v>84</v>
      </c>
      <c r="BK1172" s="232">
        <f>ROUND(I1172*H1172,2)</f>
        <v>0</v>
      </c>
      <c r="BL1172" s="17" t="s">
        <v>252</v>
      </c>
      <c r="BM1172" s="231" t="s">
        <v>1784</v>
      </c>
    </row>
    <row r="1173" spans="1:51" s="13" customFormat="1" ht="12">
      <c r="A1173" s="13"/>
      <c r="B1173" s="233"/>
      <c r="C1173" s="234"/>
      <c r="D1173" s="235" t="s">
        <v>172</v>
      </c>
      <c r="E1173" s="236" t="s">
        <v>1</v>
      </c>
      <c r="F1173" s="237" t="s">
        <v>1785</v>
      </c>
      <c r="G1173" s="234"/>
      <c r="H1173" s="238">
        <v>46</v>
      </c>
      <c r="I1173" s="239"/>
      <c r="J1173" s="234"/>
      <c r="K1173" s="234"/>
      <c r="L1173" s="240"/>
      <c r="M1173" s="241"/>
      <c r="N1173" s="242"/>
      <c r="O1173" s="242"/>
      <c r="P1173" s="242"/>
      <c r="Q1173" s="242"/>
      <c r="R1173" s="242"/>
      <c r="S1173" s="242"/>
      <c r="T1173" s="24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4" t="s">
        <v>172</v>
      </c>
      <c r="AU1173" s="244" t="s">
        <v>86</v>
      </c>
      <c r="AV1173" s="13" t="s">
        <v>86</v>
      </c>
      <c r="AW1173" s="13" t="s">
        <v>32</v>
      </c>
      <c r="AX1173" s="13" t="s">
        <v>84</v>
      </c>
      <c r="AY1173" s="244" t="s">
        <v>164</v>
      </c>
    </row>
    <row r="1174" spans="1:65" s="2" customFormat="1" ht="13.8" customHeight="1">
      <c r="A1174" s="38"/>
      <c r="B1174" s="39"/>
      <c r="C1174" s="219" t="s">
        <v>1786</v>
      </c>
      <c r="D1174" s="219" t="s">
        <v>166</v>
      </c>
      <c r="E1174" s="220" t="s">
        <v>1787</v>
      </c>
      <c r="F1174" s="221" t="s">
        <v>1788</v>
      </c>
      <c r="G1174" s="222" t="s">
        <v>1783</v>
      </c>
      <c r="H1174" s="223">
        <v>48</v>
      </c>
      <c r="I1174" s="224"/>
      <c r="J1174" s="225">
        <f>ROUND(I1174*H1174,2)</f>
        <v>0</v>
      </c>
      <c r="K1174" s="226"/>
      <c r="L1174" s="44"/>
      <c r="M1174" s="227" t="s">
        <v>1</v>
      </c>
      <c r="N1174" s="228" t="s">
        <v>41</v>
      </c>
      <c r="O1174" s="91"/>
      <c r="P1174" s="229">
        <f>O1174*H1174</f>
        <v>0</v>
      </c>
      <c r="Q1174" s="229">
        <v>0</v>
      </c>
      <c r="R1174" s="229">
        <f>Q1174*H1174</f>
        <v>0</v>
      </c>
      <c r="S1174" s="229">
        <v>0.01946</v>
      </c>
      <c r="T1174" s="230">
        <f>S1174*H1174</f>
        <v>0.93408</v>
      </c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R1174" s="231" t="s">
        <v>252</v>
      </c>
      <c r="AT1174" s="231" t="s">
        <v>166</v>
      </c>
      <c r="AU1174" s="231" t="s">
        <v>86</v>
      </c>
      <c r="AY1174" s="17" t="s">
        <v>164</v>
      </c>
      <c r="BE1174" s="232">
        <f>IF(N1174="základní",J1174,0)</f>
        <v>0</v>
      </c>
      <c r="BF1174" s="232">
        <f>IF(N1174="snížená",J1174,0)</f>
        <v>0</v>
      </c>
      <c r="BG1174" s="232">
        <f>IF(N1174="zákl. přenesená",J1174,0)</f>
        <v>0</v>
      </c>
      <c r="BH1174" s="232">
        <f>IF(N1174="sníž. přenesená",J1174,0)</f>
        <v>0</v>
      </c>
      <c r="BI1174" s="232">
        <f>IF(N1174="nulová",J1174,0)</f>
        <v>0</v>
      </c>
      <c r="BJ1174" s="17" t="s">
        <v>84</v>
      </c>
      <c r="BK1174" s="232">
        <f>ROUND(I1174*H1174,2)</f>
        <v>0</v>
      </c>
      <c r="BL1174" s="17" t="s">
        <v>252</v>
      </c>
      <c r="BM1174" s="231" t="s">
        <v>1789</v>
      </c>
    </row>
    <row r="1175" spans="1:51" s="13" customFormat="1" ht="12">
      <c r="A1175" s="13"/>
      <c r="B1175" s="233"/>
      <c r="C1175" s="234"/>
      <c r="D1175" s="235" t="s">
        <v>172</v>
      </c>
      <c r="E1175" s="236" t="s">
        <v>1</v>
      </c>
      <c r="F1175" s="237" t="s">
        <v>1790</v>
      </c>
      <c r="G1175" s="234"/>
      <c r="H1175" s="238">
        <v>48</v>
      </c>
      <c r="I1175" s="239"/>
      <c r="J1175" s="234"/>
      <c r="K1175" s="234"/>
      <c r="L1175" s="240"/>
      <c r="M1175" s="241"/>
      <c r="N1175" s="242"/>
      <c r="O1175" s="242"/>
      <c r="P1175" s="242"/>
      <c r="Q1175" s="242"/>
      <c r="R1175" s="242"/>
      <c r="S1175" s="242"/>
      <c r="T1175" s="24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4" t="s">
        <v>172</v>
      </c>
      <c r="AU1175" s="244" t="s">
        <v>86</v>
      </c>
      <c r="AV1175" s="13" t="s">
        <v>86</v>
      </c>
      <c r="AW1175" s="13" t="s">
        <v>32</v>
      </c>
      <c r="AX1175" s="13" t="s">
        <v>84</v>
      </c>
      <c r="AY1175" s="244" t="s">
        <v>164</v>
      </c>
    </row>
    <row r="1176" spans="1:65" s="2" customFormat="1" ht="13.8" customHeight="1">
      <c r="A1176" s="38"/>
      <c r="B1176" s="39"/>
      <c r="C1176" s="219" t="s">
        <v>1791</v>
      </c>
      <c r="D1176" s="219" t="s">
        <v>166</v>
      </c>
      <c r="E1176" s="220" t="s">
        <v>1792</v>
      </c>
      <c r="F1176" s="221" t="s">
        <v>1793</v>
      </c>
      <c r="G1176" s="222" t="s">
        <v>1783</v>
      </c>
      <c r="H1176" s="223">
        <v>9</v>
      </c>
      <c r="I1176" s="224"/>
      <c r="J1176" s="225">
        <f>ROUND(I1176*H1176,2)</f>
        <v>0</v>
      </c>
      <c r="K1176" s="226"/>
      <c r="L1176" s="44"/>
      <c r="M1176" s="227" t="s">
        <v>1</v>
      </c>
      <c r="N1176" s="228" t="s">
        <v>41</v>
      </c>
      <c r="O1176" s="91"/>
      <c r="P1176" s="229">
        <f>O1176*H1176</f>
        <v>0</v>
      </c>
      <c r="Q1176" s="229">
        <v>0</v>
      </c>
      <c r="R1176" s="229">
        <f>Q1176*H1176</f>
        <v>0</v>
      </c>
      <c r="S1176" s="229">
        <v>0.0329</v>
      </c>
      <c r="T1176" s="230">
        <f>S1176*H1176</f>
        <v>0.2961</v>
      </c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R1176" s="231" t="s">
        <v>252</v>
      </c>
      <c r="AT1176" s="231" t="s">
        <v>166</v>
      </c>
      <c r="AU1176" s="231" t="s">
        <v>86</v>
      </c>
      <c r="AY1176" s="17" t="s">
        <v>164</v>
      </c>
      <c r="BE1176" s="232">
        <f>IF(N1176="základní",J1176,0)</f>
        <v>0</v>
      </c>
      <c r="BF1176" s="232">
        <f>IF(N1176="snížená",J1176,0)</f>
        <v>0</v>
      </c>
      <c r="BG1176" s="232">
        <f>IF(N1176="zákl. přenesená",J1176,0)</f>
        <v>0</v>
      </c>
      <c r="BH1176" s="232">
        <f>IF(N1176="sníž. přenesená",J1176,0)</f>
        <v>0</v>
      </c>
      <c r="BI1176" s="232">
        <f>IF(N1176="nulová",J1176,0)</f>
        <v>0</v>
      </c>
      <c r="BJ1176" s="17" t="s">
        <v>84</v>
      </c>
      <c r="BK1176" s="232">
        <f>ROUND(I1176*H1176,2)</f>
        <v>0</v>
      </c>
      <c r="BL1176" s="17" t="s">
        <v>252</v>
      </c>
      <c r="BM1176" s="231" t="s">
        <v>1794</v>
      </c>
    </row>
    <row r="1177" spans="1:51" s="13" customFormat="1" ht="12">
      <c r="A1177" s="13"/>
      <c r="B1177" s="233"/>
      <c r="C1177" s="234"/>
      <c r="D1177" s="235" t="s">
        <v>172</v>
      </c>
      <c r="E1177" s="236" t="s">
        <v>1</v>
      </c>
      <c r="F1177" s="237" t="s">
        <v>1795</v>
      </c>
      <c r="G1177" s="234"/>
      <c r="H1177" s="238">
        <v>9</v>
      </c>
      <c r="I1177" s="239"/>
      <c r="J1177" s="234"/>
      <c r="K1177" s="234"/>
      <c r="L1177" s="240"/>
      <c r="M1177" s="241"/>
      <c r="N1177" s="242"/>
      <c r="O1177" s="242"/>
      <c r="P1177" s="242"/>
      <c r="Q1177" s="242"/>
      <c r="R1177" s="242"/>
      <c r="S1177" s="242"/>
      <c r="T1177" s="24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4" t="s">
        <v>172</v>
      </c>
      <c r="AU1177" s="244" t="s">
        <v>86</v>
      </c>
      <c r="AV1177" s="13" t="s">
        <v>86</v>
      </c>
      <c r="AW1177" s="13" t="s">
        <v>32</v>
      </c>
      <c r="AX1177" s="13" t="s">
        <v>84</v>
      </c>
      <c r="AY1177" s="244" t="s">
        <v>164</v>
      </c>
    </row>
    <row r="1178" spans="1:65" s="2" customFormat="1" ht="13.8" customHeight="1">
      <c r="A1178" s="38"/>
      <c r="B1178" s="39"/>
      <c r="C1178" s="219" t="s">
        <v>1796</v>
      </c>
      <c r="D1178" s="219" t="s">
        <v>166</v>
      </c>
      <c r="E1178" s="220" t="s">
        <v>1797</v>
      </c>
      <c r="F1178" s="221" t="s">
        <v>1798</v>
      </c>
      <c r="G1178" s="222" t="s">
        <v>1783</v>
      </c>
      <c r="H1178" s="223">
        <v>30</v>
      </c>
      <c r="I1178" s="224"/>
      <c r="J1178" s="225">
        <f>ROUND(I1178*H1178,2)</f>
        <v>0</v>
      </c>
      <c r="K1178" s="226"/>
      <c r="L1178" s="44"/>
      <c r="M1178" s="227" t="s">
        <v>1</v>
      </c>
      <c r="N1178" s="228" t="s">
        <v>41</v>
      </c>
      <c r="O1178" s="91"/>
      <c r="P1178" s="229">
        <f>O1178*H1178</f>
        <v>0</v>
      </c>
      <c r="Q1178" s="229">
        <v>0</v>
      </c>
      <c r="R1178" s="229">
        <f>Q1178*H1178</f>
        <v>0</v>
      </c>
      <c r="S1178" s="229">
        <v>0.0245</v>
      </c>
      <c r="T1178" s="230">
        <f>S1178*H1178</f>
        <v>0.735</v>
      </c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R1178" s="231" t="s">
        <v>252</v>
      </c>
      <c r="AT1178" s="231" t="s">
        <v>166</v>
      </c>
      <c r="AU1178" s="231" t="s">
        <v>86</v>
      </c>
      <c r="AY1178" s="17" t="s">
        <v>164</v>
      </c>
      <c r="BE1178" s="232">
        <f>IF(N1178="základní",J1178,0)</f>
        <v>0</v>
      </c>
      <c r="BF1178" s="232">
        <f>IF(N1178="snížená",J1178,0)</f>
        <v>0</v>
      </c>
      <c r="BG1178" s="232">
        <f>IF(N1178="zákl. přenesená",J1178,0)</f>
        <v>0</v>
      </c>
      <c r="BH1178" s="232">
        <f>IF(N1178="sníž. přenesená",J1178,0)</f>
        <v>0</v>
      </c>
      <c r="BI1178" s="232">
        <f>IF(N1178="nulová",J1178,0)</f>
        <v>0</v>
      </c>
      <c r="BJ1178" s="17" t="s">
        <v>84</v>
      </c>
      <c r="BK1178" s="232">
        <f>ROUND(I1178*H1178,2)</f>
        <v>0</v>
      </c>
      <c r="BL1178" s="17" t="s">
        <v>252</v>
      </c>
      <c r="BM1178" s="231" t="s">
        <v>1799</v>
      </c>
    </row>
    <row r="1179" spans="1:51" s="13" customFormat="1" ht="12">
      <c r="A1179" s="13"/>
      <c r="B1179" s="233"/>
      <c r="C1179" s="234"/>
      <c r="D1179" s="235" t="s">
        <v>172</v>
      </c>
      <c r="E1179" s="236" t="s">
        <v>1</v>
      </c>
      <c r="F1179" s="237" t="s">
        <v>1800</v>
      </c>
      <c r="G1179" s="234"/>
      <c r="H1179" s="238">
        <v>30</v>
      </c>
      <c r="I1179" s="239"/>
      <c r="J1179" s="234"/>
      <c r="K1179" s="234"/>
      <c r="L1179" s="240"/>
      <c r="M1179" s="241"/>
      <c r="N1179" s="242"/>
      <c r="O1179" s="242"/>
      <c r="P1179" s="242"/>
      <c r="Q1179" s="242"/>
      <c r="R1179" s="242"/>
      <c r="S1179" s="242"/>
      <c r="T1179" s="24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4" t="s">
        <v>172</v>
      </c>
      <c r="AU1179" s="244" t="s">
        <v>86</v>
      </c>
      <c r="AV1179" s="13" t="s">
        <v>86</v>
      </c>
      <c r="AW1179" s="13" t="s">
        <v>32</v>
      </c>
      <c r="AX1179" s="13" t="s">
        <v>84</v>
      </c>
      <c r="AY1179" s="244" t="s">
        <v>164</v>
      </c>
    </row>
    <row r="1180" spans="1:65" s="2" customFormat="1" ht="13.8" customHeight="1">
      <c r="A1180" s="38"/>
      <c r="B1180" s="39"/>
      <c r="C1180" s="219" t="s">
        <v>1801</v>
      </c>
      <c r="D1180" s="219" t="s">
        <v>166</v>
      </c>
      <c r="E1180" s="220" t="s">
        <v>1802</v>
      </c>
      <c r="F1180" s="221" t="s">
        <v>1803</v>
      </c>
      <c r="G1180" s="222" t="s">
        <v>1783</v>
      </c>
      <c r="H1180" s="223">
        <v>24</v>
      </c>
      <c r="I1180" s="224"/>
      <c r="J1180" s="225">
        <f>ROUND(I1180*H1180,2)</f>
        <v>0</v>
      </c>
      <c r="K1180" s="226"/>
      <c r="L1180" s="44"/>
      <c r="M1180" s="227" t="s">
        <v>1</v>
      </c>
      <c r="N1180" s="228" t="s">
        <v>41</v>
      </c>
      <c r="O1180" s="91"/>
      <c r="P1180" s="229">
        <f>O1180*H1180</f>
        <v>0</v>
      </c>
      <c r="Q1180" s="229">
        <v>0</v>
      </c>
      <c r="R1180" s="229">
        <f>Q1180*H1180</f>
        <v>0</v>
      </c>
      <c r="S1180" s="229">
        <v>0.0092</v>
      </c>
      <c r="T1180" s="230">
        <f>S1180*H1180</f>
        <v>0.2208</v>
      </c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R1180" s="231" t="s">
        <v>252</v>
      </c>
      <c r="AT1180" s="231" t="s">
        <v>166</v>
      </c>
      <c r="AU1180" s="231" t="s">
        <v>86</v>
      </c>
      <c r="AY1180" s="17" t="s">
        <v>164</v>
      </c>
      <c r="BE1180" s="232">
        <f>IF(N1180="základní",J1180,0)</f>
        <v>0</v>
      </c>
      <c r="BF1180" s="232">
        <f>IF(N1180="snížená",J1180,0)</f>
        <v>0</v>
      </c>
      <c r="BG1180" s="232">
        <f>IF(N1180="zákl. přenesená",J1180,0)</f>
        <v>0</v>
      </c>
      <c r="BH1180" s="232">
        <f>IF(N1180="sníž. přenesená",J1180,0)</f>
        <v>0</v>
      </c>
      <c r="BI1180" s="232">
        <f>IF(N1180="nulová",J1180,0)</f>
        <v>0</v>
      </c>
      <c r="BJ1180" s="17" t="s">
        <v>84</v>
      </c>
      <c r="BK1180" s="232">
        <f>ROUND(I1180*H1180,2)</f>
        <v>0</v>
      </c>
      <c r="BL1180" s="17" t="s">
        <v>252</v>
      </c>
      <c r="BM1180" s="231" t="s">
        <v>1804</v>
      </c>
    </row>
    <row r="1181" spans="1:51" s="13" customFormat="1" ht="12">
      <c r="A1181" s="13"/>
      <c r="B1181" s="233"/>
      <c r="C1181" s="234"/>
      <c r="D1181" s="235" t="s">
        <v>172</v>
      </c>
      <c r="E1181" s="236" t="s">
        <v>1</v>
      </c>
      <c r="F1181" s="237" t="s">
        <v>1805</v>
      </c>
      <c r="G1181" s="234"/>
      <c r="H1181" s="238">
        <v>24</v>
      </c>
      <c r="I1181" s="239"/>
      <c r="J1181" s="234"/>
      <c r="K1181" s="234"/>
      <c r="L1181" s="240"/>
      <c r="M1181" s="241"/>
      <c r="N1181" s="242"/>
      <c r="O1181" s="242"/>
      <c r="P1181" s="242"/>
      <c r="Q1181" s="242"/>
      <c r="R1181" s="242"/>
      <c r="S1181" s="242"/>
      <c r="T1181" s="24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4" t="s">
        <v>172</v>
      </c>
      <c r="AU1181" s="244" t="s">
        <v>86</v>
      </c>
      <c r="AV1181" s="13" t="s">
        <v>86</v>
      </c>
      <c r="AW1181" s="13" t="s">
        <v>32</v>
      </c>
      <c r="AX1181" s="13" t="s">
        <v>84</v>
      </c>
      <c r="AY1181" s="244" t="s">
        <v>164</v>
      </c>
    </row>
    <row r="1182" spans="1:65" s="2" customFormat="1" ht="13.8" customHeight="1">
      <c r="A1182" s="38"/>
      <c r="B1182" s="39"/>
      <c r="C1182" s="219" t="s">
        <v>1806</v>
      </c>
      <c r="D1182" s="219" t="s">
        <v>166</v>
      </c>
      <c r="E1182" s="220" t="s">
        <v>1807</v>
      </c>
      <c r="F1182" s="221" t="s">
        <v>1808</v>
      </c>
      <c r="G1182" s="222" t="s">
        <v>1783</v>
      </c>
      <c r="H1182" s="223">
        <v>1</v>
      </c>
      <c r="I1182" s="224"/>
      <c r="J1182" s="225">
        <f>ROUND(I1182*H1182,2)</f>
        <v>0</v>
      </c>
      <c r="K1182" s="226"/>
      <c r="L1182" s="44"/>
      <c r="M1182" s="227" t="s">
        <v>1</v>
      </c>
      <c r="N1182" s="228" t="s">
        <v>41</v>
      </c>
      <c r="O1182" s="91"/>
      <c r="P1182" s="229">
        <f>O1182*H1182</f>
        <v>0</v>
      </c>
      <c r="Q1182" s="229">
        <v>0</v>
      </c>
      <c r="R1182" s="229">
        <f>Q1182*H1182</f>
        <v>0</v>
      </c>
      <c r="S1182" s="229">
        <v>0.0347</v>
      </c>
      <c r="T1182" s="230">
        <f>S1182*H1182</f>
        <v>0.0347</v>
      </c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R1182" s="231" t="s">
        <v>252</v>
      </c>
      <c r="AT1182" s="231" t="s">
        <v>166</v>
      </c>
      <c r="AU1182" s="231" t="s">
        <v>86</v>
      </c>
      <c r="AY1182" s="17" t="s">
        <v>164</v>
      </c>
      <c r="BE1182" s="232">
        <f>IF(N1182="základní",J1182,0)</f>
        <v>0</v>
      </c>
      <c r="BF1182" s="232">
        <f>IF(N1182="snížená",J1182,0)</f>
        <v>0</v>
      </c>
      <c r="BG1182" s="232">
        <f>IF(N1182="zákl. přenesená",J1182,0)</f>
        <v>0</v>
      </c>
      <c r="BH1182" s="232">
        <f>IF(N1182="sníž. přenesená",J1182,0)</f>
        <v>0</v>
      </c>
      <c r="BI1182" s="232">
        <f>IF(N1182="nulová",J1182,0)</f>
        <v>0</v>
      </c>
      <c r="BJ1182" s="17" t="s">
        <v>84</v>
      </c>
      <c r="BK1182" s="232">
        <f>ROUND(I1182*H1182,2)</f>
        <v>0</v>
      </c>
      <c r="BL1182" s="17" t="s">
        <v>252</v>
      </c>
      <c r="BM1182" s="231" t="s">
        <v>1809</v>
      </c>
    </row>
    <row r="1183" spans="1:65" s="2" customFormat="1" ht="13.8" customHeight="1">
      <c r="A1183" s="38"/>
      <c r="B1183" s="39"/>
      <c r="C1183" s="219" t="s">
        <v>1810</v>
      </c>
      <c r="D1183" s="219" t="s">
        <v>166</v>
      </c>
      <c r="E1183" s="220" t="s">
        <v>1811</v>
      </c>
      <c r="F1183" s="221" t="s">
        <v>1812</v>
      </c>
      <c r="G1183" s="222" t="s">
        <v>1783</v>
      </c>
      <c r="H1183" s="223">
        <v>10</v>
      </c>
      <c r="I1183" s="224"/>
      <c r="J1183" s="225">
        <f>ROUND(I1183*H1183,2)</f>
        <v>0</v>
      </c>
      <c r="K1183" s="226"/>
      <c r="L1183" s="44"/>
      <c r="M1183" s="227" t="s">
        <v>1</v>
      </c>
      <c r="N1183" s="228" t="s">
        <v>41</v>
      </c>
      <c r="O1183" s="91"/>
      <c r="P1183" s="229">
        <f>O1183*H1183</f>
        <v>0</v>
      </c>
      <c r="Q1183" s="229">
        <v>0</v>
      </c>
      <c r="R1183" s="229">
        <f>Q1183*H1183</f>
        <v>0</v>
      </c>
      <c r="S1183" s="229">
        <v>0.00156</v>
      </c>
      <c r="T1183" s="230">
        <f>S1183*H1183</f>
        <v>0.0156</v>
      </c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R1183" s="231" t="s">
        <v>252</v>
      </c>
      <c r="AT1183" s="231" t="s">
        <v>166</v>
      </c>
      <c r="AU1183" s="231" t="s">
        <v>86</v>
      </c>
      <c r="AY1183" s="17" t="s">
        <v>164</v>
      </c>
      <c r="BE1183" s="232">
        <f>IF(N1183="základní",J1183,0)</f>
        <v>0</v>
      </c>
      <c r="BF1183" s="232">
        <f>IF(N1183="snížená",J1183,0)</f>
        <v>0</v>
      </c>
      <c r="BG1183" s="232">
        <f>IF(N1183="zákl. přenesená",J1183,0)</f>
        <v>0</v>
      </c>
      <c r="BH1183" s="232">
        <f>IF(N1183="sníž. přenesená",J1183,0)</f>
        <v>0</v>
      </c>
      <c r="BI1183" s="232">
        <f>IF(N1183="nulová",J1183,0)</f>
        <v>0</v>
      </c>
      <c r="BJ1183" s="17" t="s">
        <v>84</v>
      </c>
      <c r="BK1183" s="232">
        <f>ROUND(I1183*H1183,2)</f>
        <v>0</v>
      </c>
      <c r="BL1183" s="17" t="s">
        <v>252</v>
      </c>
      <c r="BM1183" s="231" t="s">
        <v>1813</v>
      </c>
    </row>
    <row r="1184" spans="1:51" s="13" customFormat="1" ht="12">
      <c r="A1184" s="13"/>
      <c r="B1184" s="233"/>
      <c r="C1184" s="234"/>
      <c r="D1184" s="235" t="s">
        <v>172</v>
      </c>
      <c r="E1184" s="236" t="s">
        <v>1</v>
      </c>
      <c r="F1184" s="237" t="s">
        <v>1814</v>
      </c>
      <c r="G1184" s="234"/>
      <c r="H1184" s="238">
        <v>9</v>
      </c>
      <c r="I1184" s="239"/>
      <c r="J1184" s="234"/>
      <c r="K1184" s="234"/>
      <c r="L1184" s="240"/>
      <c r="M1184" s="241"/>
      <c r="N1184" s="242"/>
      <c r="O1184" s="242"/>
      <c r="P1184" s="242"/>
      <c r="Q1184" s="242"/>
      <c r="R1184" s="242"/>
      <c r="S1184" s="242"/>
      <c r="T1184" s="24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4" t="s">
        <v>172</v>
      </c>
      <c r="AU1184" s="244" t="s">
        <v>86</v>
      </c>
      <c r="AV1184" s="13" t="s">
        <v>86</v>
      </c>
      <c r="AW1184" s="13" t="s">
        <v>32</v>
      </c>
      <c r="AX1184" s="13" t="s">
        <v>76</v>
      </c>
      <c r="AY1184" s="244" t="s">
        <v>164</v>
      </c>
    </row>
    <row r="1185" spans="1:51" s="13" customFormat="1" ht="12">
      <c r="A1185" s="13"/>
      <c r="B1185" s="233"/>
      <c r="C1185" s="234"/>
      <c r="D1185" s="235" t="s">
        <v>172</v>
      </c>
      <c r="E1185" s="236" t="s">
        <v>1</v>
      </c>
      <c r="F1185" s="237" t="s">
        <v>1815</v>
      </c>
      <c r="G1185" s="234"/>
      <c r="H1185" s="238">
        <v>1</v>
      </c>
      <c r="I1185" s="239"/>
      <c r="J1185" s="234"/>
      <c r="K1185" s="234"/>
      <c r="L1185" s="240"/>
      <c r="M1185" s="241"/>
      <c r="N1185" s="242"/>
      <c r="O1185" s="242"/>
      <c r="P1185" s="242"/>
      <c r="Q1185" s="242"/>
      <c r="R1185" s="242"/>
      <c r="S1185" s="242"/>
      <c r="T1185" s="24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4" t="s">
        <v>172</v>
      </c>
      <c r="AU1185" s="244" t="s">
        <v>86</v>
      </c>
      <c r="AV1185" s="13" t="s">
        <v>86</v>
      </c>
      <c r="AW1185" s="13" t="s">
        <v>32</v>
      </c>
      <c r="AX1185" s="13" t="s">
        <v>76</v>
      </c>
      <c r="AY1185" s="244" t="s">
        <v>164</v>
      </c>
    </row>
    <row r="1186" spans="1:51" s="14" customFormat="1" ht="12">
      <c r="A1186" s="14"/>
      <c r="B1186" s="245"/>
      <c r="C1186" s="246"/>
      <c r="D1186" s="235" t="s">
        <v>172</v>
      </c>
      <c r="E1186" s="247" t="s">
        <v>1</v>
      </c>
      <c r="F1186" s="248" t="s">
        <v>175</v>
      </c>
      <c r="G1186" s="246"/>
      <c r="H1186" s="249">
        <v>10</v>
      </c>
      <c r="I1186" s="250"/>
      <c r="J1186" s="246"/>
      <c r="K1186" s="246"/>
      <c r="L1186" s="251"/>
      <c r="M1186" s="252"/>
      <c r="N1186" s="253"/>
      <c r="O1186" s="253"/>
      <c r="P1186" s="253"/>
      <c r="Q1186" s="253"/>
      <c r="R1186" s="253"/>
      <c r="S1186" s="253"/>
      <c r="T1186" s="25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55" t="s">
        <v>172</v>
      </c>
      <c r="AU1186" s="255" t="s">
        <v>86</v>
      </c>
      <c r="AV1186" s="14" t="s">
        <v>170</v>
      </c>
      <c r="AW1186" s="14" t="s">
        <v>32</v>
      </c>
      <c r="AX1186" s="14" t="s">
        <v>84</v>
      </c>
      <c r="AY1186" s="255" t="s">
        <v>164</v>
      </c>
    </row>
    <row r="1187" spans="1:65" s="2" customFormat="1" ht="13.8" customHeight="1">
      <c r="A1187" s="38"/>
      <c r="B1187" s="39"/>
      <c r="C1187" s="219" t="s">
        <v>1816</v>
      </c>
      <c r="D1187" s="219" t="s">
        <v>166</v>
      </c>
      <c r="E1187" s="220" t="s">
        <v>1817</v>
      </c>
      <c r="F1187" s="221" t="s">
        <v>1818</v>
      </c>
      <c r="G1187" s="222" t="s">
        <v>1783</v>
      </c>
      <c r="H1187" s="223">
        <v>75</v>
      </c>
      <c r="I1187" s="224"/>
      <c r="J1187" s="225">
        <f>ROUND(I1187*H1187,2)</f>
        <v>0</v>
      </c>
      <c r="K1187" s="226"/>
      <c r="L1187" s="44"/>
      <c r="M1187" s="227" t="s">
        <v>1</v>
      </c>
      <c r="N1187" s="228" t="s">
        <v>41</v>
      </c>
      <c r="O1187" s="91"/>
      <c r="P1187" s="229">
        <f>O1187*H1187</f>
        <v>0</v>
      </c>
      <c r="Q1187" s="229">
        <v>0</v>
      </c>
      <c r="R1187" s="229">
        <f>Q1187*H1187</f>
        <v>0</v>
      </c>
      <c r="S1187" s="229">
        <v>0.00086</v>
      </c>
      <c r="T1187" s="230">
        <f>S1187*H1187</f>
        <v>0.0645</v>
      </c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R1187" s="231" t="s">
        <v>252</v>
      </c>
      <c r="AT1187" s="231" t="s">
        <v>166</v>
      </c>
      <c r="AU1187" s="231" t="s">
        <v>86</v>
      </c>
      <c r="AY1187" s="17" t="s">
        <v>164</v>
      </c>
      <c r="BE1187" s="232">
        <f>IF(N1187="základní",J1187,0)</f>
        <v>0</v>
      </c>
      <c r="BF1187" s="232">
        <f>IF(N1187="snížená",J1187,0)</f>
        <v>0</v>
      </c>
      <c r="BG1187" s="232">
        <f>IF(N1187="zákl. přenesená",J1187,0)</f>
        <v>0</v>
      </c>
      <c r="BH1187" s="232">
        <f>IF(N1187="sníž. přenesená",J1187,0)</f>
        <v>0</v>
      </c>
      <c r="BI1187" s="232">
        <f>IF(N1187="nulová",J1187,0)</f>
        <v>0</v>
      </c>
      <c r="BJ1187" s="17" t="s">
        <v>84</v>
      </c>
      <c r="BK1187" s="232">
        <f>ROUND(I1187*H1187,2)</f>
        <v>0</v>
      </c>
      <c r="BL1187" s="17" t="s">
        <v>252</v>
      </c>
      <c r="BM1187" s="231" t="s">
        <v>1819</v>
      </c>
    </row>
    <row r="1188" spans="1:51" s="13" customFormat="1" ht="12">
      <c r="A1188" s="13"/>
      <c r="B1188" s="233"/>
      <c r="C1188" s="234"/>
      <c r="D1188" s="235" t="s">
        <v>172</v>
      </c>
      <c r="E1188" s="236" t="s">
        <v>1</v>
      </c>
      <c r="F1188" s="237" t="s">
        <v>1820</v>
      </c>
      <c r="G1188" s="234"/>
      <c r="H1188" s="238">
        <v>24</v>
      </c>
      <c r="I1188" s="239"/>
      <c r="J1188" s="234"/>
      <c r="K1188" s="234"/>
      <c r="L1188" s="240"/>
      <c r="M1188" s="241"/>
      <c r="N1188" s="242"/>
      <c r="O1188" s="242"/>
      <c r="P1188" s="242"/>
      <c r="Q1188" s="242"/>
      <c r="R1188" s="242"/>
      <c r="S1188" s="242"/>
      <c r="T1188" s="24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4" t="s">
        <v>172</v>
      </c>
      <c r="AU1188" s="244" t="s">
        <v>86</v>
      </c>
      <c r="AV1188" s="13" t="s">
        <v>86</v>
      </c>
      <c r="AW1188" s="13" t="s">
        <v>32</v>
      </c>
      <c r="AX1188" s="13" t="s">
        <v>76</v>
      </c>
      <c r="AY1188" s="244" t="s">
        <v>164</v>
      </c>
    </row>
    <row r="1189" spans="1:51" s="13" customFormat="1" ht="12">
      <c r="A1189" s="13"/>
      <c r="B1189" s="233"/>
      <c r="C1189" s="234"/>
      <c r="D1189" s="235" t="s">
        <v>172</v>
      </c>
      <c r="E1189" s="236" t="s">
        <v>1</v>
      </c>
      <c r="F1189" s="237" t="s">
        <v>1821</v>
      </c>
      <c r="G1189" s="234"/>
      <c r="H1189" s="238">
        <v>51</v>
      </c>
      <c r="I1189" s="239"/>
      <c r="J1189" s="234"/>
      <c r="K1189" s="234"/>
      <c r="L1189" s="240"/>
      <c r="M1189" s="241"/>
      <c r="N1189" s="242"/>
      <c r="O1189" s="242"/>
      <c r="P1189" s="242"/>
      <c r="Q1189" s="242"/>
      <c r="R1189" s="242"/>
      <c r="S1189" s="242"/>
      <c r="T1189" s="24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4" t="s">
        <v>172</v>
      </c>
      <c r="AU1189" s="244" t="s">
        <v>86</v>
      </c>
      <c r="AV1189" s="13" t="s">
        <v>86</v>
      </c>
      <c r="AW1189" s="13" t="s">
        <v>32</v>
      </c>
      <c r="AX1189" s="13" t="s">
        <v>76</v>
      </c>
      <c r="AY1189" s="244" t="s">
        <v>164</v>
      </c>
    </row>
    <row r="1190" spans="1:51" s="14" customFormat="1" ht="12">
      <c r="A1190" s="14"/>
      <c r="B1190" s="245"/>
      <c r="C1190" s="246"/>
      <c r="D1190" s="235" t="s">
        <v>172</v>
      </c>
      <c r="E1190" s="247" t="s">
        <v>1</v>
      </c>
      <c r="F1190" s="248" t="s">
        <v>175</v>
      </c>
      <c r="G1190" s="246"/>
      <c r="H1190" s="249">
        <v>75</v>
      </c>
      <c r="I1190" s="250"/>
      <c r="J1190" s="246"/>
      <c r="K1190" s="246"/>
      <c r="L1190" s="251"/>
      <c r="M1190" s="252"/>
      <c r="N1190" s="253"/>
      <c r="O1190" s="253"/>
      <c r="P1190" s="253"/>
      <c r="Q1190" s="253"/>
      <c r="R1190" s="253"/>
      <c r="S1190" s="253"/>
      <c r="T1190" s="25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55" t="s">
        <v>172</v>
      </c>
      <c r="AU1190" s="255" t="s">
        <v>86</v>
      </c>
      <c r="AV1190" s="14" t="s">
        <v>170</v>
      </c>
      <c r="AW1190" s="14" t="s">
        <v>32</v>
      </c>
      <c r="AX1190" s="14" t="s">
        <v>84</v>
      </c>
      <c r="AY1190" s="255" t="s">
        <v>164</v>
      </c>
    </row>
    <row r="1191" spans="1:65" s="2" customFormat="1" ht="13.8" customHeight="1">
      <c r="A1191" s="38"/>
      <c r="B1191" s="39"/>
      <c r="C1191" s="219" t="s">
        <v>1822</v>
      </c>
      <c r="D1191" s="219" t="s">
        <v>166</v>
      </c>
      <c r="E1191" s="220" t="s">
        <v>1823</v>
      </c>
      <c r="F1191" s="221" t="s">
        <v>1824</v>
      </c>
      <c r="G1191" s="222" t="s">
        <v>350</v>
      </c>
      <c r="H1191" s="223">
        <v>33</v>
      </c>
      <c r="I1191" s="224"/>
      <c r="J1191" s="225">
        <f>ROUND(I1191*H1191,2)</f>
        <v>0</v>
      </c>
      <c r="K1191" s="226"/>
      <c r="L1191" s="44"/>
      <c r="M1191" s="227" t="s">
        <v>1</v>
      </c>
      <c r="N1191" s="228" t="s">
        <v>41</v>
      </c>
      <c r="O1191" s="91"/>
      <c r="P1191" s="229">
        <f>O1191*H1191</f>
        <v>0</v>
      </c>
      <c r="Q1191" s="229">
        <v>0</v>
      </c>
      <c r="R1191" s="229">
        <f>Q1191*H1191</f>
        <v>0</v>
      </c>
      <c r="S1191" s="229">
        <v>0.00762</v>
      </c>
      <c r="T1191" s="230">
        <f>S1191*H1191</f>
        <v>0.25146</v>
      </c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R1191" s="231" t="s">
        <v>252</v>
      </c>
      <c r="AT1191" s="231" t="s">
        <v>166</v>
      </c>
      <c r="AU1191" s="231" t="s">
        <v>86</v>
      </c>
      <c r="AY1191" s="17" t="s">
        <v>164</v>
      </c>
      <c r="BE1191" s="232">
        <f>IF(N1191="základní",J1191,0)</f>
        <v>0</v>
      </c>
      <c r="BF1191" s="232">
        <f>IF(N1191="snížená",J1191,0)</f>
        <v>0</v>
      </c>
      <c r="BG1191" s="232">
        <f>IF(N1191="zákl. přenesená",J1191,0)</f>
        <v>0</v>
      </c>
      <c r="BH1191" s="232">
        <f>IF(N1191="sníž. přenesená",J1191,0)</f>
        <v>0</v>
      </c>
      <c r="BI1191" s="232">
        <f>IF(N1191="nulová",J1191,0)</f>
        <v>0</v>
      </c>
      <c r="BJ1191" s="17" t="s">
        <v>84</v>
      </c>
      <c r="BK1191" s="232">
        <f>ROUND(I1191*H1191,2)</f>
        <v>0</v>
      </c>
      <c r="BL1191" s="17" t="s">
        <v>252</v>
      </c>
      <c r="BM1191" s="231" t="s">
        <v>1825</v>
      </c>
    </row>
    <row r="1192" spans="1:51" s="13" customFormat="1" ht="12">
      <c r="A1192" s="13"/>
      <c r="B1192" s="233"/>
      <c r="C1192" s="234"/>
      <c r="D1192" s="235" t="s">
        <v>172</v>
      </c>
      <c r="E1192" s="236" t="s">
        <v>1</v>
      </c>
      <c r="F1192" s="237" t="s">
        <v>1826</v>
      </c>
      <c r="G1192" s="234"/>
      <c r="H1192" s="238">
        <v>33</v>
      </c>
      <c r="I1192" s="239"/>
      <c r="J1192" s="234"/>
      <c r="K1192" s="234"/>
      <c r="L1192" s="240"/>
      <c r="M1192" s="241"/>
      <c r="N1192" s="242"/>
      <c r="O1192" s="242"/>
      <c r="P1192" s="242"/>
      <c r="Q1192" s="242"/>
      <c r="R1192" s="242"/>
      <c r="S1192" s="242"/>
      <c r="T1192" s="24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4" t="s">
        <v>172</v>
      </c>
      <c r="AU1192" s="244" t="s">
        <v>86</v>
      </c>
      <c r="AV1192" s="13" t="s">
        <v>86</v>
      </c>
      <c r="AW1192" s="13" t="s">
        <v>32</v>
      </c>
      <c r="AX1192" s="13" t="s">
        <v>84</v>
      </c>
      <c r="AY1192" s="244" t="s">
        <v>164</v>
      </c>
    </row>
    <row r="1193" spans="1:65" s="2" customFormat="1" ht="13.8" customHeight="1">
      <c r="A1193" s="38"/>
      <c r="B1193" s="39"/>
      <c r="C1193" s="219" t="s">
        <v>1827</v>
      </c>
      <c r="D1193" s="219" t="s">
        <v>166</v>
      </c>
      <c r="E1193" s="220" t="s">
        <v>1828</v>
      </c>
      <c r="F1193" s="221" t="s">
        <v>1829</v>
      </c>
      <c r="G1193" s="222" t="s">
        <v>1553</v>
      </c>
      <c r="H1193" s="277"/>
      <c r="I1193" s="224"/>
      <c r="J1193" s="225">
        <f>ROUND(I1193*H1193,2)</f>
        <v>0</v>
      </c>
      <c r="K1193" s="226"/>
      <c r="L1193" s="44"/>
      <c r="M1193" s="227" t="s">
        <v>1</v>
      </c>
      <c r="N1193" s="228" t="s">
        <v>41</v>
      </c>
      <c r="O1193" s="91"/>
      <c r="P1193" s="229">
        <f>O1193*H1193</f>
        <v>0</v>
      </c>
      <c r="Q1193" s="229">
        <v>0</v>
      </c>
      <c r="R1193" s="229">
        <f>Q1193*H1193</f>
        <v>0</v>
      </c>
      <c r="S1193" s="229">
        <v>0</v>
      </c>
      <c r="T1193" s="230">
        <f>S1193*H1193</f>
        <v>0</v>
      </c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R1193" s="231" t="s">
        <v>252</v>
      </c>
      <c r="AT1193" s="231" t="s">
        <v>166</v>
      </c>
      <c r="AU1193" s="231" t="s">
        <v>86</v>
      </c>
      <c r="AY1193" s="17" t="s">
        <v>164</v>
      </c>
      <c r="BE1193" s="232">
        <f>IF(N1193="základní",J1193,0)</f>
        <v>0</v>
      </c>
      <c r="BF1193" s="232">
        <f>IF(N1193="snížená",J1193,0)</f>
        <v>0</v>
      </c>
      <c r="BG1193" s="232">
        <f>IF(N1193="zákl. přenesená",J1193,0)</f>
        <v>0</v>
      </c>
      <c r="BH1193" s="232">
        <f>IF(N1193="sníž. přenesená",J1193,0)</f>
        <v>0</v>
      </c>
      <c r="BI1193" s="232">
        <f>IF(N1193="nulová",J1193,0)</f>
        <v>0</v>
      </c>
      <c r="BJ1193" s="17" t="s">
        <v>84</v>
      </c>
      <c r="BK1193" s="232">
        <f>ROUND(I1193*H1193,2)</f>
        <v>0</v>
      </c>
      <c r="BL1193" s="17" t="s">
        <v>252</v>
      </c>
      <c r="BM1193" s="231" t="s">
        <v>1830</v>
      </c>
    </row>
    <row r="1194" spans="1:63" s="12" customFormat="1" ht="22.8" customHeight="1">
      <c r="A1194" s="12"/>
      <c r="B1194" s="203"/>
      <c r="C1194" s="204"/>
      <c r="D1194" s="205" t="s">
        <v>75</v>
      </c>
      <c r="E1194" s="217" t="s">
        <v>1831</v>
      </c>
      <c r="F1194" s="217" t="s">
        <v>1832</v>
      </c>
      <c r="G1194" s="204"/>
      <c r="H1194" s="204"/>
      <c r="I1194" s="207"/>
      <c r="J1194" s="218">
        <f>BK1194</f>
        <v>0</v>
      </c>
      <c r="K1194" s="204"/>
      <c r="L1194" s="209"/>
      <c r="M1194" s="210"/>
      <c r="N1194" s="211"/>
      <c r="O1194" s="211"/>
      <c r="P1194" s="212">
        <f>SUM(P1195:P1204)</f>
        <v>0</v>
      </c>
      <c r="Q1194" s="211"/>
      <c r="R1194" s="212">
        <f>SUM(R1195:R1204)</f>
        <v>1.4746184</v>
      </c>
      <c r="S1194" s="211"/>
      <c r="T1194" s="213">
        <f>SUM(T1195:T1204)</f>
        <v>0</v>
      </c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R1194" s="214" t="s">
        <v>86</v>
      </c>
      <c r="AT1194" s="215" t="s">
        <v>75</v>
      </c>
      <c r="AU1194" s="215" t="s">
        <v>84</v>
      </c>
      <c r="AY1194" s="214" t="s">
        <v>164</v>
      </c>
      <c r="BK1194" s="216">
        <f>SUM(BK1195:BK1204)</f>
        <v>0</v>
      </c>
    </row>
    <row r="1195" spans="1:65" s="2" customFormat="1" ht="13.8" customHeight="1">
      <c r="A1195" s="38"/>
      <c r="B1195" s="39"/>
      <c r="C1195" s="219" t="s">
        <v>1833</v>
      </c>
      <c r="D1195" s="219" t="s">
        <v>166</v>
      </c>
      <c r="E1195" s="220" t="s">
        <v>1834</v>
      </c>
      <c r="F1195" s="221" t="s">
        <v>1835</v>
      </c>
      <c r="G1195" s="222" t="s">
        <v>169</v>
      </c>
      <c r="H1195" s="223">
        <v>13.44</v>
      </c>
      <c r="I1195" s="224"/>
      <c r="J1195" s="225">
        <f>ROUND(I1195*H1195,2)</f>
        <v>0</v>
      </c>
      <c r="K1195" s="226"/>
      <c r="L1195" s="44"/>
      <c r="M1195" s="227" t="s">
        <v>1</v>
      </c>
      <c r="N1195" s="228" t="s">
        <v>41</v>
      </c>
      <c r="O1195" s="91"/>
      <c r="P1195" s="229">
        <f>O1195*H1195</f>
        <v>0</v>
      </c>
      <c r="Q1195" s="229">
        <v>0.02368</v>
      </c>
      <c r="R1195" s="229">
        <f>Q1195*H1195</f>
        <v>0.31825919999999996</v>
      </c>
      <c r="S1195" s="229">
        <v>0</v>
      </c>
      <c r="T1195" s="230">
        <f>S1195*H1195</f>
        <v>0</v>
      </c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R1195" s="231" t="s">
        <v>252</v>
      </c>
      <c r="AT1195" s="231" t="s">
        <v>166</v>
      </c>
      <c r="AU1195" s="231" t="s">
        <v>86</v>
      </c>
      <c r="AY1195" s="17" t="s">
        <v>164</v>
      </c>
      <c r="BE1195" s="232">
        <f>IF(N1195="základní",J1195,0)</f>
        <v>0</v>
      </c>
      <c r="BF1195" s="232">
        <f>IF(N1195="snížená",J1195,0)</f>
        <v>0</v>
      </c>
      <c r="BG1195" s="232">
        <f>IF(N1195="zákl. přenesená",J1195,0)</f>
        <v>0</v>
      </c>
      <c r="BH1195" s="232">
        <f>IF(N1195="sníž. přenesená",J1195,0)</f>
        <v>0</v>
      </c>
      <c r="BI1195" s="232">
        <f>IF(N1195="nulová",J1195,0)</f>
        <v>0</v>
      </c>
      <c r="BJ1195" s="17" t="s">
        <v>84</v>
      </c>
      <c r="BK1195" s="232">
        <f>ROUND(I1195*H1195,2)</f>
        <v>0</v>
      </c>
      <c r="BL1195" s="17" t="s">
        <v>252</v>
      </c>
      <c r="BM1195" s="231" t="s">
        <v>1836</v>
      </c>
    </row>
    <row r="1196" spans="1:51" s="13" customFormat="1" ht="12">
      <c r="A1196" s="13"/>
      <c r="B1196" s="233"/>
      <c r="C1196" s="234"/>
      <c r="D1196" s="235" t="s">
        <v>172</v>
      </c>
      <c r="E1196" s="236" t="s">
        <v>1</v>
      </c>
      <c r="F1196" s="237" t="s">
        <v>1692</v>
      </c>
      <c r="G1196" s="234"/>
      <c r="H1196" s="238">
        <v>13.44</v>
      </c>
      <c r="I1196" s="239"/>
      <c r="J1196" s="234"/>
      <c r="K1196" s="234"/>
      <c r="L1196" s="240"/>
      <c r="M1196" s="241"/>
      <c r="N1196" s="242"/>
      <c r="O1196" s="242"/>
      <c r="P1196" s="242"/>
      <c r="Q1196" s="242"/>
      <c r="R1196" s="242"/>
      <c r="S1196" s="242"/>
      <c r="T1196" s="24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4" t="s">
        <v>172</v>
      </c>
      <c r="AU1196" s="244" t="s">
        <v>86</v>
      </c>
      <c r="AV1196" s="13" t="s">
        <v>86</v>
      </c>
      <c r="AW1196" s="13" t="s">
        <v>32</v>
      </c>
      <c r="AX1196" s="13" t="s">
        <v>84</v>
      </c>
      <c r="AY1196" s="244" t="s">
        <v>164</v>
      </c>
    </row>
    <row r="1197" spans="1:65" s="2" customFormat="1" ht="13.8" customHeight="1">
      <c r="A1197" s="38"/>
      <c r="B1197" s="39"/>
      <c r="C1197" s="219" t="s">
        <v>1837</v>
      </c>
      <c r="D1197" s="219" t="s">
        <v>166</v>
      </c>
      <c r="E1197" s="220" t="s">
        <v>1838</v>
      </c>
      <c r="F1197" s="221" t="s">
        <v>1839</v>
      </c>
      <c r="G1197" s="222" t="s">
        <v>169</v>
      </c>
      <c r="H1197" s="223">
        <v>84.58</v>
      </c>
      <c r="I1197" s="224"/>
      <c r="J1197" s="225">
        <f>ROUND(I1197*H1197,2)</f>
        <v>0</v>
      </c>
      <c r="K1197" s="226"/>
      <c r="L1197" s="44"/>
      <c r="M1197" s="227" t="s">
        <v>1</v>
      </c>
      <c r="N1197" s="228" t="s">
        <v>41</v>
      </c>
      <c r="O1197" s="91"/>
      <c r="P1197" s="229">
        <f>O1197*H1197</f>
        <v>0</v>
      </c>
      <c r="Q1197" s="229">
        <v>0.01344</v>
      </c>
      <c r="R1197" s="229">
        <f>Q1197*H1197</f>
        <v>1.1367552</v>
      </c>
      <c r="S1197" s="229">
        <v>0</v>
      </c>
      <c r="T1197" s="230">
        <f>S1197*H1197</f>
        <v>0</v>
      </c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R1197" s="231" t="s">
        <v>252</v>
      </c>
      <c r="AT1197" s="231" t="s">
        <v>166</v>
      </c>
      <c r="AU1197" s="231" t="s">
        <v>86</v>
      </c>
      <c r="AY1197" s="17" t="s">
        <v>164</v>
      </c>
      <c r="BE1197" s="232">
        <f>IF(N1197="základní",J1197,0)</f>
        <v>0</v>
      </c>
      <c r="BF1197" s="232">
        <f>IF(N1197="snížená",J1197,0)</f>
        <v>0</v>
      </c>
      <c r="BG1197" s="232">
        <f>IF(N1197="zákl. přenesená",J1197,0)</f>
        <v>0</v>
      </c>
      <c r="BH1197" s="232">
        <f>IF(N1197="sníž. přenesená",J1197,0)</f>
        <v>0</v>
      </c>
      <c r="BI1197" s="232">
        <f>IF(N1197="nulová",J1197,0)</f>
        <v>0</v>
      </c>
      <c r="BJ1197" s="17" t="s">
        <v>84</v>
      </c>
      <c r="BK1197" s="232">
        <f>ROUND(I1197*H1197,2)</f>
        <v>0</v>
      </c>
      <c r="BL1197" s="17" t="s">
        <v>252</v>
      </c>
      <c r="BM1197" s="231" t="s">
        <v>1840</v>
      </c>
    </row>
    <row r="1198" spans="1:51" s="13" customFormat="1" ht="12">
      <c r="A1198" s="13"/>
      <c r="B1198" s="233"/>
      <c r="C1198" s="234"/>
      <c r="D1198" s="235" t="s">
        <v>172</v>
      </c>
      <c r="E1198" s="236" t="s">
        <v>1</v>
      </c>
      <c r="F1198" s="237" t="s">
        <v>1841</v>
      </c>
      <c r="G1198" s="234"/>
      <c r="H1198" s="238">
        <v>11.43</v>
      </c>
      <c r="I1198" s="239"/>
      <c r="J1198" s="234"/>
      <c r="K1198" s="234"/>
      <c r="L1198" s="240"/>
      <c r="M1198" s="241"/>
      <c r="N1198" s="242"/>
      <c r="O1198" s="242"/>
      <c r="P1198" s="242"/>
      <c r="Q1198" s="242"/>
      <c r="R1198" s="242"/>
      <c r="S1198" s="242"/>
      <c r="T1198" s="24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4" t="s">
        <v>172</v>
      </c>
      <c r="AU1198" s="244" t="s">
        <v>86</v>
      </c>
      <c r="AV1198" s="13" t="s">
        <v>86</v>
      </c>
      <c r="AW1198" s="13" t="s">
        <v>32</v>
      </c>
      <c r="AX1198" s="13" t="s">
        <v>76</v>
      </c>
      <c r="AY1198" s="244" t="s">
        <v>164</v>
      </c>
    </row>
    <row r="1199" spans="1:51" s="13" customFormat="1" ht="12">
      <c r="A1199" s="13"/>
      <c r="B1199" s="233"/>
      <c r="C1199" s="234"/>
      <c r="D1199" s="235" t="s">
        <v>172</v>
      </c>
      <c r="E1199" s="236" t="s">
        <v>1</v>
      </c>
      <c r="F1199" s="237" t="s">
        <v>1842</v>
      </c>
      <c r="G1199" s="234"/>
      <c r="H1199" s="238">
        <v>58.15</v>
      </c>
      <c r="I1199" s="239"/>
      <c r="J1199" s="234"/>
      <c r="K1199" s="234"/>
      <c r="L1199" s="240"/>
      <c r="M1199" s="241"/>
      <c r="N1199" s="242"/>
      <c r="O1199" s="242"/>
      <c r="P1199" s="242"/>
      <c r="Q1199" s="242"/>
      <c r="R1199" s="242"/>
      <c r="S1199" s="242"/>
      <c r="T1199" s="24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4" t="s">
        <v>172</v>
      </c>
      <c r="AU1199" s="244" t="s">
        <v>86</v>
      </c>
      <c r="AV1199" s="13" t="s">
        <v>86</v>
      </c>
      <c r="AW1199" s="13" t="s">
        <v>32</v>
      </c>
      <c r="AX1199" s="13" t="s">
        <v>76</v>
      </c>
      <c r="AY1199" s="244" t="s">
        <v>164</v>
      </c>
    </row>
    <row r="1200" spans="1:51" s="13" customFormat="1" ht="12">
      <c r="A1200" s="13"/>
      <c r="B1200" s="233"/>
      <c r="C1200" s="234"/>
      <c r="D1200" s="235" t="s">
        <v>172</v>
      </c>
      <c r="E1200" s="236" t="s">
        <v>1</v>
      </c>
      <c r="F1200" s="237" t="s">
        <v>1843</v>
      </c>
      <c r="G1200" s="234"/>
      <c r="H1200" s="238">
        <v>15</v>
      </c>
      <c r="I1200" s="239"/>
      <c r="J1200" s="234"/>
      <c r="K1200" s="234"/>
      <c r="L1200" s="240"/>
      <c r="M1200" s="241"/>
      <c r="N1200" s="242"/>
      <c r="O1200" s="242"/>
      <c r="P1200" s="242"/>
      <c r="Q1200" s="242"/>
      <c r="R1200" s="242"/>
      <c r="S1200" s="242"/>
      <c r="T1200" s="24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4" t="s">
        <v>172</v>
      </c>
      <c r="AU1200" s="244" t="s">
        <v>86</v>
      </c>
      <c r="AV1200" s="13" t="s">
        <v>86</v>
      </c>
      <c r="AW1200" s="13" t="s">
        <v>32</v>
      </c>
      <c r="AX1200" s="13" t="s">
        <v>76</v>
      </c>
      <c r="AY1200" s="244" t="s">
        <v>164</v>
      </c>
    </row>
    <row r="1201" spans="1:51" s="14" customFormat="1" ht="12">
      <c r="A1201" s="14"/>
      <c r="B1201" s="245"/>
      <c r="C1201" s="246"/>
      <c r="D1201" s="235" t="s">
        <v>172</v>
      </c>
      <c r="E1201" s="247" t="s">
        <v>1</v>
      </c>
      <c r="F1201" s="248" t="s">
        <v>175</v>
      </c>
      <c r="G1201" s="246"/>
      <c r="H1201" s="249">
        <v>84.58</v>
      </c>
      <c r="I1201" s="250"/>
      <c r="J1201" s="246"/>
      <c r="K1201" s="246"/>
      <c r="L1201" s="251"/>
      <c r="M1201" s="252"/>
      <c r="N1201" s="253"/>
      <c r="O1201" s="253"/>
      <c r="P1201" s="253"/>
      <c r="Q1201" s="253"/>
      <c r="R1201" s="253"/>
      <c r="S1201" s="253"/>
      <c r="T1201" s="25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55" t="s">
        <v>172</v>
      </c>
      <c r="AU1201" s="255" t="s">
        <v>86</v>
      </c>
      <c r="AV1201" s="14" t="s">
        <v>170</v>
      </c>
      <c r="AW1201" s="14" t="s">
        <v>32</v>
      </c>
      <c r="AX1201" s="14" t="s">
        <v>84</v>
      </c>
      <c r="AY1201" s="255" t="s">
        <v>164</v>
      </c>
    </row>
    <row r="1202" spans="1:65" s="2" customFormat="1" ht="13.8" customHeight="1">
      <c r="A1202" s="38"/>
      <c r="B1202" s="39"/>
      <c r="C1202" s="219" t="s">
        <v>1844</v>
      </c>
      <c r="D1202" s="219" t="s">
        <v>166</v>
      </c>
      <c r="E1202" s="220" t="s">
        <v>1845</v>
      </c>
      <c r="F1202" s="221" t="s">
        <v>1846</v>
      </c>
      <c r="G1202" s="222" t="s">
        <v>169</v>
      </c>
      <c r="H1202" s="223">
        <v>98.02</v>
      </c>
      <c r="I1202" s="224"/>
      <c r="J1202" s="225">
        <f>ROUND(I1202*H1202,2)</f>
        <v>0</v>
      </c>
      <c r="K1202" s="226"/>
      <c r="L1202" s="44"/>
      <c r="M1202" s="227" t="s">
        <v>1</v>
      </c>
      <c r="N1202" s="228" t="s">
        <v>41</v>
      </c>
      <c r="O1202" s="91"/>
      <c r="P1202" s="229">
        <f>O1202*H1202</f>
        <v>0</v>
      </c>
      <c r="Q1202" s="229">
        <v>0.0002</v>
      </c>
      <c r="R1202" s="229">
        <f>Q1202*H1202</f>
        <v>0.019604</v>
      </c>
      <c r="S1202" s="229">
        <v>0</v>
      </c>
      <c r="T1202" s="230">
        <f>S1202*H1202</f>
        <v>0</v>
      </c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R1202" s="231" t="s">
        <v>252</v>
      </c>
      <c r="AT1202" s="231" t="s">
        <v>166</v>
      </c>
      <c r="AU1202" s="231" t="s">
        <v>86</v>
      </c>
      <c r="AY1202" s="17" t="s">
        <v>164</v>
      </c>
      <c r="BE1202" s="232">
        <f>IF(N1202="základní",J1202,0)</f>
        <v>0</v>
      </c>
      <c r="BF1202" s="232">
        <f>IF(N1202="snížená",J1202,0)</f>
        <v>0</v>
      </c>
      <c r="BG1202" s="232">
        <f>IF(N1202="zákl. přenesená",J1202,0)</f>
        <v>0</v>
      </c>
      <c r="BH1202" s="232">
        <f>IF(N1202="sníž. přenesená",J1202,0)</f>
        <v>0</v>
      </c>
      <c r="BI1202" s="232">
        <f>IF(N1202="nulová",J1202,0)</f>
        <v>0</v>
      </c>
      <c r="BJ1202" s="17" t="s">
        <v>84</v>
      </c>
      <c r="BK1202" s="232">
        <f>ROUND(I1202*H1202,2)</f>
        <v>0</v>
      </c>
      <c r="BL1202" s="17" t="s">
        <v>252</v>
      </c>
      <c r="BM1202" s="231" t="s">
        <v>1847</v>
      </c>
    </row>
    <row r="1203" spans="1:51" s="13" customFormat="1" ht="12">
      <c r="A1203" s="13"/>
      <c r="B1203" s="233"/>
      <c r="C1203" s="234"/>
      <c r="D1203" s="235" t="s">
        <v>172</v>
      </c>
      <c r="E1203" s="236" t="s">
        <v>1</v>
      </c>
      <c r="F1203" s="237" t="s">
        <v>1848</v>
      </c>
      <c r="G1203" s="234"/>
      <c r="H1203" s="238">
        <v>98.02</v>
      </c>
      <c r="I1203" s="239"/>
      <c r="J1203" s="234"/>
      <c r="K1203" s="234"/>
      <c r="L1203" s="240"/>
      <c r="M1203" s="241"/>
      <c r="N1203" s="242"/>
      <c r="O1203" s="242"/>
      <c r="P1203" s="242"/>
      <c r="Q1203" s="242"/>
      <c r="R1203" s="242"/>
      <c r="S1203" s="242"/>
      <c r="T1203" s="24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44" t="s">
        <v>172</v>
      </c>
      <c r="AU1203" s="244" t="s">
        <v>86</v>
      </c>
      <c r="AV1203" s="13" t="s">
        <v>86</v>
      </c>
      <c r="AW1203" s="13" t="s">
        <v>32</v>
      </c>
      <c r="AX1203" s="13" t="s">
        <v>84</v>
      </c>
      <c r="AY1203" s="244" t="s">
        <v>164</v>
      </c>
    </row>
    <row r="1204" spans="1:65" s="2" customFormat="1" ht="13.8" customHeight="1">
      <c r="A1204" s="38"/>
      <c r="B1204" s="39"/>
      <c r="C1204" s="219" t="s">
        <v>1849</v>
      </c>
      <c r="D1204" s="219" t="s">
        <v>166</v>
      </c>
      <c r="E1204" s="220" t="s">
        <v>1850</v>
      </c>
      <c r="F1204" s="221" t="s">
        <v>1851</v>
      </c>
      <c r="G1204" s="222" t="s">
        <v>1553</v>
      </c>
      <c r="H1204" s="277"/>
      <c r="I1204" s="224"/>
      <c r="J1204" s="225">
        <f>ROUND(I1204*H1204,2)</f>
        <v>0</v>
      </c>
      <c r="K1204" s="226"/>
      <c r="L1204" s="44"/>
      <c r="M1204" s="227" t="s">
        <v>1</v>
      </c>
      <c r="N1204" s="228" t="s">
        <v>41</v>
      </c>
      <c r="O1204" s="91"/>
      <c r="P1204" s="229">
        <f>O1204*H1204</f>
        <v>0</v>
      </c>
      <c r="Q1204" s="229">
        <v>0</v>
      </c>
      <c r="R1204" s="229">
        <f>Q1204*H1204</f>
        <v>0</v>
      </c>
      <c r="S1204" s="229">
        <v>0</v>
      </c>
      <c r="T1204" s="230">
        <f>S1204*H1204</f>
        <v>0</v>
      </c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R1204" s="231" t="s">
        <v>252</v>
      </c>
      <c r="AT1204" s="231" t="s">
        <v>166</v>
      </c>
      <c r="AU1204" s="231" t="s">
        <v>86</v>
      </c>
      <c r="AY1204" s="17" t="s">
        <v>164</v>
      </c>
      <c r="BE1204" s="232">
        <f>IF(N1204="základní",J1204,0)</f>
        <v>0</v>
      </c>
      <c r="BF1204" s="232">
        <f>IF(N1204="snížená",J1204,0)</f>
        <v>0</v>
      </c>
      <c r="BG1204" s="232">
        <f>IF(N1204="zákl. přenesená",J1204,0)</f>
        <v>0</v>
      </c>
      <c r="BH1204" s="232">
        <f>IF(N1204="sníž. přenesená",J1204,0)</f>
        <v>0</v>
      </c>
      <c r="BI1204" s="232">
        <f>IF(N1204="nulová",J1204,0)</f>
        <v>0</v>
      </c>
      <c r="BJ1204" s="17" t="s">
        <v>84</v>
      </c>
      <c r="BK1204" s="232">
        <f>ROUND(I1204*H1204,2)</f>
        <v>0</v>
      </c>
      <c r="BL1204" s="17" t="s">
        <v>252</v>
      </c>
      <c r="BM1204" s="231" t="s">
        <v>1852</v>
      </c>
    </row>
    <row r="1205" spans="1:63" s="12" customFormat="1" ht="22.8" customHeight="1">
      <c r="A1205" s="12"/>
      <c r="B1205" s="203"/>
      <c r="C1205" s="204"/>
      <c r="D1205" s="205" t="s">
        <v>75</v>
      </c>
      <c r="E1205" s="217" t="s">
        <v>1853</v>
      </c>
      <c r="F1205" s="217" t="s">
        <v>1854</v>
      </c>
      <c r="G1205" s="204"/>
      <c r="H1205" s="204"/>
      <c r="I1205" s="207"/>
      <c r="J1205" s="218">
        <f>BK1205</f>
        <v>0</v>
      </c>
      <c r="K1205" s="204"/>
      <c r="L1205" s="209"/>
      <c r="M1205" s="210"/>
      <c r="N1205" s="211"/>
      <c r="O1205" s="211"/>
      <c r="P1205" s="212">
        <f>SUM(P1206:P1322)</f>
        <v>0</v>
      </c>
      <c r="Q1205" s="211"/>
      <c r="R1205" s="212">
        <f>SUM(R1206:R1322)</f>
        <v>28.777818999999997</v>
      </c>
      <c r="S1205" s="211"/>
      <c r="T1205" s="213">
        <f>SUM(T1206:T1322)</f>
        <v>3.9354782999999998</v>
      </c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R1205" s="214" t="s">
        <v>86</v>
      </c>
      <c r="AT1205" s="215" t="s">
        <v>75</v>
      </c>
      <c r="AU1205" s="215" t="s">
        <v>84</v>
      </c>
      <c r="AY1205" s="214" t="s">
        <v>164</v>
      </c>
      <c r="BK1205" s="216">
        <f>SUM(BK1206:BK1322)</f>
        <v>0</v>
      </c>
    </row>
    <row r="1206" spans="1:65" s="2" customFormat="1" ht="13.8" customHeight="1">
      <c r="A1206" s="38"/>
      <c r="B1206" s="39"/>
      <c r="C1206" s="219" t="s">
        <v>1855</v>
      </c>
      <c r="D1206" s="219" t="s">
        <v>166</v>
      </c>
      <c r="E1206" s="220" t="s">
        <v>1856</v>
      </c>
      <c r="F1206" s="221" t="s">
        <v>1857</v>
      </c>
      <c r="G1206" s="222" t="s">
        <v>169</v>
      </c>
      <c r="H1206" s="223">
        <v>24.443</v>
      </c>
      <c r="I1206" s="224"/>
      <c r="J1206" s="225">
        <f>ROUND(I1206*H1206,2)</f>
        <v>0</v>
      </c>
      <c r="K1206" s="226"/>
      <c r="L1206" s="44"/>
      <c r="M1206" s="227" t="s">
        <v>1</v>
      </c>
      <c r="N1206" s="228" t="s">
        <v>41</v>
      </c>
      <c r="O1206" s="91"/>
      <c r="P1206" s="229">
        <f>O1206*H1206</f>
        <v>0</v>
      </c>
      <c r="Q1206" s="229">
        <v>0.02614</v>
      </c>
      <c r="R1206" s="229">
        <f>Q1206*H1206</f>
        <v>0.63894002</v>
      </c>
      <c r="S1206" s="229">
        <v>0</v>
      </c>
      <c r="T1206" s="230">
        <f>S1206*H1206</f>
        <v>0</v>
      </c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R1206" s="231" t="s">
        <v>252</v>
      </c>
      <c r="AT1206" s="231" t="s">
        <v>166</v>
      </c>
      <c r="AU1206" s="231" t="s">
        <v>86</v>
      </c>
      <c r="AY1206" s="17" t="s">
        <v>164</v>
      </c>
      <c r="BE1206" s="232">
        <f>IF(N1206="základní",J1206,0)</f>
        <v>0</v>
      </c>
      <c r="BF1206" s="232">
        <f>IF(N1206="snížená",J1206,0)</f>
        <v>0</v>
      </c>
      <c r="BG1206" s="232">
        <f>IF(N1206="zákl. přenesená",J1206,0)</f>
        <v>0</v>
      </c>
      <c r="BH1206" s="232">
        <f>IF(N1206="sníž. přenesená",J1206,0)</f>
        <v>0</v>
      </c>
      <c r="BI1206" s="232">
        <f>IF(N1206="nulová",J1206,0)</f>
        <v>0</v>
      </c>
      <c r="BJ1206" s="17" t="s">
        <v>84</v>
      </c>
      <c r="BK1206" s="232">
        <f>ROUND(I1206*H1206,2)</f>
        <v>0</v>
      </c>
      <c r="BL1206" s="17" t="s">
        <v>252</v>
      </c>
      <c r="BM1206" s="231" t="s">
        <v>1858</v>
      </c>
    </row>
    <row r="1207" spans="1:51" s="13" customFormat="1" ht="12">
      <c r="A1207" s="13"/>
      <c r="B1207" s="233"/>
      <c r="C1207" s="234"/>
      <c r="D1207" s="235" t="s">
        <v>172</v>
      </c>
      <c r="E1207" s="236" t="s">
        <v>1</v>
      </c>
      <c r="F1207" s="237" t="s">
        <v>1859</v>
      </c>
      <c r="G1207" s="234"/>
      <c r="H1207" s="238">
        <v>24.443</v>
      </c>
      <c r="I1207" s="239"/>
      <c r="J1207" s="234"/>
      <c r="K1207" s="234"/>
      <c r="L1207" s="240"/>
      <c r="M1207" s="241"/>
      <c r="N1207" s="242"/>
      <c r="O1207" s="242"/>
      <c r="P1207" s="242"/>
      <c r="Q1207" s="242"/>
      <c r="R1207" s="242"/>
      <c r="S1207" s="242"/>
      <c r="T1207" s="24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4" t="s">
        <v>172</v>
      </c>
      <c r="AU1207" s="244" t="s">
        <v>86</v>
      </c>
      <c r="AV1207" s="13" t="s">
        <v>86</v>
      </c>
      <c r="AW1207" s="13" t="s">
        <v>32</v>
      </c>
      <c r="AX1207" s="13" t="s">
        <v>84</v>
      </c>
      <c r="AY1207" s="244" t="s">
        <v>164</v>
      </c>
    </row>
    <row r="1208" spans="1:65" s="2" customFormat="1" ht="13.8" customHeight="1">
      <c r="A1208" s="38"/>
      <c r="B1208" s="39"/>
      <c r="C1208" s="219" t="s">
        <v>1860</v>
      </c>
      <c r="D1208" s="219" t="s">
        <v>166</v>
      </c>
      <c r="E1208" s="220" t="s">
        <v>1861</v>
      </c>
      <c r="F1208" s="221" t="s">
        <v>1862</v>
      </c>
      <c r="G1208" s="222" t="s">
        <v>169</v>
      </c>
      <c r="H1208" s="223">
        <v>19.44</v>
      </c>
      <c r="I1208" s="224"/>
      <c r="J1208" s="225">
        <f>ROUND(I1208*H1208,2)</f>
        <v>0</v>
      </c>
      <c r="K1208" s="226"/>
      <c r="L1208" s="44"/>
      <c r="M1208" s="227" t="s">
        <v>1</v>
      </c>
      <c r="N1208" s="228" t="s">
        <v>41</v>
      </c>
      <c r="O1208" s="91"/>
      <c r="P1208" s="229">
        <f>O1208*H1208</f>
        <v>0</v>
      </c>
      <c r="Q1208" s="229">
        <v>0.03197</v>
      </c>
      <c r="R1208" s="229">
        <f>Q1208*H1208</f>
        <v>0.6214968</v>
      </c>
      <c r="S1208" s="229">
        <v>0</v>
      </c>
      <c r="T1208" s="230">
        <f>S1208*H1208</f>
        <v>0</v>
      </c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R1208" s="231" t="s">
        <v>252</v>
      </c>
      <c r="AT1208" s="231" t="s">
        <v>166</v>
      </c>
      <c r="AU1208" s="231" t="s">
        <v>86</v>
      </c>
      <c r="AY1208" s="17" t="s">
        <v>164</v>
      </c>
      <c r="BE1208" s="232">
        <f>IF(N1208="základní",J1208,0)</f>
        <v>0</v>
      </c>
      <c r="BF1208" s="232">
        <f>IF(N1208="snížená",J1208,0)</f>
        <v>0</v>
      </c>
      <c r="BG1208" s="232">
        <f>IF(N1208="zákl. přenesená",J1208,0)</f>
        <v>0</v>
      </c>
      <c r="BH1208" s="232">
        <f>IF(N1208="sníž. přenesená",J1208,0)</f>
        <v>0</v>
      </c>
      <c r="BI1208" s="232">
        <f>IF(N1208="nulová",J1208,0)</f>
        <v>0</v>
      </c>
      <c r="BJ1208" s="17" t="s">
        <v>84</v>
      </c>
      <c r="BK1208" s="232">
        <f>ROUND(I1208*H1208,2)</f>
        <v>0</v>
      </c>
      <c r="BL1208" s="17" t="s">
        <v>252</v>
      </c>
      <c r="BM1208" s="231" t="s">
        <v>1863</v>
      </c>
    </row>
    <row r="1209" spans="1:51" s="13" customFormat="1" ht="12">
      <c r="A1209" s="13"/>
      <c r="B1209" s="233"/>
      <c r="C1209" s="234"/>
      <c r="D1209" s="235" t="s">
        <v>172</v>
      </c>
      <c r="E1209" s="236" t="s">
        <v>1</v>
      </c>
      <c r="F1209" s="237" t="s">
        <v>1864</v>
      </c>
      <c r="G1209" s="234"/>
      <c r="H1209" s="238">
        <v>19.44</v>
      </c>
      <c r="I1209" s="239"/>
      <c r="J1209" s="234"/>
      <c r="K1209" s="234"/>
      <c r="L1209" s="240"/>
      <c r="M1209" s="241"/>
      <c r="N1209" s="242"/>
      <c r="O1209" s="242"/>
      <c r="P1209" s="242"/>
      <c r="Q1209" s="242"/>
      <c r="R1209" s="242"/>
      <c r="S1209" s="242"/>
      <c r="T1209" s="24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4" t="s">
        <v>172</v>
      </c>
      <c r="AU1209" s="244" t="s">
        <v>86</v>
      </c>
      <c r="AV1209" s="13" t="s">
        <v>86</v>
      </c>
      <c r="AW1209" s="13" t="s">
        <v>32</v>
      </c>
      <c r="AX1209" s="13" t="s">
        <v>84</v>
      </c>
      <c r="AY1209" s="244" t="s">
        <v>164</v>
      </c>
    </row>
    <row r="1210" spans="1:65" s="2" customFormat="1" ht="13.8" customHeight="1">
      <c r="A1210" s="38"/>
      <c r="B1210" s="39"/>
      <c r="C1210" s="219" t="s">
        <v>1865</v>
      </c>
      <c r="D1210" s="219" t="s">
        <v>166</v>
      </c>
      <c r="E1210" s="220" t="s">
        <v>1866</v>
      </c>
      <c r="F1210" s="221" t="s">
        <v>1867</v>
      </c>
      <c r="G1210" s="222" t="s">
        <v>169</v>
      </c>
      <c r="H1210" s="223">
        <v>87.766</v>
      </c>
      <c r="I1210" s="224"/>
      <c r="J1210" s="225">
        <f>ROUND(I1210*H1210,2)</f>
        <v>0</v>
      </c>
      <c r="K1210" s="226"/>
      <c r="L1210" s="44"/>
      <c r="M1210" s="227" t="s">
        <v>1</v>
      </c>
      <c r="N1210" s="228" t="s">
        <v>41</v>
      </c>
      <c r="O1210" s="91"/>
      <c r="P1210" s="229">
        <f>O1210*H1210</f>
        <v>0</v>
      </c>
      <c r="Q1210" s="229">
        <v>0.0002</v>
      </c>
      <c r="R1210" s="229">
        <f>Q1210*H1210</f>
        <v>0.0175532</v>
      </c>
      <c r="S1210" s="229">
        <v>0</v>
      </c>
      <c r="T1210" s="230">
        <f>S1210*H1210</f>
        <v>0</v>
      </c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R1210" s="231" t="s">
        <v>252</v>
      </c>
      <c r="AT1210" s="231" t="s">
        <v>166</v>
      </c>
      <c r="AU1210" s="231" t="s">
        <v>86</v>
      </c>
      <c r="AY1210" s="17" t="s">
        <v>164</v>
      </c>
      <c r="BE1210" s="232">
        <f>IF(N1210="základní",J1210,0)</f>
        <v>0</v>
      </c>
      <c r="BF1210" s="232">
        <f>IF(N1210="snížená",J1210,0)</f>
        <v>0</v>
      </c>
      <c r="BG1210" s="232">
        <f>IF(N1210="zákl. přenesená",J1210,0)</f>
        <v>0</v>
      </c>
      <c r="BH1210" s="232">
        <f>IF(N1210="sníž. přenesená",J1210,0)</f>
        <v>0</v>
      </c>
      <c r="BI1210" s="232">
        <f>IF(N1210="nulová",J1210,0)</f>
        <v>0</v>
      </c>
      <c r="BJ1210" s="17" t="s">
        <v>84</v>
      </c>
      <c r="BK1210" s="232">
        <f>ROUND(I1210*H1210,2)</f>
        <v>0</v>
      </c>
      <c r="BL1210" s="17" t="s">
        <v>252</v>
      </c>
      <c r="BM1210" s="231" t="s">
        <v>1868</v>
      </c>
    </row>
    <row r="1211" spans="1:51" s="13" customFormat="1" ht="12">
      <c r="A1211" s="13"/>
      <c r="B1211" s="233"/>
      <c r="C1211" s="234"/>
      <c r="D1211" s="235" t="s">
        <v>172</v>
      </c>
      <c r="E1211" s="236" t="s">
        <v>1</v>
      </c>
      <c r="F1211" s="237" t="s">
        <v>1869</v>
      </c>
      <c r="G1211" s="234"/>
      <c r="H1211" s="238">
        <v>48.886</v>
      </c>
      <c r="I1211" s="239"/>
      <c r="J1211" s="234"/>
      <c r="K1211" s="234"/>
      <c r="L1211" s="240"/>
      <c r="M1211" s="241"/>
      <c r="N1211" s="242"/>
      <c r="O1211" s="242"/>
      <c r="P1211" s="242"/>
      <c r="Q1211" s="242"/>
      <c r="R1211" s="242"/>
      <c r="S1211" s="242"/>
      <c r="T1211" s="24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4" t="s">
        <v>172</v>
      </c>
      <c r="AU1211" s="244" t="s">
        <v>86</v>
      </c>
      <c r="AV1211" s="13" t="s">
        <v>86</v>
      </c>
      <c r="AW1211" s="13" t="s">
        <v>32</v>
      </c>
      <c r="AX1211" s="13" t="s">
        <v>76</v>
      </c>
      <c r="AY1211" s="244" t="s">
        <v>164</v>
      </c>
    </row>
    <row r="1212" spans="1:51" s="13" customFormat="1" ht="12">
      <c r="A1212" s="13"/>
      <c r="B1212" s="233"/>
      <c r="C1212" s="234"/>
      <c r="D1212" s="235" t="s">
        <v>172</v>
      </c>
      <c r="E1212" s="236" t="s">
        <v>1</v>
      </c>
      <c r="F1212" s="237" t="s">
        <v>1870</v>
      </c>
      <c r="G1212" s="234"/>
      <c r="H1212" s="238">
        <v>38.88</v>
      </c>
      <c r="I1212" s="239"/>
      <c r="J1212" s="234"/>
      <c r="K1212" s="234"/>
      <c r="L1212" s="240"/>
      <c r="M1212" s="241"/>
      <c r="N1212" s="242"/>
      <c r="O1212" s="242"/>
      <c r="P1212" s="242"/>
      <c r="Q1212" s="242"/>
      <c r="R1212" s="242"/>
      <c r="S1212" s="242"/>
      <c r="T1212" s="24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4" t="s">
        <v>172</v>
      </c>
      <c r="AU1212" s="244" t="s">
        <v>86</v>
      </c>
      <c r="AV1212" s="13" t="s">
        <v>86</v>
      </c>
      <c r="AW1212" s="13" t="s">
        <v>32</v>
      </c>
      <c r="AX1212" s="13" t="s">
        <v>76</v>
      </c>
      <c r="AY1212" s="244" t="s">
        <v>164</v>
      </c>
    </row>
    <row r="1213" spans="1:51" s="14" customFormat="1" ht="12">
      <c r="A1213" s="14"/>
      <c r="B1213" s="245"/>
      <c r="C1213" s="246"/>
      <c r="D1213" s="235" t="s">
        <v>172</v>
      </c>
      <c r="E1213" s="247" t="s">
        <v>1</v>
      </c>
      <c r="F1213" s="248" t="s">
        <v>175</v>
      </c>
      <c r="G1213" s="246"/>
      <c r="H1213" s="249">
        <v>87.766</v>
      </c>
      <c r="I1213" s="250"/>
      <c r="J1213" s="246"/>
      <c r="K1213" s="246"/>
      <c r="L1213" s="251"/>
      <c r="M1213" s="252"/>
      <c r="N1213" s="253"/>
      <c r="O1213" s="253"/>
      <c r="P1213" s="253"/>
      <c r="Q1213" s="253"/>
      <c r="R1213" s="253"/>
      <c r="S1213" s="253"/>
      <c r="T1213" s="25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55" t="s">
        <v>172</v>
      </c>
      <c r="AU1213" s="255" t="s">
        <v>86</v>
      </c>
      <c r="AV1213" s="14" t="s">
        <v>170</v>
      </c>
      <c r="AW1213" s="14" t="s">
        <v>32</v>
      </c>
      <c r="AX1213" s="14" t="s">
        <v>84</v>
      </c>
      <c r="AY1213" s="255" t="s">
        <v>164</v>
      </c>
    </row>
    <row r="1214" spans="1:65" s="2" customFormat="1" ht="13.8" customHeight="1">
      <c r="A1214" s="38"/>
      <c r="B1214" s="39"/>
      <c r="C1214" s="219" t="s">
        <v>1871</v>
      </c>
      <c r="D1214" s="219" t="s">
        <v>166</v>
      </c>
      <c r="E1214" s="220" t="s">
        <v>1872</v>
      </c>
      <c r="F1214" s="221" t="s">
        <v>1873</v>
      </c>
      <c r="G1214" s="222" t="s">
        <v>169</v>
      </c>
      <c r="H1214" s="223">
        <v>133.38</v>
      </c>
      <c r="I1214" s="224"/>
      <c r="J1214" s="225">
        <f>ROUND(I1214*H1214,2)</f>
        <v>0</v>
      </c>
      <c r="K1214" s="226"/>
      <c r="L1214" s="44"/>
      <c r="M1214" s="227" t="s">
        <v>1</v>
      </c>
      <c r="N1214" s="228" t="s">
        <v>41</v>
      </c>
      <c r="O1214" s="91"/>
      <c r="P1214" s="229">
        <f>O1214*H1214</f>
        <v>0</v>
      </c>
      <c r="Q1214" s="229">
        <v>0.01088</v>
      </c>
      <c r="R1214" s="229">
        <f>Q1214*H1214</f>
        <v>1.4511744</v>
      </c>
      <c r="S1214" s="229">
        <v>0</v>
      </c>
      <c r="T1214" s="230">
        <f>S1214*H1214</f>
        <v>0</v>
      </c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R1214" s="231" t="s">
        <v>252</v>
      </c>
      <c r="AT1214" s="231" t="s">
        <v>166</v>
      </c>
      <c r="AU1214" s="231" t="s">
        <v>86</v>
      </c>
      <c r="AY1214" s="17" t="s">
        <v>164</v>
      </c>
      <c r="BE1214" s="232">
        <f>IF(N1214="základní",J1214,0)</f>
        <v>0</v>
      </c>
      <c r="BF1214" s="232">
        <f>IF(N1214="snížená",J1214,0)</f>
        <v>0</v>
      </c>
      <c r="BG1214" s="232">
        <f>IF(N1214="zákl. přenesená",J1214,0)</f>
        <v>0</v>
      </c>
      <c r="BH1214" s="232">
        <f>IF(N1214="sníž. přenesená",J1214,0)</f>
        <v>0</v>
      </c>
      <c r="BI1214" s="232">
        <f>IF(N1214="nulová",J1214,0)</f>
        <v>0</v>
      </c>
      <c r="BJ1214" s="17" t="s">
        <v>84</v>
      </c>
      <c r="BK1214" s="232">
        <f>ROUND(I1214*H1214,2)</f>
        <v>0</v>
      </c>
      <c r="BL1214" s="17" t="s">
        <v>252</v>
      </c>
      <c r="BM1214" s="231" t="s">
        <v>1874</v>
      </c>
    </row>
    <row r="1215" spans="1:51" s="15" customFormat="1" ht="12">
      <c r="A1215" s="15"/>
      <c r="B1215" s="256"/>
      <c r="C1215" s="257"/>
      <c r="D1215" s="235" t="s">
        <v>172</v>
      </c>
      <c r="E1215" s="258" t="s">
        <v>1</v>
      </c>
      <c r="F1215" s="259" t="s">
        <v>1875</v>
      </c>
      <c r="G1215" s="257"/>
      <c r="H1215" s="258" t="s">
        <v>1</v>
      </c>
      <c r="I1215" s="260"/>
      <c r="J1215" s="257"/>
      <c r="K1215" s="257"/>
      <c r="L1215" s="261"/>
      <c r="M1215" s="262"/>
      <c r="N1215" s="263"/>
      <c r="O1215" s="263"/>
      <c r="P1215" s="263"/>
      <c r="Q1215" s="263"/>
      <c r="R1215" s="263"/>
      <c r="S1215" s="263"/>
      <c r="T1215" s="264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T1215" s="265" t="s">
        <v>172</v>
      </c>
      <c r="AU1215" s="265" t="s">
        <v>86</v>
      </c>
      <c r="AV1215" s="15" t="s">
        <v>84</v>
      </c>
      <c r="AW1215" s="15" t="s">
        <v>32</v>
      </c>
      <c r="AX1215" s="15" t="s">
        <v>76</v>
      </c>
      <c r="AY1215" s="265" t="s">
        <v>164</v>
      </c>
    </row>
    <row r="1216" spans="1:51" s="13" customFormat="1" ht="12">
      <c r="A1216" s="13"/>
      <c r="B1216" s="233"/>
      <c r="C1216" s="234"/>
      <c r="D1216" s="235" t="s">
        <v>172</v>
      </c>
      <c r="E1216" s="236" t="s">
        <v>1</v>
      </c>
      <c r="F1216" s="237" t="s">
        <v>1876</v>
      </c>
      <c r="G1216" s="234"/>
      <c r="H1216" s="238">
        <v>133.38</v>
      </c>
      <c r="I1216" s="239"/>
      <c r="J1216" s="234"/>
      <c r="K1216" s="234"/>
      <c r="L1216" s="240"/>
      <c r="M1216" s="241"/>
      <c r="N1216" s="242"/>
      <c r="O1216" s="242"/>
      <c r="P1216" s="242"/>
      <c r="Q1216" s="242"/>
      <c r="R1216" s="242"/>
      <c r="S1216" s="242"/>
      <c r="T1216" s="24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44" t="s">
        <v>172</v>
      </c>
      <c r="AU1216" s="244" t="s">
        <v>86</v>
      </c>
      <c r="AV1216" s="13" t="s">
        <v>86</v>
      </c>
      <c r="AW1216" s="13" t="s">
        <v>32</v>
      </c>
      <c r="AX1216" s="13" t="s">
        <v>84</v>
      </c>
      <c r="AY1216" s="244" t="s">
        <v>164</v>
      </c>
    </row>
    <row r="1217" spans="1:65" s="2" customFormat="1" ht="13.8" customHeight="1">
      <c r="A1217" s="38"/>
      <c r="B1217" s="39"/>
      <c r="C1217" s="219" t="s">
        <v>1877</v>
      </c>
      <c r="D1217" s="219" t="s">
        <v>166</v>
      </c>
      <c r="E1217" s="220" t="s">
        <v>1878</v>
      </c>
      <c r="F1217" s="221" t="s">
        <v>1879</v>
      </c>
      <c r="G1217" s="222" t="s">
        <v>169</v>
      </c>
      <c r="H1217" s="223">
        <v>41.468</v>
      </c>
      <c r="I1217" s="224"/>
      <c r="J1217" s="225">
        <f>ROUND(I1217*H1217,2)</f>
        <v>0</v>
      </c>
      <c r="K1217" s="226"/>
      <c r="L1217" s="44"/>
      <c r="M1217" s="227" t="s">
        <v>1</v>
      </c>
      <c r="N1217" s="228" t="s">
        <v>41</v>
      </c>
      <c r="O1217" s="91"/>
      <c r="P1217" s="229">
        <f>O1217*H1217</f>
        <v>0</v>
      </c>
      <c r="Q1217" s="229">
        <v>0.0148</v>
      </c>
      <c r="R1217" s="229">
        <f>Q1217*H1217</f>
        <v>0.6137264000000001</v>
      </c>
      <c r="S1217" s="229">
        <v>0</v>
      </c>
      <c r="T1217" s="230">
        <f>S1217*H1217</f>
        <v>0</v>
      </c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R1217" s="231" t="s">
        <v>252</v>
      </c>
      <c r="AT1217" s="231" t="s">
        <v>166</v>
      </c>
      <c r="AU1217" s="231" t="s">
        <v>86</v>
      </c>
      <c r="AY1217" s="17" t="s">
        <v>164</v>
      </c>
      <c r="BE1217" s="232">
        <f>IF(N1217="základní",J1217,0)</f>
        <v>0</v>
      </c>
      <c r="BF1217" s="232">
        <f>IF(N1217="snížená",J1217,0)</f>
        <v>0</v>
      </c>
      <c r="BG1217" s="232">
        <f>IF(N1217="zákl. přenesená",J1217,0)</f>
        <v>0</v>
      </c>
      <c r="BH1217" s="232">
        <f>IF(N1217="sníž. přenesená",J1217,0)</f>
        <v>0</v>
      </c>
      <c r="BI1217" s="232">
        <f>IF(N1217="nulová",J1217,0)</f>
        <v>0</v>
      </c>
      <c r="BJ1217" s="17" t="s">
        <v>84</v>
      </c>
      <c r="BK1217" s="232">
        <f>ROUND(I1217*H1217,2)</f>
        <v>0</v>
      </c>
      <c r="BL1217" s="17" t="s">
        <v>252</v>
      </c>
      <c r="BM1217" s="231" t="s">
        <v>1880</v>
      </c>
    </row>
    <row r="1218" spans="1:51" s="13" customFormat="1" ht="12">
      <c r="A1218" s="13"/>
      <c r="B1218" s="233"/>
      <c r="C1218" s="234"/>
      <c r="D1218" s="235" t="s">
        <v>172</v>
      </c>
      <c r="E1218" s="236" t="s">
        <v>1</v>
      </c>
      <c r="F1218" s="237" t="s">
        <v>1881</v>
      </c>
      <c r="G1218" s="234"/>
      <c r="H1218" s="238">
        <v>41.468</v>
      </c>
      <c r="I1218" s="239"/>
      <c r="J1218" s="234"/>
      <c r="K1218" s="234"/>
      <c r="L1218" s="240"/>
      <c r="M1218" s="241"/>
      <c r="N1218" s="242"/>
      <c r="O1218" s="242"/>
      <c r="P1218" s="242"/>
      <c r="Q1218" s="242"/>
      <c r="R1218" s="242"/>
      <c r="S1218" s="242"/>
      <c r="T1218" s="24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44" t="s">
        <v>172</v>
      </c>
      <c r="AU1218" s="244" t="s">
        <v>86</v>
      </c>
      <c r="AV1218" s="13" t="s">
        <v>86</v>
      </c>
      <c r="AW1218" s="13" t="s">
        <v>32</v>
      </c>
      <c r="AX1218" s="13" t="s">
        <v>84</v>
      </c>
      <c r="AY1218" s="244" t="s">
        <v>164</v>
      </c>
    </row>
    <row r="1219" spans="1:65" s="2" customFormat="1" ht="13.8" customHeight="1">
      <c r="A1219" s="38"/>
      <c r="B1219" s="39"/>
      <c r="C1219" s="219" t="s">
        <v>1882</v>
      </c>
      <c r="D1219" s="219" t="s">
        <v>166</v>
      </c>
      <c r="E1219" s="220" t="s">
        <v>1883</v>
      </c>
      <c r="F1219" s="221" t="s">
        <v>1884</v>
      </c>
      <c r="G1219" s="222" t="s">
        <v>169</v>
      </c>
      <c r="H1219" s="223">
        <v>703.28</v>
      </c>
      <c r="I1219" s="224"/>
      <c r="J1219" s="225">
        <f>ROUND(I1219*H1219,2)</f>
        <v>0</v>
      </c>
      <c r="K1219" s="226"/>
      <c r="L1219" s="44"/>
      <c r="M1219" s="227" t="s">
        <v>1</v>
      </c>
      <c r="N1219" s="228" t="s">
        <v>41</v>
      </c>
      <c r="O1219" s="91"/>
      <c r="P1219" s="229">
        <f>O1219*H1219</f>
        <v>0</v>
      </c>
      <c r="Q1219" s="229">
        <v>0.01497</v>
      </c>
      <c r="R1219" s="229">
        <f>Q1219*H1219</f>
        <v>10.5281016</v>
      </c>
      <c r="S1219" s="229">
        <v>0</v>
      </c>
      <c r="T1219" s="230">
        <f>S1219*H1219</f>
        <v>0</v>
      </c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R1219" s="231" t="s">
        <v>252</v>
      </c>
      <c r="AT1219" s="231" t="s">
        <v>166</v>
      </c>
      <c r="AU1219" s="231" t="s">
        <v>86</v>
      </c>
      <c r="AY1219" s="17" t="s">
        <v>164</v>
      </c>
      <c r="BE1219" s="232">
        <f>IF(N1219="základní",J1219,0)</f>
        <v>0</v>
      </c>
      <c r="BF1219" s="232">
        <f>IF(N1219="snížená",J1219,0)</f>
        <v>0</v>
      </c>
      <c r="BG1219" s="232">
        <f>IF(N1219="zákl. přenesená",J1219,0)</f>
        <v>0</v>
      </c>
      <c r="BH1219" s="232">
        <f>IF(N1219="sníž. přenesená",J1219,0)</f>
        <v>0</v>
      </c>
      <c r="BI1219" s="232">
        <f>IF(N1219="nulová",J1219,0)</f>
        <v>0</v>
      </c>
      <c r="BJ1219" s="17" t="s">
        <v>84</v>
      </c>
      <c r="BK1219" s="232">
        <f>ROUND(I1219*H1219,2)</f>
        <v>0</v>
      </c>
      <c r="BL1219" s="17" t="s">
        <v>252</v>
      </c>
      <c r="BM1219" s="231" t="s">
        <v>1885</v>
      </c>
    </row>
    <row r="1220" spans="1:51" s="13" customFormat="1" ht="12">
      <c r="A1220" s="13"/>
      <c r="B1220" s="233"/>
      <c r="C1220" s="234"/>
      <c r="D1220" s="235" t="s">
        <v>172</v>
      </c>
      <c r="E1220" s="236" t="s">
        <v>1</v>
      </c>
      <c r="F1220" s="237" t="s">
        <v>1886</v>
      </c>
      <c r="G1220" s="234"/>
      <c r="H1220" s="238">
        <v>259.16</v>
      </c>
      <c r="I1220" s="239"/>
      <c r="J1220" s="234"/>
      <c r="K1220" s="234"/>
      <c r="L1220" s="240"/>
      <c r="M1220" s="241"/>
      <c r="N1220" s="242"/>
      <c r="O1220" s="242"/>
      <c r="P1220" s="242"/>
      <c r="Q1220" s="242"/>
      <c r="R1220" s="242"/>
      <c r="S1220" s="242"/>
      <c r="T1220" s="24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4" t="s">
        <v>172</v>
      </c>
      <c r="AU1220" s="244" t="s">
        <v>86</v>
      </c>
      <c r="AV1220" s="13" t="s">
        <v>86</v>
      </c>
      <c r="AW1220" s="13" t="s">
        <v>32</v>
      </c>
      <c r="AX1220" s="13" t="s">
        <v>76</v>
      </c>
      <c r="AY1220" s="244" t="s">
        <v>164</v>
      </c>
    </row>
    <row r="1221" spans="1:51" s="13" customFormat="1" ht="12">
      <c r="A1221" s="13"/>
      <c r="B1221" s="233"/>
      <c r="C1221" s="234"/>
      <c r="D1221" s="235" t="s">
        <v>172</v>
      </c>
      <c r="E1221" s="236" t="s">
        <v>1</v>
      </c>
      <c r="F1221" s="237" t="s">
        <v>1887</v>
      </c>
      <c r="G1221" s="234"/>
      <c r="H1221" s="238">
        <v>259.16</v>
      </c>
      <c r="I1221" s="239"/>
      <c r="J1221" s="234"/>
      <c r="K1221" s="234"/>
      <c r="L1221" s="240"/>
      <c r="M1221" s="241"/>
      <c r="N1221" s="242"/>
      <c r="O1221" s="242"/>
      <c r="P1221" s="242"/>
      <c r="Q1221" s="242"/>
      <c r="R1221" s="242"/>
      <c r="S1221" s="242"/>
      <c r="T1221" s="24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4" t="s">
        <v>172</v>
      </c>
      <c r="AU1221" s="244" t="s">
        <v>86</v>
      </c>
      <c r="AV1221" s="13" t="s">
        <v>86</v>
      </c>
      <c r="AW1221" s="13" t="s">
        <v>32</v>
      </c>
      <c r="AX1221" s="13" t="s">
        <v>76</v>
      </c>
      <c r="AY1221" s="244" t="s">
        <v>164</v>
      </c>
    </row>
    <row r="1222" spans="1:51" s="13" customFormat="1" ht="12">
      <c r="A1222" s="13"/>
      <c r="B1222" s="233"/>
      <c r="C1222" s="234"/>
      <c r="D1222" s="235" t="s">
        <v>172</v>
      </c>
      <c r="E1222" s="236" t="s">
        <v>1</v>
      </c>
      <c r="F1222" s="237" t="s">
        <v>1888</v>
      </c>
      <c r="G1222" s="234"/>
      <c r="H1222" s="238">
        <v>184.96</v>
      </c>
      <c r="I1222" s="239"/>
      <c r="J1222" s="234"/>
      <c r="K1222" s="234"/>
      <c r="L1222" s="240"/>
      <c r="M1222" s="241"/>
      <c r="N1222" s="242"/>
      <c r="O1222" s="242"/>
      <c r="P1222" s="242"/>
      <c r="Q1222" s="242"/>
      <c r="R1222" s="242"/>
      <c r="S1222" s="242"/>
      <c r="T1222" s="24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4" t="s">
        <v>172</v>
      </c>
      <c r="AU1222" s="244" t="s">
        <v>86</v>
      </c>
      <c r="AV1222" s="13" t="s">
        <v>86</v>
      </c>
      <c r="AW1222" s="13" t="s">
        <v>32</v>
      </c>
      <c r="AX1222" s="13" t="s">
        <v>76</v>
      </c>
      <c r="AY1222" s="244" t="s">
        <v>164</v>
      </c>
    </row>
    <row r="1223" spans="1:51" s="14" customFormat="1" ht="12">
      <c r="A1223" s="14"/>
      <c r="B1223" s="245"/>
      <c r="C1223" s="246"/>
      <c r="D1223" s="235" t="s">
        <v>172</v>
      </c>
      <c r="E1223" s="247" t="s">
        <v>1</v>
      </c>
      <c r="F1223" s="248" t="s">
        <v>175</v>
      </c>
      <c r="G1223" s="246"/>
      <c r="H1223" s="249">
        <v>703.2800000000001</v>
      </c>
      <c r="I1223" s="250"/>
      <c r="J1223" s="246"/>
      <c r="K1223" s="246"/>
      <c r="L1223" s="251"/>
      <c r="M1223" s="252"/>
      <c r="N1223" s="253"/>
      <c r="O1223" s="253"/>
      <c r="P1223" s="253"/>
      <c r="Q1223" s="253"/>
      <c r="R1223" s="253"/>
      <c r="S1223" s="253"/>
      <c r="T1223" s="25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55" t="s">
        <v>172</v>
      </c>
      <c r="AU1223" s="255" t="s">
        <v>86</v>
      </c>
      <c r="AV1223" s="14" t="s">
        <v>170</v>
      </c>
      <c r="AW1223" s="14" t="s">
        <v>32</v>
      </c>
      <c r="AX1223" s="14" t="s">
        <v>84</v>
      </c>
      <c r="AY1223" s="255" t="s">
        <v>164</v>
      </c>
    </row>
    <row r="1224" spans="1:65" s="2" customFormat="1" ht="13.8" customHeight="1">
      <c r="A1224" s="38"/>
      <c r="B1224" s="39"/>
      <c r="C1224" s="219" t="s">
        <v>1889</v>
      </c>
      <c r="D1224" s="219" t="s">
        <v>166</v>
      </c>
      <c r="E1224" s="220" t="s">
        <v>1890</v>
      </c>
      <c r="F1224" s="221" t="s">
        <v>1891</v>
      </c>
      <c r="G1224" s="222" t="s">
        <v>169</v>
      </c>
      <c r="H1224" s="223">
        <v>878.128</v>
      </c>
      <c r="I1224" s="224"/>
      <c r="J1224" s="225">
        <f>ROUND(I1224*H1224,2)</f>
        <v>0</v>
      </c>
      <c r="K1224" s="226"/>
      <c r="L1224" s="44"/>
      <c r="M1224" s="227" t="s">
        <v>1</v>
      </c>
      <c r="N1224" s="228" t="s">
        <v>41</v>
      </c>
      <c r="O1224" s="91"/>
      <c r="P1224" s="229">
        <f>O1224*H1224</f>
        <v>0</v>
      </c>
      <c r="Q1224" s="229">
        <v>0.0001</v>
      </c>
      <c r="R1224" s="229">
        <f>Q1224*H1224</f>
        <v>0.08781280000000001</v>
      </c>
      <c r="S1224" s="229">
        <v>0</v>
      </c>
      <c r="T1224" s="230">
        <f>S1224*H1224</f>
        <v>0</v>
      </c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R1224" s="231" t="s">
        <v>252</v>
      </c>
      <c r="AT1224" s="231" t="s">
        <v>166</v>
      </c>
      <c r="AU1224" s="231" t="s">
        <v>86</v>
      </c>
      <c r="AY1224" s="17" t="s">
        <v>164</v>
      </c>
      <c r="BE1224" s="232">
        <f>IF(N1224="základní",J1224,0)</f>
        <v>0</v>
      </c>
      <c r="BF1224" s="232">
        <f>IF(N1224="snížená",J1224,0)</f>
        <v>0</v>
      </c>
      <c r="BG1224" s="232">
        <f>IF(N1224="zákl. přenesená",J1224,0)</f>
        <v>0</v>
      </c>
      <c r="BH1224" s="232">
        <f>IF(N1224="sníž. přenesená",J1224,0)</f>
        <v>0</v>
      </c>
      <c r="BI1224" s="232">
        <f>IF(N1224="nulová",J1224,0)</f>
        <v>0</v>
      </c>
      <c r="BJ1224" s="17" t="s">
        <v>84</v>
      </c>
      <c r="BK1224" s="232">
        <f>ROUND(I1224*H1224,2)</f>
        <v>0</v>
      </c>
      <c r="BL1224" s="17" t="s">
        <v>252</v>
      </c>
      <c r="BM1224" s="231" t="s">
        <v>1892</v>
      </c>
    </row>
    <row r="1225" spans="1:51" s="13" customFormat="1" ht="12">
      <c r="A1225" s="13"/>
      <c r="B1225" s="233"/>
      <c r="C1225" s="234"/>
      <c r="D1225" s="235" t="s">
        <v>172</v>
      </c>
      <c r="E1225" s="236" t="s">
        <v>1</v>
      </c>
      <c r="F1225" s="237" t="s">
        <v>1893</v>
      </c>
      <c r="G1225" s="234"/>
      <c r="H1225" s="238">
        <v>41.468</v>
      </c>
      <c r="I1225" s="239"/>
      <c r="J1225" s="234"/>
      <c r="K1225" s="234"/>
      <c r="L1225" s="240"/>
      <c r="M1225" s="241"/>
      <c r="N1225" s="242"/>
      <c r="O1225" s="242"/>
      <c r="P1225" s="242"/>
      <c r="Q1225" s="242"/>
      <c r="R1225" s="242"/>
      <c r="S1225" s="242"/>
      <c r="T1225" s="24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44" t="s">
        <v>172</v>
      </c>
      <c r="AU1225" s="244" t="s">
        <v>86</v>
      </c>
      <c r="AV1225" s="13" t="s">
        <v>86</v>
      </c>
      <c r="AW1225" s="13" t="s">
        <v>32</v>
      </c>
      <c r="AX1225" s="13" t="s">
        <v>76</v>
      </c>
      <c r="AY1225" s="244" t="s">
        <v>164</v>
      </c>
    </row>
    <row r="1226" spans="1:51" s="13" customFormat="1" ht="12">
      <c r="A1226" s="13"/>
      <c r="B1226" s="233"/>
      <c r="C1226" s="234"/>
      <c r="D1226" s="235" t="s">
        <v>172</v>
      </c>
      <c r="E1226" s="236" t="s">
        <v>1</v>
      </c>
      <c r="F1226" s="237" t="s">
        <v>1886</v>
      </c>
      <c r="G1226" s="234"/>
      <c r="H1226" s="238">
        <v>259.16</v>
      </c>
      <c r="I1226" s="239"/>
      <c r="J1226" s="234"/>
      <c r="K1226" s="234"/>
      <c r="L1226" s="240"/>
      <c r="M1226" s="241"/>
      <c r="N1226" s="242"/>
      <c r="O1226" s="242"/>
      <c r="P1226" s="242"/>
      <c r="Q1226" s="242"/>
      <c r="R1226" s="242"/>
      <c r="S1226" s="242"/>
      <c r="T1226" s="24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4" t="s">
        <v>172</v>
      </c>
      <c r="AU1226" s="244" t="s">
        <v>86</v>
      </c>
      <c r="AV1226" s="13" t="s">
        <v>86</v>
      </c>
      <c r="AW1226" s="13" t="s">
        <v>32</v>
      </c>
      <c r="AX1226" s="13" t="s">
        <v>76</v>
      </c>
      <c r="AY1226" s="244" t="s">
        <v>164</v>
      </c>
    </row>
    <row r="1227" spans="1:51" s="13" customFormat="1" ht="12">
      <c r="A1227" s="13"/>
      <c r="B1227" s="233"/>
      <c r="C1227" s="234"/>
      <c r="D1227" s="235" t="s">
        <v>172</v>
      </c>
      <c r="E1227" s="236" t="s">
        <v>1</v>
      </c>
      <c r="F1227" s="237" t="s">
        <v>1887</v>
      </c>
      <c r="G1227" s="234"/>
      <c r="H1227" s="238">
        <v>259.16</v>
      </c>
      <c r="I1227" s="239"/>
      <c r="J1227" s="234"/>
      <c r="K1227" s="234"/>
      <c r="L1227" s="240"/>
      <c r="M1227" s="241"/>
      <c r="N1227" s="242"/>
      <c r="O1227" s="242"/>
      <c r="P1227" s="242"/>
      <c r="Q1227" s="242"/>
      <c r="R1227" s="242"/>
      <c r="S1227" s="242"/>
      <c r="T1227" s="24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4" t="s">
        <v>172</v>
      </c>
      <c r="AU1227" s="244" t="s">
        <v>86</v>
      </c>
      <c r="AV1227" s="13" t="s">
        <v>86</v>
      </c>
      <c r="AW1227" s="13" t="s">
        <v>32</v>
      </c>
      <c r="AX1227" s="13" t="s">
        <v>76</v>
      </c>
      <c r="AY1227" s="244" t="s">
        <v>164</v>
      </c>
    </row>
    <row r="1228" spans="1:51" s="13" customFormat="1" ht="12">
      <c r="A1228" s="13"/>
      <c r="B1228" s="233"/>
      <c r="C1228" s="234"/>
      <c r="D1228" s="235" t="s">
        <v>172</v>
      </c>
      <c r="E1228" s="236" t="s">
        <v>1</v>
      </c>
      <c r="F1228" s="237" t="s">
        <v>1888</v>
      </c>
      <c r="G1228" s="234"/>
      <c r="H1228" s="238">
        <v>184.96</v>
      </c>
      <c r="I1228" s="239"/>
      <c r="J1228" s="234"/>
      <c r="K1228" s="234"/>
      <c r="L1228" s="240"/>
      <c r="M1228" s="241"/>
      <c r="N1228" s="242"/>
      <c r="O1228" s="242"/>
      <c r="P1228" s="242"/>
      <c r="Q1228" s="242"/>
      <c r="R1228" s="242"/>
      <c r="S1228" s="242"/>
      <c r="T1228" s="24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44" t="s">
        <v>172</v>
      </c>
      <c r="AU1228" s="244" t="s">
        <v>86</v>
      </c>
      <c r="AV1228" s="13" t="s">
        <v>86</v>
      </c>
      <c r="AW1228" s="13" t="s">
        <v>32</v>
      </c>
      <c r="AX1228" s="13" t="s">
        <v>76</v>
      </c>
      <c r="AY1228" s="244" t="s">
        <v>164</v>
      </c>
    </row>
    <row r="1229" spans="1:51" s="13" customFormat="1" ht="12">
      <c r="A1229" s="13"/>
      <c r="B1229" s="233"/>
      <c r="C1229" s="234"/>
      <c r="D1229" s="235" t="s">
        <v>172</v>
      </c>
      <c r="E1229" s="236" t="s">
        <v>1</v>
      </c>
      <c r="F1229" s="237" t="s">
        <v>1894</v>
      </c>
      <c r="G1229" s="234"/>
      <c r="H1229" s="238">
        <v>133.38</v>
      </c>
      <c r="I1229" s="239"/>
      <c r="J1229" s="234"/>
      <c r="K1229" s="234"/>
      <c r="L1229" s="240"/>
      <c r="M1229" s="241"/>
      <c r="N1229" s="242"/>
      <c r="O1229" s="242"/>
      <c r="P1229" s="242"/>
      <c r="Q1229" s="242"/>
      <c r="R1229" s="242"/>
      <c r="S1229" s="242"/>
      <c r="T1229" s="24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44" t="s">
        <v>172</v>
      </c>
      <c r="AU1229" s="244" t="s">
        <v>86</v>
      </c>
      <c r="AV1229" s="13" t="s">
        <v>86</v>
      </c>
      <c r="AW1229" s="13" t="s">
        <v>32</v>
      </c>
      <c r="AX1229" s="13" t="s">
        <v>76</v>
      </c>
      <c r="AY1229" s="244" t="s">
        <v>164</v>
      </c>
    </row>
    <row r="1230" spans="1:51" s="14" customFormat="1" ht="12">
      <c r="A1230" s="14"/>
      <c r="B1230" s="245"/>
      <c r="C1230" s="246"/>
      <c r="D1230" s="235" t="s">
        <v>172</v>
      </c>
      <c r="E1230" s="247" t="s">
        <v>1</v>
      </c>
      <c r="F1230" s="248" t="s">
        <v>175</v>
      </c>
      <c r="G1230" s="246"/>
      <c r="H1230" s="249">
        <v>878.128</v>
      </c>
      <c r="I1230" s="250"/>
      <c r="J1230" s="246"/>
      <c r="K1230" s="246"/>
      <c r="L1230" s="251"/>
      <c r="M1230" s="252"/>
      <c r="N1230" s="253"/>
      <c r="O1230" s="253"/>
      <c r="P1230" s="253"/>
      <c r="Q1230" s="253"/>
      <c r="R1230" s="253"/>
      <c r="S1230" s="253"/>
      <c r="T1230" s="25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5" t="s">
        <v>172</v>
      </c>
      <c r="AU1230" s="255" t="s">
        <v>86</v>
      </c>
      <c r="AV1230" s="14" t="s">
        <v>170</v>
      </c>
      <c r="AW1230" s="14" t="s">
        <v>32</v>
      </c>
      <c r="AX1230" s="14" t="s">
        <v>84</v>
      </c>
      <c r="AY1230" s="255" t="s">
        <v>164</v>
      </c>
    </row>
    <row r="1231" spans="1:65" s="2" customFormat="1" ht="13.8" customHeight="1">
      <c r="A1231" s="38"/>
      <c r="B1231" s="39"/>
      <c r="C1231" s="219" t="s">
        <v>1895</v>
      </c>
      <c r="D1231" s="219" t="s">
        <v>166</v>
      </c>
      <c r="E1231" s="220" t="s">
        <v>1896</v>
      </c>
      <c r="F1231" s="221" t="s">
        <v>1897</v>
      </c>
      <c r="G1231" s="222" t="s">
        <v>169</v>
      </c>
      <c r="H1231" s="223">
        <v>168.2</v>
      </c>
      <c r="I1231" s="224"/>
      <c r="J1231" s="225">
        <f>ROUND(I1231*H1231,2)</f>
        <v>0</v>
      </c>
      <c r="K1231" s="226"/>
      <c r="L1231" s="44"/>
      <c r="M1231" s="227" t="s">
        <v>1</v>
      </c>
      <c r="N1231" s="228" t="s">
        <v>41</v>
      </c>
      <c r="O1231" s="91"/>
      <c r="P1231" s="229">
        <f>O1231*H1231</f>
        <v>0</v>
      </c>
      <c r="Q1231" s="229">
        <v>0</v>
      </c>
      <c r="R1231" s="229">
        <f>Q1231*H1231</f>
        <v>0</v>
      </c>
      <c r="S1231" s="229">
        <v>0.01834</v>
      </c>
      <c r="T1231" s="230">
        <f>S1231*H1231</f>
        <v>3.0847879999999996</v>
      </c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R1231" s="231" t="s">
        <v>252</v>
      </c>
      <c r="AT1231" s="231" t="s">
        <v>166</v>
      </c>
      <c r="AU1231" s="231" t="s">
        <v>86</v>
      </c>
      <c r="AY1231" s="17" t="s">
        <v>164</v>
      </c>
      <c r="BE1231" s="232">
        <f>IF(N1231="základní",J1231,0)</f>
        <v>0</v>
      </c>
      <c r="BF1231" s="232">
        <f>IF(N1231="snížená",J1231,0)</f>
        <v>0</v>
      </c>
      <c r="BG1231" s="232">
        <f>IF(N1231="zákl. přenesená",J1231,0)</f>
        <v>0</v>
      </c>
      <c r="BH1231" s="232">
        <f>IF(N1231="sníž. přenesená",J1231,0)</f>
        <v>0</v>
      </c>
      <c r="BI1231" s="232">
        <f>IF(N1231="nulová",J1231,0)</f>
        <v>0</v>
      </c>
      <c r="BJ1231" s="17" t="s">
        <v>84</v>
      </c>
      <c r="BK1231" s="232">
        <f>ROUND(I1231*H1231,2)</f>
        <v>0</v>
      </c>
      <c r="BL1231" s="17" t="s">
        <v>252</v>
      </c>
      <c r="BM1231" s="231" t="s">
        <v>1898</v>
      </c>
    </row>
    <row r="1232" spans="1:51" s="13" customFormat="1" ht="12">
      <c r="A1232" s="13"/>
      <c r="B1232" s="233"/>
      <c r="C1232" s="234"/>
      <c r="D1232" s="235" t="s">
        <v>172</v>
      </c>
      <c r="E1232" s="236" t="s">
        <v>1</v>
      </c>
      <c r="F1232" s="237" t="s">
        <v>1899</v>
      </c>
      <c r="G1232" s="234"/>
      <c r="H1232" s="238">
        <v>53.7</v>
      </c>
      <c r="I1232" s="239"/>
      <c r="J1232" s="234"/>
      <c r="K1232" s="234"/>
      <c r="L1232" s="240"/>
      <c r="M1232" s="241"/>
      <c r="N1232" s="242"/>
      <c r="O1232" s="242"/>
      <c r="P1232" s="242"/>
      <c r="Q1232" s="242"/>
      <c r="R1232" s="242"/>
      <c r="S1232" s="242"/>
      <c r="T1232" s="24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4" t="s">
        <v>172</v>
      </c>
      <c r="AU1232" s="244" t="s">
        <v>86</v>
      </c>
      <c r="AV1232" s="13" t="s">
        <v>86</v>
      </c>
      <c r="AW1232" s="13" t="s">
        <v>32</v>
      </c>
      <c r="AX1232" s="13" t="s">
        <v>76</v>
      </c>
      <c r="AY1232" s="244" t="s">
        <v>164</v>
      </c>
    </row>
    <row r="1233" spans="1:51" s="13" customFormat="1" ht="12">
      <c r="A1233" s="13"/>
      <c r="B1233" s="233"/>
      <c r="C1233" s="234"/>
      <c r="D1233" s="235" t="s">
        <v>172</v>
      </c>
      <c r="E1233" s="236" t="s">
        <v>1</v>
      </c>
      <c r="F1233" s="237" t="s">
        <v>1900</v>
      </c>
      <c r="G1233" s="234"/>
      <c r="H1233" s="238">
        <v>114.5</v>
      </c>
      <c r="I1233" s="239"/>
      <c r="J1233" s="234"/>
      <c r="K1233" s="234"/>
      <c r="L1233" s="240"/>
      <c r="M1233" s="241"/>
      <c r="N1233" s="242"/>
      <c r="O1233" s="242"/>
      <c r="P1233" s="242"/>
      <c r="Q1233" s="242"/>
      <c r="R1233" s="242"/>
      <c r="S1233" s="242"/>
      <c r="T1233" s="24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4" t="s">
        <v>172</v>
      </c>
      <c r="AU1233" s="244" t="s">
        <v>86</v>
      </c>
      <c r="AV1233" s="13" t="s">
        <v>86</v>
      </c>
      <c r="AW1233" s="13" t="s">
        <v>32</v>
      </c>
      <c r="AX1233" s="13" t="s">
        <v>76</v>
      </c>
      <c r="AY1233" s="244" t="s">
        <v>164</v>
      </c>
    </row>
    <row r="1234" spans="1:51" s="14" customFormat="1" ht="12">
      <c r="A1234" s="14"/>
      <c r="B1234" s="245"/>
      <c r="C1234" s="246"/>
      <c r="D1234" s="235" t="s">
        <v>172</v>
      </c>
      <c r="E1234" s="247" t="s">
        <v>1</v>
      </c>
      <c r="F1234" s="248" t="s">
        <v>175</v>
      </c>
      <c r="G1234" s="246"/>
      <c r="H1234" s="249">
        <v>168.2</v>
      </c>
      <c r="I1234" s="250"/>
      <c r="J1234" s="246"/>
      <c r="K1234" s="246"/>
      <c r="L1234" s="251"/>
      <c r="M1234" s="252"/>
      <c r="N1234" s="253"/>
      <c r="O1234" s="253"/>
      <c r="P1234" s="253"/>
      <c r="Q1234" s="253"/>
      <c r="R1234" s="253"/>
      <c r="S1234" s="253"/>
      <c r="T1234" s="25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55" t="s">
        <v>172</v>
      </c>
      <c r="AU1234" s="255" t="s">
        <v>86</v>
      </c>
      <c r="AV1234" s="14" t="s">
        <v>170</v>
      </c>
      <c r="AW1234" s="14" t="s">
        <v>32</v>
      </c>
      <c r="AX1234" s="14" t="s">
        <v>84</v>
      </c>
      <c r="AY1234" s="255" t="s">
        <v>164</v>
      </c>
    </row>
    <row r="1235" spans="1:65" s="2" customFormat="1" ht="13.8" customHeight="1">
      <c r="A1235" s="38"/>
      <c r="B1235" s="39"/>
      <c r="C1235" s="219" t="s">
        <v>1901</v>
      </c>
      <c r="D1235" s="219" t="s">
        <v>166</v>
      </c>
      <c r="E1235" s="220" t="s">
        <v>1902</v>
      </c>
      <c r="F1235" s="221" t="s">
        <v>1903</v>
      </c>
      <c r="G1235" s="222" t="s">
        <v>169</v>
      </c>
      <c r="H1235" s="223">
        <v>37.71</v>
      </c>
      <c r="I1235" s="224"/>
      <c r="J1235" s="225">
        <f>ROUND(I1235*H1235,2)</f>
        <v>0</v>
      </c>
      <c r="K1235" s="226"/>
      <c r="L1235" s="44"/>
      <c r="M1235" s="227" t="s">
        <v>1</v>
      </c>
      <c r="N1235" s="228" t="s">
        <v>41</v>
      </c>
      <c r="O1235" s="91"/>
      <c r="P1235" s="229">
        <f>O1235*H1235</f>
        <v>0</v>
      </c>
      <c r="Q1235" s="229">
        <v>0</v>
      </c>
      <c r="R1235" s="229">
        <f>Q1235*H1235</f>
        <v>0</v>
      </c>
      <c r="S1235" s="229">
        <v>0</v>
      </c>
      <c r="T1235" s="230">
        <f>S1235*H1235</f>
        <v>0</v>
      </c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R1235" s="231" t="s">
        <v>252</v>
      </c>
      <c r="AT1235" s="231" t="s">
        <v>166</v>
      </c>
      <c r="AU1235" s="231" t="s">
        <v>86</v>
      </c>
      <c r="AY1235" s="17" t="s">
        <v>164</v>
      </c>
      <c r="BE1235" s="232">
        <f>IF(N1235="základní",J1235,0)</f>
        <v>0</v>
      </c>
      <c r="BF1235" s="232">
        <f>IF(N1235="snížená",J1235,0)</f>
        <v>0</v>
      </c>
      <c r="BG1235" s="232">
        <f>IF(N1235="zákl. přenesená",J1235,0)</f>
        <v>0</v>
      </c>
      <c r="BH1235" s="232">
        <f>IF(N1235="sníž. přenesená",J1235,0)</f>
        <v>0</v>
      </c>
      <c r="BI1235" s="232">
        <f>IF(N1235="nulová",J1235,0)</f>
        <v>0</v>
      </c>
      <c r="BJ1235" s="17" t="s">
        <v>84</v>
      </c>
      <c r="BK1235" s="232">
        <f>ROUND(I1235*H1235,2)</f>
        <v>0</v>
      </c>
      <c r="BL1235" s="17" t="s">
        <v>252</v>
      </c>
      <c r="BM1235" s="231" t="s">
        <v>1904</v>
      </c>
    </row>
    <row r="1236" spans="1:51" s="13" customFormat="1" ht="12">
      <c r="A1236" s="13"/>
      <c r="B1236" s="233"/>
      <c r="C1236" s="234"/>
      <c r="D1236" s="235" t="s">
        <v>172</v>
      </c>
      <c r="E1236" s="236" t="s">
        <v>1</v>
      </c>
      <c r="F1236" s="237" t="s">
        <v>971</v>
      </c>
      <c r="G1236" s="234"/>
      <c r="H1236" s="238">
        <v>37.71</v>
      </c>
      <c r="I1236" s="239"/>
      <c r="J1236" s="234"/>
      <c r="K1236" s="234"/>
      <c r="L1236" s="240"/>
      <c r="M1236" s="241"/>
      <c r="N1236" s="242"/>
      <c r="O1236" s="242"/>
      <c r="P1236" s="242"/>
      <c r="Q1236" s="242"/>
      <c r="R1236" s="242"/>
      <c r="S1236" s="242"/>
      <c r="T1236" s="24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4" t="s">
        <v>172</v>
      </c>
      <c r="AU1236" s="244" t="s">
        <v>86</v>
      </c>
      <c r="AV1236" s="13" t="s">
        <v>86</v>
      </c>
      <c r="AW1236" s="13" t="s">
        <v>32</v>
      </c>
      <c r="AX1236" s="13" t="s">
        <v>84</v>
      </c>
      <c r="AY1236" s="244" t="s">
        <v>164</v>
      </c>
    </row>
    <row r="1237" spans="1:65" s="2" customFormat="1" ht="13.8" customHeight="1">
      <c r="A1237" s="38"/>
      <c r="B1237" s="39"/>
      <c r="C1237" s="219" t="s">
        <v>1905</v>
      </c>
      <c r="D1237" s="219" t="s">
        <v>166</v>
      </c>
      <c r="E1237" s="220" t="s">
        <v>1906</v>
      </c>
      <c r="F1237" s="221" t="s">
        <v>1907</v>
      </c>
      <c r="G1237" s="222" t="s">
        <v>169</v>
      </c>
      <c r="H1237" s="223">
        <v>417.669</v>
      </c>
      <c r="I1237" s="224"/>
      <c r="J1237" s="225">
        <f>ROUND(I1237*H1237,2)</f>
        <v>0</v>
      </c>
      <c r="K1237" s="226"/>
      <c r="L1237" s="44"/>
      <c r="M1237" s="227" t="s">
        <v>1</v>
      </c>
      <c r="N1237" s="228" t="s">
        <v>41</v>
      </c>
      <c r="O1237" s="91"/>
      <c r="P1237" s="229">
        <f>O1237*H1237</f>
        <v>0</v>
      </c>
      <c r="Q1237" s="229">
        <v>0.0122</v>
      </c>
      <c r="R1237" s="229">
        <f>Q1237*H1237</f>
        <v>5.0955618000000005</v>
      </c>
      <c r="S1237" s="229">
        <v>0</v>
      </c>
      <c r="T1237" s="230">
        <f>S1237*H1237</f>
        <v>0</v>
      </c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R1237" s="231" t="s">
        <v>252</v>
      </c>
      <c r="AT1237" s="231" t="s">
        <v>166</v>
      </c>
      <c r="AU1237" s="231" t="s">
        <v>86</v>
      </c>
      <c r="AY1237" s="17" t="s">
        <v>164</v>
      </c>
      <c r="BE1237" s="232">
        <f>IF(N1237="základní",J1237,0)</f>
        <v>0</v>
      </c>
      <c r="BF1237" s="232">
        <f>IF(N1237="snížená",J1237,0)</f>
        <v>0</v>
      </c>
      <c r="BG1237" s="232">
        <f>IF(N1237="zákl. přenesená",J1237,0)</f>
        <v>0</v>
      </c>
      <c r="BH1237" s="232">
        <f>IF(N1237="sníž. přenesená",J1237,0)</f>
        <v>0</v>
      </c>
      <c r="BI1237" s="232">
        <f>IF(N1237="nulová",J1237,0)</f>
        <v>0</v>
      </c>
      <c r="BJ1237" s="17" t="s">
        <v>84</v>
      </c>
      <c r="BK1237" s="232">
        <f>ROUND(I1237*H1237,2)</f>
        <v>0</v>
      </c>
      <c r="BL1237" s="17" t="s">
        <v>252</v>
      </c>
      <c r="BM1237" s="231" t="s">
        <v>1908</v>
      </c>
    </row>
    <row r="1238" spans="1:51" s="13" customFormat="1" ht="12">
      <c r="A1238" s="13"/>
      <c r="B1238" s="233"/>
      <c r="C1238" s="234"/>
      <c r="D1238" s="235" t="s">
        <v>172</v>
      </c>
      <c r="E1238" s="236" t="s">
        <v>1</v>
      </c>
      <c r="F1238" s="237" t="s">
        <v>1909</v>
      </c>
      <c r="G1238" s="234"/>
      <c r="H1238" s="238">
        <v>74.87</v>
      </c>
      <c r="I1238" s="239"/>
      <c r="J1238" s="234"/>
      <c r="K1238" s="234"/>
      <c r="L1238" s="240"/>
      <c r="M1238" s="241"/>
      <c r="N1238" s="242"/>
      <c r="O1238" s="242"/>
      <c r="P1238" s="242"/>
      <c r="Q1238" s="242"/>
      <c r="R1238" s="242"/>
      <c r="S1238" s="242"/>
      <c r="T1238" s="24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4" t="s">
        <v>172</v>
      </c>
      <c r="AU1238" s="244" t="s">
        <v>86</v>
      </c>
      <c r="AV1238" s="13" t="s">
        <v>86</v>
      </c>
      <c r="AW1238" s="13" t="s">
        <v>32</v>
      </c>
      <c r="AX1238" s="13" t="s">
        <v>76</v>
      </c>
      <c r="AY1238" s="244" t="s">
        <v>164</v>
      </c>
    </row>
    <row r="1239" spans="1:51" s="13" customFormat="1" ht="12">
      <c r="A1239" s="13"/>
      <c r="B1239" s="233"/>
      <c r="C1239" s="234"/>
      <c r="D1239" s="235" t="s">
        <v>172</v>
      </c>
      <c r="E1239" s="236" t="s">
        <v>1</v>
      </c>
      <c r="F1239" s="237" t="s">
        <v>1910</v>
      </c>
      <c r="G1239" s="234"/>
      <c r="H1239" s="238">
        <v>68.79</v>
      </c>
      <c r="I1239" s="239"/>
      <c r="J1239" s="234"/>
      <c r="K1239" s="234"/>
      <c r="L1239" s="240"/>
      <c r="M1239" s="241"/>
      <c r="N1239" s="242"/>
      <c r="O1239" s="242"/>
      <c r="P1239" s="242"/>
      <c r="Q1239" s="242"/>
      <c r="R1239" s="242"/>
      <c r="S1239" s="242"/>
      <c r="T1239" s="24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44" t="s">
        <v>172</v>
      </c>
      <c r="AU1239" s="244" t="s">
        <v>86</v>
      </c>
      <c r="AV1239" s="13" t="s">
        <v>86</v>
      </c>
      <c r="AW1239" s="13" t="s">
        <v>32</v>
      </c>
      <c r="AX1239" s="13" t="s">
        <v>76</v>
      </c>
      <c r="AY1239" s="244" t="s">
        <v>164</v>
      </c>
    </row>
    <row r="1240" spans="1:51" s="13" customFormat="1" ht="12">
      <c r="A1240" s="13"/>
      <c r="B1240" s="233"/>
      <c r="C1240" s="234"/>
      <c r="D1240" s="235" t="s">
        <v>172</v>
      </c>
      <c r="E1240" s="236" t="s">
        <v>1</v>
      </c>
      <c r="F1240" s="237" t="s">
        <v>1911</v>
      </c>
      <c r="G1240" s="234"/>
      <c r="H1240" s="238">
        <v>47.8</v>
      </c>
      <c r="I1240" s="239"/>
      <c r="J1240" s="234"/>
      <c r="K1240" s="234"/>
      <c r="L1240" s="240"/>
      <c r="M1240" s="241"/>
      <c r="N1240" s="242"/>
      <c r="O1240" s="242"/>
      <c r="P1240" s="242"/>
      <c r="Q1240" s="242"/>
      <c r="R1240" s="242"/>
      <c r="S1240" s="242"/>
      <c r="T1240" s="24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44" t="s">
        <v>172</v>
      </c>
      <c r="AU1240" s="244" t="s">
        <v>86</v>
      </c>
      <c r="AV1240" s="13" t="s">
        <v>86</v>
      </c>
      <c r="AW1240" s="13" t="s">
        <v>32</v>
      </c>
      <c r="AX1240" s="13" t="s">
        <v>76</v>
      </c>
      <c r="AY1240" s="244" t="s">
        <v>164</v>
      </c>
    </row>
    <row r="1241" spans="1:51" s="13" customFormat="1" ht="12">
      <c r="A1241" s="13"/>
      <c r="B1241" s="233"/>
      <c r="C1241" s="234"/>
      <c r="D1241" s="235" t="s">
        <v>172</v>
      </c>
      <c r="E1241" s="236" t="s">
        <v>1</v>
      </c>
      <c r="F1241" s="237" t="s">
        <v>1912</v>
      </c>
      <c r="G1241" s="234"/>
      <c r="H1241" s="238">
        <v>97.33</v>
      </c>
      <c r="I1241" s="239"/>
      <c r="J1241" s="234"/>
      <c r="K1241" s="234"/>
      <c r="L1241" s="240"/>
      <c r="M1241" s="241"/>
      <c r="N1241" s="242"/>
      <c r="O1241" s="242"/>
      <c r="P1241" s="242"/>
      <c r="Q1241" s="242"/>
      <c r="R1241" s="242"/>
      <c r="S1241" s="242"/>
      <c r="T1241" s="24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4" t="s">
        <v>172</v>
      </c>
      <c r="AU1241" s="244" t="s">
        <v>86</v>
      </c>
      <c r="AV1241" s="13" t="s">
        <v>86</v>
      </c>
      <c r="AW1241" s="13" t="s">
        <v>32</v>
      </c>
      <c r="AX1241" s="13" t="s">
        <v>76</v>
      </c>
      <c r="AY1241" s="244" t="s">
        <v>164</v>
      </c>
    </row>
    <row r="1242" spans="1:51" s="13" customFormat="1" ht="12">
      <c r="A1242" s="13"/>
      <c r="B1242" s="233"/>
      <c r="C1242" s="234"/>
      <c r="D1242" s="235" t="s">
        <v>172</v>
      </c>
      <c r="E1242" s="236" t="s">
        <v>1</v>
      </c>
      <c r="F1242" s="237" t="s">
        <v>1913</v>
      </c>
      <c r="G1242" s="234"/>
      <c r="H1242" s="238">
        <v>74.4</v>
      </c>
      <c r="I1242" s="239"/>
      <c r="J1242" s="234"/>
      <c r="K1242" s="234"/>
      <c r="L1242" s="240"/>
      <c r="M1242" s="241"/>
      <c r="N1242" s="242"/>
      <c r="O1242" s="242"/>
      <c r="P1242" s="242"/>
      <c r="Q1242" s="242"/>
      <c r="R1242" s="242"/>
      <c r="S1242" s="242"/>
      <c r="T1242" s="24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4" t="s">
        <v>172</v>
      </c>
      <c r="AU1242" s="244" t="s">
        <v>86</v>
      </c>
      <c r="AV1242" s="13" t="s">
        <v>86</v>
      </c>
      <c r="AW1242" s="13" t="s">
        <v>32</v>
      </c>
      <c r="AX1242" s="13" t="s">
        <v>76</v>
      </c>
      <c r="AY1242" s="244" t="s">
        <v>164</v>
      </c>
    </row>
    <row r="1243" spans="1:51" s="13" customFormat="1" ht="12">
      <c r="A1243" s="13"/>
      <c r="B1243" s="233"/>
      <c r="C1243" s="234"/>
      <c r="D1243" s="235" t="s">
        <v>172</v>
      </c>
      <c r="E1243" s="236" t="s">
        <v>1</v>
      </c>
      <c r="F1243" s="237" t="s">
        <v>1914</v>
      </c>
      <c r="G1243" s="234"/>
      <c r="H1243" s="238">
        <v>54.479</v>
      </c>
      <c r="I1243" s="239"/>
      <c r="J1243" s="234"/>
      <c r="K1243" s="234"/>
      <c r="L1243" s="240"/>
      <c r="M1243" s="241"/>
      <c r="N1243" s="242"/>
      <c r="O1243" s="242"/>
      <c r="P1243" s="242"/>
      <c r="Q1243" s="242"/>
      <c r="R1243" s="242"/>
      <c r="S1243" s="242"/>
      <c r="T1243" s="24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4" t="s">
        <v>172</v>
      </c>
      <c r="AU1243" s="244" t="s">
        <v>86</v>
      </c>
      <c r="AV1243" s="13" t="s">
        <v>86</v>
      </c>
      <c r="AW1243" s="13" t="s">
        <v>32</v>
      </c>
      <c r="AX1243" s="13" t="s">
        <v>76</v>
      </c>
      <c r="AY1243" s="244" t="s">
        <v>164</v>
      </c>
    </row>
    <row r="1244" spans="1:51" s="14" customFormat="1" ht="12">
      <c r="A1244" s="14"/>
      <c r="B1244" s="245"/>
      <c r="C1244" s="246"/>
      <c r="D1244" s="235" t="s">
        <v>172</v>
      </c>
      <c r="E1244" s="247" t="s">
        <v>1</v>
      </c>
      <c r="F1244" s="248" t="s">
        <v>175</v>
      </c>
      <c r="G1244" s="246"/>
      <c r="H1244" s="249">
        <v>417.66900000000004</v>
      </c>
      <c r="I1244" s="250"/>
      <c r="J1244" s="246"/>
      <c r="K1244" s="246"/>
      <c r="L1244" s="251"/>
      <c r="M1244" s="252"/>
      <c r="N1244" s="253"/>
      <c r="O1244" s="253"/>
      <c r="P1244" s="253"/>
      <c r="Q1244" s="253"/>
      <c r="R1244" s="253"/>
      <c r="S1244" s="253"/>
      <c r="T1244" s="25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55" t="s">
        <v>172</v>
      </c>
      <c r="AU1244" s="255" t="s">
        <v>86</v>
      </c>
      <c r="AV1244" s="14" t="s">
        <v>170</v>
      </c>
      <c r="AW1244" s="14" t="s">
        <v>32</v>
      </c>
      <c r="AX1244" s="14" t="s">
        <v>84</v>
      </c>
      <c r="AY1244" s="255" t="s">
        <v>164</v>
      </c>
    </row>
    <row r="1245" spans="1:65" s="2" customFormat="1" ht="13.8" customHeight="1">
      <c r="A1245" s="38"/>
      <c r="B1245" s="39"/>
      <c r="C1245" s="219" t="s">
        <v>1915</v>
      </c>
      <c r="D1245" s="219" t="s">
        <v>166</v>
      </c>
      <c r="E1245" s="220" t="s">
        <v>1916</v>
      </c>
      <c r="F1245" s="221" t="s">
        <v>1917</v>
      </c>
      <c r="G1245" s="222" t="s">
        <v>169</v>
      </c>
      <c r="H1245" s="223">
        <v>165.77</v>
      </c>
      <c r="I1245" s="224"/>
      <c r="J1245" s="225">
        <f>ROUND(I1245*H1245,2)</f>
        <v>0</v>
      </c>
      <c r="K1245" s="226"/>
      <c r="L1245" s="44"/>
      <c r="M1245" s="227" t="s">
        <v>1</v>
      </c>
      <c r="N1245" s="228" t="s">
        <v>41</v>
      </c>
      <c r="O1245" s="91"/>
      <c r="P1245" s="229">
        <f>O1245*H1245</f>
        <v>0</v>
      </c>
      <c r="Q1245" s="229">
        <v>0.01385</v>
      </c>
      <c r="R1245" s="229">
        <f>Q1245*H1245</f>
        <v>2.2959145</v>
      </c>
      <c r="S1245" s="229">
        <v>0</v>
      </c>
      <c r="T1245" s="230">
        <f>S1245*H1245</f>
        <v>0</v>
      </c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R1245" s="231" t="s">
        <v>252</v>
      </c>
      <c r="AT1245" s="231" t="s">
        <v>166</v>
      </c>
      <c r="AU1245" s="231" t="s">
        <v>86</v>
      </c>
      <c r="AY1245" s="17" t="s">
        <v>164</v>
      </c>
      <c r="BE1245" s="232">
        <f>IF(N1245="základní",J1245,0)</f>
        <v>0</v>
      </c>
      <c r="BF1245" s="232">
        <f>IF(N1245="snížená",J1245,0)</f>
        <v>0</v>
      </c>
      <c r="BG1245" s="232">
        <f>IF(N1245="zákl. přenesená",J1245,0)</f>
        <v>0</v>
      </c>
      <c r="BH1245" s="232">
        <f>IF(N1245="sníž. přenesená",J1245,0)</f>
        <v>0</v>
      </c>
      <c r="BI1245" s="232">
        <f>IF(N1245="nulová",J1245,0)</f>
        <v>0</v>
      </c>
      <c r="BJ1245" s="17" t="s">
        <v>84</v>
      </c>
      <c r="BK1245" s="232">
        <f>ROUND(I1245*H1245,2)</f>
        <v>0</v>
      </c>
      <c r="BL1245" s="17" t="s">
        <v>252</v>
      </c>
      <c r="BM1245" s="231" t="s">
        <v>1918</v>
      </c>
    </row>
    <row r="1246" spans="1:51" s="13" customFormat="1" ht="12">
      <c r="A1246" s="13"/>
      <c r="B1246" s="233"/>
      <c r="C1246" s="234"/>
      <c r="D1246" s="235" t="s">
        <v>172</v>
      </c>
      <c r="E1246" s="236" t="s">
        <v>1</v>
      </c>
      <c r="F1246" s="237" t="s">
        <v>1919</v>
      </c>
      <c r="G1246" s="234"/>
      <c r="H1246" s="238">
        <v>70.77</v>
      </c>
      <c r="I1246" s="239"/>
      <c r="J1246" s="234"/>
      <c r="K1246" s="234"/>
      <c r="L1246" s="240"/>
      <c r="M1246" s="241"/>
      <c r="N1246" s="242"/>
      <c r="O1246" s="242"/>
      <c r="P1246" s="242"/>
      <c r="Q1246" s="242"/>
      <c r="R1246" s="242"/>
      <c r="S1246" s="242"/>
      <c r="T1246" s="24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4" t="s">
        <v>172</v>
      </c>
      <c r="AU1246" s="244" t="s">
        <v>86</v>
      </c>
      <c r="AV1246" s="13" t="s">
        <v>86</v>
      </c>
      <c r="AW1246" s="13" t="s">
        <v>32</v>
      </c>
      <c r="AX1246" s="13" t="s">
        <v>76</v>
      </c>
      <c r="AY1246" s="244" t="s">
        <v>164</v>
      </c>
    </row>
    <row r="1247" spans="1:51" s="13" customFormat="1" ht="12">
      <c r="A1247" s="13"/>
      <c r="B1247" s="233"/>
      <c r="C1247" s="234"/>
      <c r="D1247" s="235" t="s">
        <v>172</v>
      </c>
      <c r="E1247" s="236" t="s">
        <v>1</v>
      </c>
      <c r="F1247" s="237" t="s">
        <v>1920</v>
      </c>
      <c r="G1247" s="234"/>
      <c r="H1247" s="238">
        <v>78</v>
      </c>
      <c r="I1247" s="239"/>
      <c r="J1247" s="234"/>
      <c r="K1247" s="234"/>
      <c r="L1247" s="240"/>
      <c r="M1247" s="241"/>
      <c r="N1247" s="242"/>
      <c r="O1247" s="242"/>
      <c r="P1247" s="242"/>
      <c r="Q1247" s="242"/>
      <c r="R1247" s="242"/>
      <c r="S1247" s="242"/>
      <c r="T1247" s="24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4" t="s">
        <v>172</v>
      </c>
      <c r="AU1247" s="244" t="s">
        <v>86</v>
      </c>
      <c r="AV1247" s="13" t="s">
        <v>86</v>
      </c>
      <c r="AW1247" s="13" t="s">
        <v>32</v>
      </c>
      <c r="AX1247" s="13" t="s">
        <v>76</v>
      </c>
      <c r="AY1247" s="244" t="s">
        <v>164</v>
      </c>
    </row>
    <row r="1248" spans="1:51" s="13" customFormat="1" ht="12">
      <c r="A1248" s="13"/>
      <c r="B1248" s="233"/>
      <c r="C1248" s="234"/>
      <c r="D1248" s="235" t="s">
        <v>172</v>
      </c>
      <c r="E1248" s="236" t="s">
        <v>1</v>
      </c>
      <c r="F1248" s="237" t="s">
        <v>1921</v>
      </c>
      <c r="G1248" s="234"/>
      <c r="H1248" s="238">
        <v>17</v>
      </c>
      <c r="I1248" s="239"/>
      <c r="J1248" s="234"/>
      <c r="K1248" s="234"/>
      <c r="L1248" s="240"/>
      <c r="M1248" s="241"/>
      <c r="N1248" s="242"/>
      <c r="O1248" s="242"/>
      <c r="P1248" s="242"/>
      <c r="Q1248" s="242"/>
      <c r="R1248" s="242"/>
      <c r="S1248" s="242"/>
      <c r="T1248" s="24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4" t="s">
        <v>172</v>
      </c>
      <c r="AU1248" s="244" t="s">
        <v>86</v>
      </c>
      <c r="AV1248" s="13" t="s">
        <v>86</v>
      </c>
      <c r="AW1248" s="13" t="s">
        <v>32</v>
      </c>
      <c r="AX1248" s="13" t="s">
        <v>76</v>
      </c>
      <c r="AY1248" s="244" t="s">
        <v>164</v>
      </c>
    </row>
    <row r="1249" spans="1:51" s="14" customFormat="1" ht="12">
      <c r="A1249" s="14"/>
      <c r="B1249" s="245"/>
      <c r="C1249" s="246"/>
      <c r="D1249" s="235" t="s">
        <v>172</v>
      </c>
      <c r="E1249" s="247" t="s">
        <v>1</v>
      </c>
      <c r="F1249" s="248" t="s">
        <v>175</v>
      </c>
      <c r="G1249" s="246"/>
      <c r="H1249" s="249">
        <v>165.76999999999998</v>
      </c>
      <c r="I1249" s="250"/>
      <c r="J1249" s="246"/>
      <c r="K1249" s="246"/>
      <c r="L1249" s="251"/>
      <c r="M1249" s="252"/>
      <c r="N1249" s="253"/>
      <c r="O1249" s="253"/>
      <c r="P1249" s="253"/>
      <c r="Q1249" s="253"/>
      <c r="R1249" s="253"/>
      <c r="S1249" s="253"/>
      <c r="T1249" s="25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55" t="s">
        <v>172</v>
      </c>
      <c r="AU1249" s="255" t="s">
        <v>86</v>
      </c>
      <c r="AV1249" s="14" t="s">
        <v>170</v>
      </c>
      <c r="AW1249" s="14" t="s">
        <v>32</v>
      </c>
      <c r="AX1249" s="14" t="s">
        <v>84</v>
      </c>
      <c r="AY1249" s="255" t="s">
        <v>164</v>
      </c>
    </row>
    <row r="1250" spans="1:65" s="2" customFormat="1" ht="13.8" customHeight="1">
      <c r="A1250" s="38"/>
      <c r="B1250" s="39"/>
      <c r="C1250" s="219" t="s">
        <v>1922</v>
      </c>
      <c r="D1250" s="219" t="s">
        <v>166</v>
      </c>
      <c r="E1250" s="220" t="s">
        <v>1923</v>
      </c>
      <c r="F1250" s="221" t="s">
        <v>1924</v>
      </c>
      <c r="G1250" s="222" t="s">
        <v>169</v>
      </c>
      <c r="H1250" s="223">
        <v>226.55</v>
      </c>
      <c r="I1250" s="224"/>
      <c r="J1250" s="225">
        <f>ROUND(I1250*H1250,2)</f>
        <v>0</v>
      </c>
      <c r="K1250" s="226"/>
      <c r="L1250" s="44"/>
      <c r="M1250" s="227" t="s">
        <v>1</v>
      </c>
      <c r="N1250" s="228" t="s">
        <v>41</v>
      </c>
      <c r="O1250" s="91"/>
      <c r="P1250" s="229">
        <f>O1250*H1250</f>
        <v>0</v>
      </c>
      <c r="Q1250" s="229">
        <v>0.01259</v>
      </c>
      <c r="R1250" s="229">
        <f>Q1250*H1250</f>
        <v>2.8522645000000004</v>
      </c>
      <c r="S1250" s="229">
        <v>0</v>
      </c>
      <c r="T1250" s="230">
        <f>S1250*H1250</f>
        <v>0</v>
      </c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R1250" s="231" t="s">
        <v>252</v>
      </c>
      <c r="AT1250" s="231" t="s">
        <v>166</v>
      </c>
      <c r="AU1250" s="231" t="s">
        <v>86</v>
      </c>
      <c r="AY1250" s="17" t="s">
        <v>164</v>
      </c>
      <c r="BE1250" s="232">
        <f>IF(N1250="základní",J1250,0)</f>
        <v>0</v>
      </c>
      <c r="BF1250" s="232">
        <f>IF(N1250="snížená",J1250,0)</f>
        <v>0</v>
      </c>
      <c r="BG1250" s="232">
        <f>IF(N1250="zákl. přenesená",J1250,0)</f>
        <v>0</v>
      </c>
      <c r="BH1250" s="232">
        <f>IF(N1250="sníž. přenesená",J1250,0)</f>
        <v>0</v>
      </c>
      <c r="BI1250" s="232">
        <f>IF(N1250="nulová",J1250,0)</f>
        <v>0</v>
      </c>
      <c r="BJ1250" s="17" t="s">
        <v>84</v>
      </c>
      <c r="BK1250" s="232">
        <f>ROUND(I1250*H1250,2)</f>
        <v>0</v>
      </c>
      <c r="BL1250" s="17" t="s">
        <v>252</v>
      </c>
      <c r="BM1250" s="231" t="s">
        <v>1925</v>
      </c>
    </row>
    <row r="1251" spans="1:51" s="13" customFormat="1" ht="12">
      <c r="A1251" s="13"/>
      <c r="B1251" s="233"/>
      <c r="C1251" s="234"/>
      <c r="D1251" s="235" t="s">
        <v>172</v>
      </c>
      <c r="E1251" s="236" t="s">
        <v>1</v>
      </c>
      <c r="F1251" s="237" t="s">
        <v>1926</v>
      </c>
      <c r="G1251" s="234"/>
      <c r="H1251" s="238">
        <v>46.75</v>
      </c>
      <c r="I1251" s="239"/>
      <c r="J1251" s="234"/>
      <c r="K1251" s="234"/>
      <c r="L1251" s="240"/>
      <c r="M1251" s="241"/>
      <c r="N1251" s="242"/>
      <c r="O1251" s="242"/>
      <c r="P1251" s="242"/>
      <c r="Q1251" s="242"/>
      <c r="R1251" s="242"/>
      <c r="S1251" s="242"/>
      <c r="T1251" s="24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44" t="s">
        <v>172</v>
      </c>
      <c r="AU1251" s="244" t="s">
        <v>86</v>
      </c>
      <c r="AV1251" s="13" t="s">
        <v>86</v>
      </c>
      <c r="AW1251" s="13" t="s">
        <v>32</v>
      </c>
      <c r="AX1251" s="13" t="s">
        <v>76</v>
      </c>
      <c r="AY1251" s="244" t="s">
        <v>164</v>
      </c>
    </row>
    <row r="1252" spans="1:51" s="13" customFormat="1" ht="12">
      <c r="A1252" s="13"/>
      <c r="B1252" s="233"/>
      <c r="C1252" s="234"/>
      <c r="D1252" s="235" t="s">
        <v>172</v>
      </c>
      <c r="E1252" s="236" t="s">
        <v>1</v>
      </c>
      <c r="F1252" s="237" t="s">
        <v>1927</v>
      </c>
      <c r="G1252" s="234"/>
      <c r="H1252" s="238">
        <v>46.83</v>
      </c>
      <c r="I1252" s="239"/>
      <c r="J1252" s="234"/>
      <c r="K1252" s="234"/>
      <c r="L1252" s="240"/>
      <c r="M1252" s="241"/>
      <c r="N1252" s="242"/>
      <c r="O1252" s="242"/>
      <c r="P1252" s="242"/>
      <c r="Q1252" s="242"/>
      <c r="R1252" s="242"/>
      <c r="S1252" s="242"/>
      <c r="T1252" s="24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4" t="s">
        <v>172</v>
      </c>
      <c r="AU1252" s="244" t="s">
        <v>86</v>
      </c>
      <c r="AV1252" s="13" t="s">
        <v>86</v>
      </c>
      <c r="AW1252" s="13" t="s">
        <v>32</v>
      </c>
      <c r="AX1252" s="13" t="s">
        <v>76</v>
      </c>
      <c r="AY1252" s="244" t="s">
        <v>164</v>
      </c>
    </row>
    <row r="1253" spans="1:51" s="13" customFormat="1" ht="12">
      <c r="A1253" s="13"/>
      <c r="B1253" s="233"/>
      <c r="C1253" s="234"/>
      <c r="D1253" s="235" t="s">
        <v>172</v>
      </c>
      <c r="E1253" s="236" t="s">
        <v>1</v>
      </c>
      <c r="F1253" s="237" t="s">
        <v>1928</v>
      </c>
      <c r="G1253" s="234"/>
      <c r="H1253" s="238">
        <v>39.32</v>
      </c>
      <c r="I1253" s="239"/>
      <c r="J1253" s="234"/>
      <c r="K1253" s="234"/>
      <c r="L1253" s="240"/>
      <c r="M1253" s="241"/>
      <c r="N1253" s="242"/>
      <c r="O1253" s="242"/>
      <c r="P1253" s="242"/>
      <c r="Q1253" s="242"/>
      <c r="R1253" s="242"/>
      <c r="S1253" s="242"/>
      <c r="T1253" s="24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44" t="s">
        <v>172</v>
      </c>
      <c r="AU1253" s="244" t="s">
        <v>86</v>
      </c>
      <c r="AV1253" s="13" t="s">
        <v>86</v>
      </c>
      <c r="AW1253" s="13" t="s">
        <v>32</v>
      </c>
      <c r="AX1253" s="13" t="s">
        <v>76</v>
      </c>
      <c r="AY1253" s="244" t="s">
        <v>164</v>
      </c>
    </row>
    <row r="1254" spans="1:51" s="13" customFormat="1" ht="12">
      <c r="A1254" s="13"/>
      <c r="B1254" s="233"/>
      <c r="C1254" s="234"/>
      <c r="D1254" s="235" t="s">
        <v>172</v>
      </c>
      <c r="E1254" s="236" t="s">
        <v>1</v>
      </c>
      <c r="F1254" s="237" t="s">
        <v>1929</v>
      </c>
      <c r="G1254" s="234"/>
      <c r="H1254" s="238">
        <v>74.42</v>
      </c>
      <c r="I1254" s="239"/>
      <c r="J1254" s="234"/>
      <c r="K1254" s="234"/>
      <c r="L1254" s="240"/>
      <c r="M1254" s="241"/>
      <c r="N1254" s="242"/>
      <c r="O1254" s="242"/>
      <c r="P1254" s="242"/>
      <c r="Q1254" s="242"/>
      <c r="R1254" s="242"/>
      <c r="S1254" s="242"/>
      <c r="T1254" s="24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4" t="s">
        <v>172</v>
      </c>
      <c r="AU1254" s="244" t="s">
        <v>86</v>
      </c>
      <c r="AV1254" s="13" t="s">
        <v>86</v>
      </c>
      <c r="AW1254" s="13" t="s">
        <v>32</v>
      </c>
      <c r="AX1254" s="13" t="s">
        <v>76</v>
      </c>
      <c r="AY1254" s="244" t="s">
        <v>164</v>
      </c>
    </row>
    <row r="1255" spans="1:51" s="13" customFormat="1" ht="12">
      <c r="A1255" s="13"/>
      <c r="B1255" s="233"/>
      <c r="C1255" s="234"/>
      <c r="D1255" s="235" t="s">
        <v>172</v>
      </c>
      <c r="E1255" s="236" t="s">
        <v>1</v>
      </c>
      <c r="F1255" s="237" t="s">
        <v>1930</v>
      </c>
      <c r="G1255" s="234"/>
      <c r="H1255" s="238">
        <v>19.23</v>
      </c>
      <c r="I1255" s="239"/>
      <c r="J1255" s="234"/>
      <c r="K1255" s="234"/>
      <c r="L1255" s="240"/>
      <c r="M1255" s="241"/>
      <c r="N1255" s="242"/>
      <c r="O1255" s="242"/>
      <c r="P1255" s="242"/>
      <c r="Q1255" s="242"/>
      <c r="R1255" s="242"/>
      <c r="S1255" s="242"/>
      <c r="T1255" s="24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44" t="s">
        <v>172</v>
      </c>
      <c r="AU1255" s="244" t="s">
        <v>86</v>
      </c>
      <c r="AV1255" s="13" t="s">
        <v>86</v>
      </c>
      <c r="AW1255" s="13" t="s">
        <v>32</v>
      </c>
      <c r="AX1255" s="13" t="s">
        <v>76</v>
      </c>
      <c r="AY1255" s="244" t="s">
        <v>164</v>
      </c>
    </row>
    <row r="1256" spans="1:51" s="14" customFormat="1" ht="12">
      <c r="A1256" s="14"/>
      <c r="B1256" s="245"/>
      <c r="C1256" s="246"/>
      <c r="D1256" s="235" t="s">
        <v>172</v>
      </c>
      <c r="E1256" s="247" t="s">
        <v>1</v>
      </c>
      <c r="F1256" s="248" t="s">
        <v>175</v>
      </c>
      <c r="G1256" s="246"/>
      <c r="H1256" s="249">
        <v>226.54999999999998</v>
      </c>
      <c r="I1256" s="250"/>
      <c r="J1256" s="246"/>
      <c r="K1256" s="246"/>
      <c r="L1256" s="251"/>
      <c r="M1256" s="252"/>
      <c r="N1256" s="253"/>
      <c r="O1256" s="253"/>
      <c r="P1256" s="253"/>
      <c r="Q1256" s="253"/>
      <c r="R1256" s="253"/>
      <c r="S1256" s="253"/>
      <c r="T1256" s="25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55" t="s">
        <v>172</v>
      </c>
      <c r="AU1256" s="255" t="s">
        <v>86</v>
      </c>
      <c r="AV1256" s="14" t="s">
        <v>170</v>
      </c>
      <c r="AW1256" s="14" t="s">
        <v>32</v>
      </c>
      <c r="AX1256" s="14" t="s">
        <v>84</v>
      </c>
      <c r="AY1256" s="255" t="s">
        <v>164</v>
      </c>
    </row>
    <row r="1257" spans="1:65" s="2" customFormat="1" ht="13.8" customHeight="1">
      <c r="A1257" s="38"/>
      <c r="B1257" s="39"/>
      <c r="C1257" s="219" t="s">
        <v>1931</v>
      </c>
      <c r="D1257" s="219" t="s">
        <v>166</v>
      </c>
      <c r="E1257" s="220" t="s">
        <v>1932</v>
      </c>
      <c r="F1257" s="221" t="s">
        <v>1933</v>
      </c>
      <c r="G1257" s="222" t="s">
        <v>169</v>
      </c>
      <c r="H1257" s="223">
        <v>17</v>
      </c>
      <c r="I1257" s="224"/>
      <c r="J1257" s="225">
        <f>ROUND(I1257*H1257,2)</f>
        <v>0</v>
      </c>
      <c r="K1257" s="226"/>
      <c r="L1257" s="44"/>
      <c r="M1257" s="227" t="s">
        <v>1</v>
      </c>
      <c r="N1257" s="228" t="s">
        <v>41</v>
      </c>
      <c r="O1257" s="91"/>
      <c r="P1257" s="229">
        <f>O1257*H1257</f>
        <v>0</v>
      </c>
      <c r="Q1257" s="229">
        <v>0.02505</v>
      </c>
      <c r="R1257" s="229">
        <f>Q1257*H1257</f>
        <v>0.42585</v>
      </c>
      <c r="S1257" s="229">
        <v>0</v>
      </c>
      <c r="T1257" s="230">
        <f>S1257*H1257</f>
        <v>0</v>
      </c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R1257" s="231" t="s">
        <v>252</v>
      </c>
      <c r="AT1257" s="231" t="s">
        <v>166</v>
      </c>
      <c r="AU1257" s="231" t="s">
        <v>86</v>
      </c>
      <c r="AY1257" s="17" t="s">
        <v>164</v>
      </c>
      <c r="BE1257" s="232">
        <f>IF(N1257="základní",J1257,0)</f>
        <v>0</v>
      </c>
      <c r="BF1257" s="232">
        <f>IF(N1257="snížená",J1257,0)</f>
        <v>0</v>
      </c>
      <c r="BG1257" s="232">
        <f>IF(N1257="zákl. přenesená",J1257,0)</f>
        <v>0</v>
      </c>
      <c r="BH1257" s="232">
        <f>IF(N1257="sníž. přenesená",J1257,0)</f>
        <v>0</v>
      </c>
      <c r="BI1257" s="232">
        <f>IF(N1257="nulová",J1257,0)</f>
        <v>0</v>
      </c>
      <c r="BJ1257" s="17" t="s">
        <v>84</v>
      </c>
      <c r="BK1257" s="232">
        <f>ROUND(I1257*H1257,2)</f>
        <v>0</v>
      </c>
      <c r="BL1257" s="17" t="s">
        <v>252</v>
      </c>
      <c r="BM1257" s="231" t="s">
        <v>1934</v>
      </c>
    </row>
    <row r="1258" spans="1:51" s="13" customFormat="1" ht="12">
      <c r="A1258" s="13"/>
      <c r="B1258" s="233"/>
      <c r="C1258" s="234"/>
      <c r="D1258" s="235" t="s">
        <v>172</v>
      </c>
      <c r="E1258" s="236" t="s">
        <v>1</v>
      </c>
      <c r="F1258" s="237" t="s">
        <v>1921</v>
      </c>
      <c r="G1258" s="234"/>
      <c r="H1258" s="238">
        <v>17</v>
      </c>
      <c r="I1258" s="239"/>
      <c r="J1258" s="234"/>
      <c r="K1258" s="234"/>
      <c r="L1258" s="240"/>
      <c r="M1258" s="241"/>
      <c r="N1258" s="242"/>
      <c r="O1258" s="242"/>
      <c r="P1258" s="242"/>
      <c r="Q1258" s="242"/>
      <c r="R1258" s="242"/>
      <c r="S1258" s="242"/>
      <c r="T1258" s="24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44" t="s">
        <v>172</v>
      </c>
      <c r="AU1258" s="244" t="s">
        <v>86</v>
      </c>
      <c r="AV1258" s="13" t="s">
        <v>86</v>
      </c>
      <c r="AW1258" s="13" t="s">
        <v>32</v>
      </c>
      <c r="AX1258" s="13" t="s">
        <v>84</v>
      </c>
      <c r="AY1258" s="244" t="s">
        <v>164</v>
      </c>
    </row>
    <row r="1259" spans="1:65" s="2" customFormat="1" ht="13.8" customHeight="1">
      <c r="A1259" s="38"/>
      <c r="B1259" s="39"/>
      <c r="C1259" s="219" t="s">
        <v>1935</v>
      </c>
      <c r="D1259" s="219" t="s">
        <v>166</v>
      </c>
      <c r="E1259" s="220" t="s">
        <v>1936</v>
      </c>
      <c r="F1259" s="221" t="s">
        <v>1937</v>
      </c>
      <c r="G1259" s="222" t="s">
        <v>169</v>
      </c>
      <c r="H1259" s="223">
        <v>795.219</v>
      </c>
      <c r="I1259" s="224"/>
      <c r="J1259" s="225">
        <f>ROUND(I1259*H1259,2)</f>
        <v>0</v>
      </c>
      <c r="K1259" s="226"/>
      <c r="L1259" s="44"/>
      <c r="M1259" s="227" t="s">
        <v>1</v>
      </c>
      <c r="N1259" s="228" t="s">
        <v>41</v>
      </c>
      <c r="O1259" s="91"/>
      <c r="P1259" s="229">
        <f>O1259*H1259</f>
        <v>0</v>
      </c>
      <c r="Q1259" s="229">
        <v>0.0001</v>
      </c>
      <c r="R1259" s="229">
        <f>Q1259*H1259</f>
        <v>0.0795219</v>
      </c>
      <c r="S1259" s="229">
        <v>0</v>
      </c>
      <c r="T1259" s="230">
        <f>S1259*H1259</f>
        <v>0</v>
      </c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R1259" s="231" t="s">
        <v>252</v>
      </c>
      <c r="AT1259" s="231" t="s">
        <v>166</v>
      </c>
      <c r="AU1259" s="231" t="s">
        <v>86</v>
      </c>
      <c r="AY1259" s="17" t="s">
        <v>164</v>
      </c>
      <c r="BE1259" s="232">
        <f>IF(N1259="základní",J1259,0)</f>
        <v>0</v>
      </c>
      <c r="BF1259" s="232">
        <f>IF(N1259="snížená",J1259,0)</f>
        <v>0</v>
      </c>
      <c r="BG1259" s="232">
        <f>IF(N1259="zákl. přenesená",J1259,0)</f>
        <v>0</v>
      </c>
      <c r="BH1259" s="232">
        <f>IF(N1259="sníž. přenesená",J1259,0)</f>
        <v>0</v>
      </c>
      <c r="BI1259" s="232">
        <f>IF(N1259="nulová",J1259,0)</f>
        <v>0</v>
      </c>
      <c r="BJ1259" s="17" t="s">
        <v>84</v>
      </c>
      <c r="BK1259" s="232">
        <f>ROUND(I1259*H1259,2)</f>
        <v>0</v>
      </c>
      <c r="BL1259" s="17" t="s">
        <v>252</v>
      </c>
      <c r="BM1259" s="231" t="s">
        <v>1938</v>
      </c>
    </row>
    <row r="1260" spans="1:51" s="13" customFormat="1" ht="12">
      <c r="A1260" s="13"/>
      <c r="B1260" s="233"/>
      <c r="C1260" s="234"/>
      <c r="D1260" s="235" t="s">
        <v>172</v>
      </c>
      <c r="E1260" s="236" t="s">
        <v>1</v>
      </c>
      <c r="F1260" s="237" t="s">
        <v>1939</v>
      </c>
      <c r="G1260" s="234"/>
      <c r="H1260" s="238">
        <v>127.62</v>
      </c>
      <c r="I1260" s="239"/>
      <c r="J1260" s="234"/>
      <c r="K1260" s="234"/>
      <c r="L1260" s="240"/>
      <c r="M1260" s="241"/>
      <c r="N1260" s="242"/>
      <c r="O1260" s="242"/>
      <c r="P1260" s="242"/>
      <c r="Q1260" s="242"/>
      <c r="R1260" s="242"/>
      <c r="S1260" s="242"/>
      <c r="T1260" s="24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4" t="s">
        <v>172</v>
      </c>
      <c r="AU1260" s="244" t="s">
        <v>86</v>
      </c>
      <c r="AV1260" s="13" t="s">
        <v>86</v>
      </c>
      <c r="AW1260" s="13" t="s">
        <v>32</v>
      </c>
      <c r="AX1260" s="13" t="s">
        <v>76</v>
      </c>
      <c r="AY1260" s="244" t="s">
        <v>164</v>
      </c>
    </row>
    <row r="1261" spans="1:51" s="13" customFormat="1" ht="12">
      <c r="A1261" s="13"/>
      <c r="B1261" s="233"/>
      <c r="C1261" s="234"/>
      <c r="D1261" s="235" t="s">
        <v>172</v>
      </c>
      <c r="E1261" s="236" t="s">
        <v>1</v>
      </c>
      <c r="F1261" s="237" t="s">
        <v>1940</v>
      </c>
      <c r="G1261" s="234"/>
      <c r="H1261" s="238">
        <v>155.62</v>
      </c>
      <c r="I1261" s="239"/>
      <c r="J1261" s="234"/>
      <c r="K1261" s="234"/>
      <c r="L1261" s="240"/>
      <c r="M1261" s="241"/>
      <c r="N1261" s="242"/>
      <c r="O1261" s="242"/>
      <c r="P1261" s="242"/>
      <c r="Q1261" s="242"/>
      <c r="R1261" s="242"/>
      <c r="S1261" s="242"/>
      <c r="T1261" s="24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4" t="s">
        <v>172</v>
      </c>
      <c r="AU1261" s="244" t="s">
        <v>86</v>
      </c>
      <c r="AV1261" s="13" t="s">
        <v>86</v>
      </c>
      <c r="AW1261" s="13" t="s">
        <v>32</v>
      </c>
      <c r="AX1261" s="13" t="s">
        <v>76</v>
      </c>
      <c r="AY1261" s="244" t="s">
        <v>164</v>
      </c>
    </row>
    <row r="1262" spans="1:51" s="13" customFormat="1" ht="12">
      <c r="A1262" s="13"/>
      <c r="B1262" s="233"/>
      <c r="C1262" s="234"/>
      <c r="D1262" s="235" t="s">
        <v>172</v>
      </c>
      <c r="E1262" s="236" t="s">
        <v>1</v>
      </c>
      <c r="F1262" s="237" t="s">
        <v>1941</v>
      </c>
      <c r="G1262" s="234"/>
      <c r="H1262" s="238">
        <v>119.12</v>
      </c>
      <c r="I1262" s="239"/>
      <c r="J1262" s="234"/>
      <c r="K1262" s="234"/>
      <c r="L1262" s="240"/>
      <c r="M1262" s="241"/>
      <c r="N1262" s="242"/>
      <c r="O1262" s="242"/>
      <c r="P1262" s="242"/>
      <c r="Q1262" s="242"/>
      <c r="R1262" s="242"/>
      <c r="S1262" s="242"/>
      <c r="T1262" s="24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44" t="s">
        <v>172</v>
      </c>
      <c r="AU1262" s="244" t="s">
        <v>86</v>
      </c>
      <c r="AV1262" s="13" t="s">
        <v>86</v>
      </c>
      <c r="AW1262" s="13" t="s">
        <v>32</v>
      </c>
      <c r="AX1262" s="13" t="s">
        <v>76</v>
      </c>
      <c r="AY1262" s="244" t="s">
        <v>164</v>
      </c>
    </row>
    <row r="1263" spans="1:51" s="13" customFormat="1" ht="12">
      <c r="A1263" s="13"/>
      <c r="B1263" s="233"/>
      <c r="C1263" s="234"/>
      <c r="D1263" s="235" t="s">
        <v>172</v>
      </c>
      <c r="E1263" s="236" t="s">
        <v>1</v>
      </c>
      <c r="F1263" s="237" t="s">
        <v>1942</v>
      </c>
      <c r="G1263" s="234"/>
      <c r="H1263" s="238">
        <v>227.75</v>
      </c>
      <c r="I1263" s="239"/>
      <c r="J1263" s="234"/>
      <c r="K1263" s="234"/>
      <c r="L1263" s="240"/>
      <c r="M1263" s="241"/>
      <c r="N1263" s="242"/>
      <c r="O1263" s="242"/>
      <c r="P1263" s="242"/>
      <c r="Q1263" s="242"/>
      <c r="R1263" s="242"/>
      <c r="S1263" s="242"/>
      <c r="T1263" s="24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44" t="s">
        <v>172</v>
      </c>
      <c r="AU1263" s="244" t="s">
        <v>86</v>
      </c>
      <c r="AV1263" s="13" t="s">
        <v>86</v>
      </c>
      <c r="AW1263" s="13" t="s">
        <v>32</v>
      </c>
      <c r="AX1263" s="13" t="s">
        <v>76</v>
      </c>
      <c r="AY1263" s="244" t="s">
        <v>164</v>
      </c>
    </row>
    <row r="1264" spans="1:51" s="13" customFormat="1" ht="12">
      <c r="A1264" s="13"/>
      <c r="B1264" s="233"/>
      <c r="C1264" s="234"/>
      <c r="D1264" s="235" t="s">
        <v>172</v>
      </c>
      <c r="E1264" s="236" t="s">
        <v>1</v>
      </c>
      <c r="F1264" s="237" t="s">
        <v>1943</v>
      </c>
      <c r="G1264" s="234"/>
      <c r="H1264" s="238">
        <v>110.63</v>
      </c>
      <c r="I1264" s="239"/>
      <c r="J1264" s="234"/>
      <c r="K1264" s="234"/>
      <c r="L1264" s="240"/>
      <c r="M1264" s="241"/>
      <c r="N1264" s="242"/>
      <c r="O1264" s="242"/>
      <c r="P1264" s="242"/>
      <c r="Q1264" s="242"/>
      <c r="R1264" s="242"/>
      <c r="S1264" s="242"/>
      <c r="T1264" s="24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4" t="s">
        <v>172</v>
      </c>
      <c r="AU1264" s="244" t="s">
        <v>86</v>
      </c>
      <c r="AV1264" s="13" t="s">
        <v>86</v>
      </c>
      <c r="AW1264" s="13" t="s">
        <v>32</v>
      </c>
      <c r="AX1264" s="13" t="s">
        <v>76</v>
      </c>
      <c r="AY1264" s="244" t="s">
        <v>164</v>
      </c>
    </row>
    <row r="1265" spans="1:51" s="13" customFormat="1" ht="12">
      <c r="A1265" s="13"/>
      <c r="B1265" s="233"/>
      <c r="C1265" s="234"/>
      <c r="D1265" s="235" t="s">
        <v>172</v>
      </c>
      <c r="E1265" s="236" t="s">
        <v>1</v>
      </c>
      <c r="F1265" s="237" t="s">
        <v>1944</v>
      </c>
      <c r="G1265" s="234"/>
      <c r="H1265" s="238">
        <v>54.479</v>
      </c>
      <c r="I1265" s="239"/>
      <c r="J1265" s="234"/>
      <c r="K1265" s="234"/>
      <c r="L1265" s="240"/>
      <c r="M1265" s="241"/>
      <c r="N1265" s="242"/>
      <c r="O1265" s="242"/>
      <c r="P1265" s="242"/>
      <c r="Q1265" s="242"/>
      <c r="R1265" s="242"/>
      <c r="S1265" s="242"/>
      <c r="T1265" s="24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44" t="s">
        <v>172</v>
      </c>
      <c r="AU1265" s="244" t="s">
        <v>86</v>
      </c>
      <c r="AV1265" s="13" t="s">
        <v>86</v>
      </c>
      <c r="AW1265" s="13" t="s">
        <v>32</v>
      </c>
      <c r="AX1265" s="13" t="s">
        <v>76</v>
      </c>
      <c r="AY1265" s="244" t="s">
        <v>164</v>
      </c>
    </row>
    <row r="1266" spans="1:51" s="14" customFormat="1" ht="12">
      <c r="A1266" s="14"/>
      <c r="B1266" s="245"/>
      <c r="C1266" s="246"/>
      <c r="D1266" s="235" t="s">
        <v>172</v>
      </c>
      <c r="E1266" s="247" t="s">
        <v>1</v>
      </c>
      <c r="F1266" s="248" t="s">
        <v>175</v>
      </c>
      <c r="G1266" s="246"/>
      <c r="H1266" s="249">
        <v>795.219</v>
      </c>
      <c r="I1266" s="250"/>
      <c r="J1266" s="246"/>
      <c r="K1266" s="246"/>
      <c r="L1266" s="251"/>
      <c r="M1266" s="252"/>
      <c r="N1266" s="253"/>
      <c r="O1266" s="253"/>
      <c r="P1266" s="253"/>
      <c r="Q1266" s="253"/>
      <c r="R1266" s="253"/>
      <c r="S1266" s="253"/>
      <c r="T1266" s="25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55" t="s">
        <v>172</v>
      </c>
      <c r="AU1266" s="255" t="s">
        <v>86</v>
      </c>
      <c r="AV1266" s="14" t="s">
        <v>170</v>
      </c>
      <c r="AW1266" s="14" t="s">
        <v>32</v>
      </c>
      <c r="AX1266" s="14" t="s">
        <v>84</v>
      </c>
      <c r="AY1266" s="255" t="s">
        <v>164</v>
      </c>
    </row>
    <row r="1267" spans="1:65" s="2" customFormat="1" ht="13.8" customHeight="1">
      <c r="A1267" s="38"/>
      <c r="B1267" s="39"/>
      <c r="C1267" s="219" t="s">
        <v>1945</v>
      </c>
      <c r="D1267" s="219" t="s">
        <v>166</v>
      </c>
      <c r="E1267" s="220" t="s">
        <v>1946</v>
      </c>
      <c r="F1267" s="221" t="s">
        <v>1947</v>
      </c>
      <c r="G1267" s="222" t="s">
        <v>169</v>
      </c>
      <c r="H1267" s="223">
        <v>31.77</v>
      </c>
      <c r="I1267" s="224"/>
      <c r="J1267" s="225">
        <f>ROUND(I1267*H1267,2)</f>
        <v>0</v>
      </c>
      <c r="K1267" s="226"/>
      <c r="L1267" s="44"/>
      <c r="M1267" s="227" t="s">
        <v>1</v>
      </c>
      <c r="N1267" s="228" t="s">
        <v>41</v>
      </c>
      <c r="O1267" s="91"/>
      <c r="P1267" s="229">
        <f>O1267*H1267</f>
        <v>0</v>
      </c>
      <c r="Q1267" s="229">
        <v>0</v>
      </c>
      <c r="R1267" s="229">
        <f>Q1267*H1267</f>
        <v>0</v>
      </c>
      <c r="S1267" s="229">
        <v>0</v>
      </c>
      <c r="T1267" s="230">
        <f>S1267*H1267</f>
        <v>0</v>
      </c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R1267" s="231" t="s">
        <v>252</v>
      </c>
      <c r="AT1267" s="231" t="s">
        <v>166</v>
      </c>
      <c r="AU1267" s="231" t="s">
        <v>86</v>
      </c>
      <c r="AY1267" s="17" t="s">
        <v>164</v>
      </c>
      <c r="BE1267" s="232">
        <f>IF(N1267="základní",J1267,0)</f>
        <v>0</v>
      </c>
      <c r="BF1267" s="232">
        <f>IF(N1267="snížená",J1267,0)</f>
        <v>0</v>
      </c>
      <c r="BG1267" s="232">
        <f>IF(N1267="zákl. přenesená",J1267,0)</f>
        <v>0</v>
      </c>
      <c r="BH1267" s="232">
        <f>IF(N1267="sníž. přenesená",J1267,0)</f>
        <v>0</v>
      </c>
      <c r="BI1267" s="232">
        <f>IF(N1267="nulová",J1267,0)</f>
        <v>0</v>
      </c>
      <c r="BJ1267" s="17" t="s">
        <v>84</v>
      </c>
      <c r="BK1267" s="232">
        <f>ROUND(I1267*H1267,2)</f>
        <v>0</v>
      </c>
      <c r="BL1267" s="17" t="s">
        <v>252</v>
      </c>
      <c r="BM1267" s="231" t="s">
        <v>1948</v>
      </c>
    </row>
    <row r="1268" spans="1:51" s="13" customFormat="1" ht="12">
      <c r="A1268" s="13"/>
      <c r="B1268" s="233"/>
      <c r="C1268" s="234"/>
      <c r="D1268" s="235" t="s">
        <v>172</v>
      </c>
      <c r="E1268" s="236" t="s">
        <v>1</v>
      </c>
      <c r="F1268" s="237" t="s">
        <v>1949</v>
      </c>
      <c r="G1268" s="234"/>
      <c r="H1268" s="238">
        <v>14.77</v>
      </c>
      <c r="I1268" s="239"/>
      <c r="J1268" s="234"/>
      <c r="K1268" s="234"/>
      <c r="L1268" s="240"/>
      <c r="M1268" s="241"/>
      <c r="N1268" s="242"/>
      <c r="O1268" s="242"/>
      <c r="P1268" s="242"/>
      <c r="Q1268" s="242"/>
      <c r="R1268" s="242"/>
      <c r="S1268" s="242"/>
      <c r="T1268" s="24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44" t="s">
        <v>172</v>
      </c>
      <c r="AU1268" s="244" t="s">
        <v>86</v>
      </c>
      <c r="AV1268" s="13" t="s">
        <v>86</v>
      </c>
      <c r="AW1268" s="13" t="s">
        <v>32</v>
      </c>
      <c r="AX1268" s="13" t="s">
        <v>76</v>
      </c>
      <c r="AY1268" s="244" t="s">
        <v>164</v>
      </c>
    </row>
    <row r="1269" spans="1:51" s="13" customFormat="1" ht="12">
      <c r="A1269" s="13"/>
      <c r="B1269" s="233"/>
      <c r="C1269" s="234"/>
      <c r="D1269" s="235" t="s">
        <v>172</v>
      </c>
      <c r="E1269" s="236" t="s">
        <v>1</v>
      </c>
      <c r="F1269" s="237" t="s">
        <v>1921</v>
      </c>
      <c r="G1269" s="234"/>
      <c r="H1269" s="238">
        <v>17</v>
      </c>
      <c r="I1269" s="239"/>
      <c r="J1269" s="234"/>
      <c r="K1269" s="234"/>
      <c r="L1269" s="240"/>
      <c r="M1269" s="241"/>
      <c r="N1269" s="242"/>
      <c r="O1269" s="242"/>
      <c r="P1269" s="242"/>
      <c r="Q1269" s="242"/>
      <c r="R1269" s="242"/>
      <c r="S1269" s="242"/>
      <c r="T1269" s="24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44" t="s">
        <v>172</v>
      </c>
      <c r="AU1269" s="244" t="s">
        <v>86</v>
      </c>
      <c r="AV1269" s="13" t="s">
        <v>86</v>
      </c>
      <c r="AW1269" s="13" t="s">
        <v>32</v>
      </c>
      <c r="AX1269" s="13" t="s">
        <v>76</v>
      </c>
      <c r="AY1269" s="244" t="s">
        <v>164</v>
      </c>
    </row>
    <row r="1270" spans="1:51" s="14" customFormat="1" ht="12">
      <c r="A1270" s="14"/>
      <c r="B1270" s="245"/>
      <c r="C1270" s="246"/>
      <c r="D1270" s="235" t="s">
        <v>172</v>
      </c>
      <c r="E1270" s="247" t="s">
        <v>1</v>
      </c>
      <c r="F1270" s="248" t="s">
        <v>175</v>
      </c>
      <c r="G1270" s="246"/>
      <c r="H1270" s="249">
        <v>31.77</v>
      </c>
      <c r="I1270" s="250"/>
      <c r="J1270" s="246"/>
      <c r="K1270" s="246"/>
      <c r="L1270" s="251"/>
      <c r="M1270" s="252"/>
      <c r="N1270" s="253"/>
      <c r="O1270" s="253"/>
      <c r="P1270" s="253"/>
      <c r="Q1270" s="253"/>
      <c r="R1270" s="253"/>
      <c r="S1270" s="253"/>
      <c r="T1270" s="25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5" t="s">
        <v>172</v>
      </c>
      <c r="AU1270" s="255" t="s">
        <v>86</v>
      </c>
      <c r="AV1270" s="14" t="s">
        <v>170</v>
      </c>
      <c r="AW1270" s="14" t="s">
        <v>32</v>
      </c>
      <c r="AX1270" s="14" t="s">
        <v>84</v>
      </c>
      <c r="AY1270" s="255" t="s">
        <v>164</v>
      </c>
    </row>
    <row r="1271" spans="1:65" s="2" customFormat="1" ht="13.8" customHeight="1">
      <c r="A1271" s="38"/>
      <c r="B1271" s="39"/>
      <c r="C1271" s="266" t="s">
        <v>1950</v>
      </c>
      <c r="D1271" s="266" t="s">
        <v>424</v>
      </c>
      <c r="E1271" s="267" t="s">
        <v>1951</v>
      </c>
      <c r="F1271" s="268" t="s">
        <v>1952</v>
      </c>
      <c r="G1271" s="269" t="s">
        <v>169</v>
      </c>
      <c r="H1271" s="270">
        <v>34.947</v>
      </c>
      <c r="I1271" s="271"/>
      <c r="J1271" s="272">
        <f>ROUND(I1271*H1271,2)</f>
        <v>0</v>
      </c>
      <c r="K1271" s="273"/>
      <c r="L1271" s="274"/>
      <c r="M1271" s="275" t="s">
        <v>1</v>
      </c>
      <c r="N1271" s="276" t="s">
        <v>41</v>
      </c>
      <c r="O1271" s="91"/>
      <c r="P1271" s="229">
        <f>O1271*H1271</f>
        <v>0</v>
      </c>
      <c r="Q1271" s="229">
        <v>0.00014</v>
      </c>
      <c r="R1271" s="229">
        <f>Q1271*H1271</f>
        <v>0.00489258</v>
      </c>
      <c r="S1271" s="229">
        <v>0</v>
      </c>
      <c r="T1271" s="230">
        <f>S1271*H1271</f>
        <v>0</v>
      </c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R1271" s="231" t="s">
        <v>352</v>
      </c>
      <c r="AT1271" s="231" t="s">
        <v>424</v>
      </c>
      <c r="AU1271" s="231" t="s">
        <v>86</v>
      </c>
      <c r="AY1271" s="17" t="s">
        <v>164</v>
      </c>
      <c r="BE1271" s="232">
        <f>IF(N1271="základní",J1271,0)</f>
        <v>0</v>
      </c>
      <c r="BF1271" s="232">
        <f>IF(N1271="snížená",J1271,0)</f>
        <v>0</v>
      </c>
      <c r="BG1271" s="232">
        <f>IF(N1271="zákl. přenesená",J1271,0)</f>
        <v>0</v>
      </c>
      <c r="BH1271" s="232">
        <f>IF(N1271="sníž. přenesená",J1271,0)</f>
        <v>0</v>
      </c>
      <c r="BI1271" s="232">
        <f>IF(N1271="nulová",J1271,0)</f>
        <v>0</v>
      </c>
      <c r="BJ1271" s="17" t="s">
        <v>84</v>
      </c>
      <c r="BK1271" s="232">
        <f>ROUND(I1271*H1271,2)</f>
        <v>0</v>
      </c>
      <c r="BL1271" s="17" t="s">
        <v>252</v>
      </c>
      <c r="BM1271" s="231" t="s">
        <v>1953</v>
      </c>
    </row>
    <row r="1272" spans="1:51" s="13" customFormat="1" ht="12">
      <c r="A1272" s="13"/>
      <c r="B1272" s="233"/>
      <c r="C1272" s="234"/>
      <c r="D1272" s="235" t="s">
        <v>172</v>
      </c>
      <c r="E1272" s="236" t="s">
        <v>1</v>
      </c>
      <c r="F1272" s="237" t="s">
        <v>1954</v>
      </c>
      <c r="G1272" s="234"/>
      <c r="H1272" s="238">
        <v>31.77</v>
      </c>
      <c r="I1272" s="239"/>
      <c r="J1272" s="234"/>
      <c r="K1272" s="234"/>
      <c r="L1272" s="240"/>
      <c r="M1272" s="241"/>
      <c r="N1272" s="242"/>
      <c r="O1272" s="242"/>
      <c r="P1272" s="242"/>
      <c r="Q1272" s="242"/>
      <c r="R1272" s="242"/>
      <c r="S1272" s="242"/>
      <c r="T1272" s="24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44" t="s">
        <v>172</v>
      </c>
      <c r="AU1272" s="244" t="s">
        <v>86</v>
      </c>
      <c r="AV1272" s="13" t="s">
        <v>86</v>
      </c>
      <c r="AW1272" s="13" t="s">
        <v>32</v>
      </c>
      <c r="AX1272" s="13" t="s">
        <v>84</v>
      </c>
      <c r="AY1272" s="244" t="s">
        <v>164</v>
      </c>
    </row>
    <row r="1273" spans="1:51" s="13" customFormat="1" ht="12">
      <c r="A1273" s="13"/>
      <c r="B1273" s="233"/>
      <c r="C1273" s="234"/>
      <c r="D1273" s="235" t="s">
        <v>172</v>
      </c>
      <c r="E1273" s="234"/>
      <c r="F1273" s="237" t="s">
        <v>1955</v>
      </c>
      <c r="G1273" s="234"/>
      <c r="H1273" s="238">
        <v>34.947</v>
      </c>
      <c r="I1273" s="239"/>
      <c r="J1273" s="234"/>
      <c r="K1273" s="234"/>
      <c r="L1273" s="240"/>
      <c r="M1273" s="241"/>
      <c r="N1273" s="242"/>
      <c r="O1273" s="242"/>
      <c r="P1273" s="242"/>
      <c r="Q1273" s="242"/>
      <c r="R1273" s="242"/>
      <c r="S1273" s="242"/>
      <c r="T1273" s="24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44" t="s">
        <v>172</v>
      </c>
      <c r="AU1273" s="244" t="s">
        <v>86</v>
      </c>
      <c r="AV1273" s="13" t="s">
        <v>86</v>
      </c>
      <c r="AW1273" s="13" t="s">
        <v>4</v>
      </c>
      <c r="AX1273" s="13" t="s">
        <v>84</v>
      </c>
      <c r="AY1273" s="244" t="s">
        <v>164</v>
      </c>
    </row>
    <row r="1274" spans="1:65" s="2" customFormat="1" ht="13.8" customHeight="1">
      <c r="A1274" s="38"/>
      <c r="B1274" s="39"/>
      <c r="C1274" s="219" t="s">
        <v>1956</v>
      </c>
      <c r="D1274" s="219" t="s">
        <v>166</v>
      </c>
      <c r="E1274" s="220" t="s">
        <v>1957</v>
      </c>
      <c r="F1274" s="221" t="s">
        <v>1958</v>
      </c>
      <c r="G1274" s="222" t="s">
        <v>169</v>
      </c>
      <c r="H1274" s="223">
        <v>69.48</v>
      </c>
      <c r="I1274" s="224"/>
      <c r="J1274" s="225">
        <f>ROUND(I1274*H1274,2)</f>
        <v>0</v>
      </c>
      <c r="K1274" s="226"/>
      <c r="L1274" s="44"/>
      <c r="M1274" s="227" t="s">
        <v>1</v>
      </c>
      <c r="N1274" s="228" t="s">
        <v>41</v>
      </c>
      <c r="O1274" s="91"/>
      <c r="P1274" s="229">
        <f>O1274*H1274</f>
        <v>0</v>
      </c>
      <c r="Q1274" s="229">
        <v>0</v>
      </c>
      <c r="R1274" s="229">
        <f>Q1274*H1274</f>
        <v>0</v>
      </c>
      <c r="S1274" s="229">
        <v>0</v>
      </c>
      <c r="T1274" s="230">
        <f>S1274*H1274</f>
        <v>0</v>
      </c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R1274" s="231" t="s">
        <v>252</v>
      </c>
      <c r="AT1274" s="231" t="s">
        <v>166</v>
      </c>
      <c r="AU1274" s="231" t="s">
        <v>86</v>
      </c>
      <c r="AY1274" s="17" t="s">
        <v>164</v>
      </c>
      <c r="BE1274" s="232">
        <f>IF(N1274="základní",J1274,0)</f>
        <v>0</v>
      </c>
      <c r="BF1274" s="232">
        <f>IF(N1274="snížená",J1274,0)</f>
        <v>0</v>
      </c>
      <c r="BG1274" s="232">
        <f>IF(N1274="zákl. přenesená",J1274,0)</f>
        <v>0</v>
      </c>
      <c r="BH1274" s="232">
        <f>IF(N1274="sníž. přenesená",J1274,0)</f>
        <v>0</v>
      </c>
      <c r="BI1274" s="232">
        <f>IF(N1274="nulová",J1274,0)</f>
        <v>0</v>
      </c>
      <c r="BJ1274" s="17" t="s">
        <v>84</v>
      </c>
      <c r="BK1274" s="232">
        <f>ROUND(I1274*H1274,2)</f>
        <v>0</v>
      </c>
      <c r="BL1274" s="17" t="s">
        <v>252</v>
      </c>
      <c r="BM1274" s="231" t="s">
        <v>1959</v>
      </c>
    </row>
    <row r="1275" spans="1:51" s="13" customFormat="1" ht="12">
      <c r="A1275" s="13"/>
      <c r="B1275" s="233"/>
      <c r="C1275" s="234"/>
      <c r="D1275" s="235" t="s">
        <v>172</v>
      </c>
      <c r="E1275" s="236" t="s">
        <v>1</v>
      </c>
      <c r="F1275" s="237" t="s">
        <v>1949</v>
      </c>
      <c r="G1275" s="234"/>
      <c r="H1275" s="238">
        <v>14.77</v>
      </c>
      <c r="I1275" s="239"/>
      <c r="J1275" s="234"/>
      <c r="K1275" s="234"/>
      <c r="L1275" s="240"/>
      <c r="M1275" s="241"/>
      <c r="N1275" s="242"/>
      <c r="O1275" s="242"/>
      <c r="P1275" s="242"/>
      <c r="Q1275" s="242"/>
      <c r="R1275" s="242"/>
      <c r="S1275" s="242"/>
      <c r="T1275" s="24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44" t="s">
        <v>172</v>
      </c>
      <c r="AU1275" s="244" t="s">
        <v>86</v>
      </c>
      <c r="AV1275" s="13" t="s">
        <v>86</v>
      </c>
      <c r="AW1275" s="13" t="s">
        <v>32</v>
      </c>
      <c r="AX1275" s="13" t="s">
        <v>76</v>
      </c>
      <c r="AY1275" s="244" t="s">
        <v>164</v>
      </c>
    </row>
    <row r="1276" spans="1:51" s="13" customFormat="1" ht="12">
      <c r="A1276" s="13"/>
      <c r="B1276" s="233"/>
      <c r="C1276" s="234"/>
      <c r="D1276" s="235" t="s">
        <v>172</v>
      </c>
      <c r="E1276" s="236" t="s">
        <v>1</v>
      </c>
      <c r="F1276" s="237" t="s">
        <v>971</v>
      </c>
      <c r="G1276" s="234"/>
      <c r="H1276" s="238">
        <v>37.71</v>
      </c>
      <c r="I1276" s="239"/>
      <c r="J1276" s="234"/>
      <c r="K1276" s="234"/>
      <c r="L1276" s="240"/>
      <c r="M1276" s="241"/>
      <c r="N1276" s="242"/>
      <c r="O1276" s="242"/>
      <c r="P1276" s="242"/>
      <c r="Q1276" s="242"/>
      <c r="R1276" s="242"/>
      <c r="S1276" s="242"/>
      <c r="T1276" s="24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44" t="s">
        <v>172</v>
      </c>
      <c r="AU1276" s="244" t="s">
        <v>86</v>
      </c>
      <c r="AV1276" s="13" t="s">
        <v>86</v>
      </c>
      <c r="AW1276" s="13" t="s">
        <v>32</v>
      </c>
      <c r="AX1276" s="13" t="s">
        <v>76</v>
      </c>
      <c r="AY1276" s="244" t="s">
        <v>164</v>
      </c>
    </row>
    <row r="1277" spans="1:51" s="13" customFormat="1" ht="12">
      <c r="A1277" s="13"/>
      <c r="B1277" s="233"/>
      <c r="C1277" s="234"/>
      <c r="D1277" s="235" t="s">
        <v>172</v>
      </c>
      <c r="E1277" s="236" t="s">
        <v>1</v>
      </c>
      <c r="F1277" s="237" t="s">
        <v>1921</v>
      </c>
      <c r="G1277" s="234"/>
      <c r="H1277" s="238">
        <v>17</v>
      </c>
      <c r="I1277" s="239"/>
      <c r="J1277" s="234"/>
      <c r="K1277" s="234"/>
      <c r="L1277" s="240"/>
      <c r="M1277" s="241"/>
      <c r="N1277" s="242"/>
      <c r="O1277" s="242"/>
      <c r="P1277" s="242"/>
      <c r="Q1277" s="242"/>
      <c r="R1277" s="242"/>
      <c r="S1277" s="242"/>
      <c r="T1277" s="24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44" t="s">
        <v>172</v>
      </c>
      <c r="AU1277" s="244" t="s">
        <v>86</v>
      </c>
      <c r="AV1277" s="13" t="s">
        <v>86</v>
      </c>
      <c r="AW1277" s="13" t="s">
        <v>32</v>
      </c>
      <c r="AX1277" s="13" t="s">
        <v>76</v>
      </c>
      <c r="AY1277" s="244" t="s">
        <v>164</v>
      </c>
    </row>
    <row r="1278" spans="1:51" s="14" customFormat="1" ht="12">
      <c r="A1278" s="14"/>
      <c r="B1278" s="245"/>
      <c r="C1278" s="246"/>
      <c r="D1278" s="235" t="s">
        <v>172</v>
      </c>
      <c r="E1278" s="247" t="s">
        <v>1</v>
      </c>
      <c r="F1278" s="248" t="s">
        <v>175</v>
      </c>
      <c r="G1278" s="246"/>
      <c r="H1278" s="249">
        <v>69.48</v>
      </c>
      <c r="I1278" s="250"/>
      <c r="J1278" s="246"/>
      <c r="K1278" s="246"/>
      <c r="L1278" s="251"/>
      <c r="M1278" s="252"/>
      <c r="N1278" s="253"/>
      <c r="O1278" s="253"/>
      <c r="P1278" s="253"/>
      <c r="Q1278" s="253"/>
      <c r="R1278" s="253"/>
      <c r="S1278" s="253"/>
      <c r="T1278" s="25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55" t="s">
        <v>172</v>
      </c>
      <c r="AU1278" s="255" t="s">
        <v>86</v>
      </c>
      <c r="AV1278" s="14" t="s">
        <v>170</v>
      </c>
      <c r="AW1278" s="14" t="s">
        <v>32</v>
      </c>
      <c r="AX1278" s="14" t="s">
        <v>84</v>
      </c>
      <c r="AY1278" s="255" t="s">
        <v>164</v>
      </c>
    </row>
    <row r="1279" spans="1:65" s="2" customFormat="1" ht="13.8" customHeight="1">
      <c r="A1279" s="38"/>
      <c r="B1279" s="39"/>
      <c r="C1279" s="266" t="s">
        <v>1960</v>
      </c>
      <c r="D1279" s="266" t="s">
        <v>424</v>
      </c>
      <c r="E1279" s="267" t="s">
        <v>1961</v>
      </c>
      <c r="F1279" s="268" t="s">
        <v>1962</v>
      </c>
      <c r="G1279" s="269" t="s">
        <v>169</v>
      </c>
      <c r="H1279" s="270">
        <v>38.464</v>
      </c>
      <c r="I1279" s="271"/>
      <c r="J1279" s="272">
        <f>ROUND(I1279*H1279,2)</f>
        <v>0</v>
      </c>
      <c r="K1279" s="273"/>
      <c r="L1279" s="274"/>
      <c r="M1279" s="275" t="s">
        <v>1</v>
      </c>
      <c r="N1279" s="276" t="s">
        <v>41</v>
      </c>
      <c r="O1279" s="91"/>
      <c r="P1279" s="229">
        <f>O1279*H1279</f>
        <v>0</v>
      </c>
      <c r="Q1279" s="229">
        <v>0.0014</v>
      </c>
      <c r="R1279" s="229">
        <f>Q1279*H1279</f>
        <v>0.0538496</v>
      </c>
      <c r="S1279" s="229">
        <v>0</v>
      </c>
      <c r="T1279" s="230">
        <f>S1279*H1279</f>
        <v>0</v>
      </c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R1279" s="231" t="s">
        <v>352</v>
      </c>
      <c r="AT1279" s="231" t="s">
        <v>424</v>
      </c>
      <c r="AU1279" s="231" t="s">
        <v>86</v>
      </c>
      <c r="AY1279" s="17" t="s">
        <v>164</v>
      </c>
      <c r="BE1279" s="232">
        <f>IF(N1279="základní",J1279,0)</f>
        <v>0</v>
      </c>
      <c r="BF1279" s="232">
        <f>IF(N1279="snížená",J1279,0)</f>
        <v>0</v>
      </c>
      <c r="BG1279" s="232">
        <f>IF(N1279="zákl. přenesená",J1279,0)</f>
        <v>0</v>
      </c>
      <c r="BH1279" s="232">
        <f>IF(N1279="sníž. přenesená",J1279,0)</f>
        <v>0</v>
      </c>
      <c r="BI1279" s="232">
        <f>IF(N1279="nulová",J1279,0)</f>
        <v>0</v>
      </c>
      <c r="BJ1279" s="17" t="s">
        <v>84</v>
      </c>
      <c r="BK1279" s="232">
        <f>ROUND(I1279*H1279,2)</f>
        <v>0</v>
      </c>
      <c r="BL1279" s="17" t="s">
        <v>252</v>
      </c>
      <c r="BM1279" s="231" t="s">
        <v>1963</v>
      </c>
    </row>
    <row r="1280" spans="1:51" s="13" customFormat="1" ht="12">
      <c r="A1280" s="13"/>
      <c r="B1280" s="233"/>
      <c r="C1280" s="234"/>
      <c r="D1280" s="235" t="s">
        <v>172</v>
      </c>
      <c r="E1280" s="234"/>
      <c r="F1280" s="237" t="s">
        <v>1964</v>
      </c>
      <c r="G1280" s="234"/>
      <c r="H1280" s="238">
        <v>38.464</v>
      </c>
      <c r="I1280" s="239"/>
      <c r="J1280" s="234"/>
      <c r="K1280" s="234"/>
      <c r="L1280" s="240"/>
      <c r="M1280" s="241"/>
      <c r="N1280" s="242"/>
      <c r="O1280" s="242"/>
      <c r="P1280" s="242"/>
      <c r="Q1280" s="242"/>
      <c r="R1280" s="242"/>
      <c r="S1280" s="242"/>
      <c r="T1280" s="24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44" t="s">
        <v>172</v>
      </c>
      <c r="AU1280" s="244" t="s">
        <v>86</v>
      </c>
      <c r="AV1280" s="13" t="s">
        <v>86</v>
      </c>
      <c r="AW1280" s="13" t="s">
        <v>4</v>
      </c>
      <c r="AX1280" s="13" t="s">
        <v>84</v>
      </c>
      <c r="AY1280" s="244" t="s">
        <v>164</v>
      </c>
    </row>
    <row r="1281" spans="1:65" s="2" customFormat="1" ht="13.8" customHeight="1">
      <c r="A1281" s="38"/>
      <c r="B1281" s="39"/>
      <c r="C1281" s="266" t="s">
        <v>1965</v>
      </c>
      <c r="D1281" s="266" t="s">
        <v>424</v>
      </c>
      <c r="E1281" s="267" t="s">
        <v>1966</v>
      </c>
      <c r="F1281" s="268" t="s">
        <v>1967</v>
      </c>
      <c r="G1281" s="269" t="s">
        <v>169</v>
      </c>
      <c r="H1281" s="270">
        <v>15.065</v>
      </c>
      <c r="I1281" s="271"/>
      <c r="J1281" s="272">
        <f>ROUND(I1281*H1281,2)</f>
        <v>0</v>
      </c>
      <c r="K1281" s="273"/>
      <c r="L1281" s="274"/>
      <c r="M1281" s="275" t="s">
        <v>1</v>
      </c>
      <c r="N1281" s="276" t="s">
        <v>41</v>
      </c>
      <c r="O1281" s="91"/>
      <c r="P1281" s="229">
        <f>O1281*H1281</f>
        <v>0</v>
      </c>
      <c r="Q1281" s="229">
        <v>0.00168</v>
      </c>
      <c r="R1281" s="229">
        <f>Q1281*H1281</f>
        <v>0.0253092</v>
      </c>
      <c r="S1281" s="229">
        <v>0</v>
      </c>
      <c r="T1281" s="230">
        <f>S1281*H1281</f>
        <v>0</v>
      </c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R1281" s="231" t="s">
        <v>352</v>
      </c>
      <c r="AT1281" s="231" t="s">
        <v>424</v>
      </c>
      <c r="AU1281" s="231" t="s">
        <v>86</v>
      </c>
      <c r="AY1281" s="17" t="s">
        <v>164</v>
      </c>
      <c r="BE1281" s="232">
        <f>IF(N1281="základní",J1281,0)</f>
        <v>0</v>
      </c>
      <c r="BF1281" s="232">
        <f>IF(N1281="snížená",J1281,0)</f>
        <v>0</v>
      </c>
      <c r="BG1281" s="232">
        <f>IF(N1281="zákl. přenesená",J1281,0)</f>
        <v>0</v>
      </c>
      <c r="BH1281" s="232">
        <f>IF(N1281="sníž. přenesená",J1281,0)</f>
        <v>0</v>
      </c>
      <c r="BI1281" s="232">
        <f>IF(N1281="nulová",J1281,0)</f>
        <v>0</v>
      </c>
      <c r="BJ1281" s="17" t="s">
        <v>84</v>
      </c>
      <c r="BK1281" s="232">
        <f>ROUND(I1281*H1281,2)</f>
        <v>0</v>
      </c>
      <c r="BL1281" s="17" t="s">
        <v>252</v>
      </c>
      <c r="BM1281" s="231" t="s">
        <v>1968</v>
      </c>
    </row>
    <row r="1282" spans="1:51" s="13" customFormat="1" ht="12">
      <c r="A1282" s="13"/>
      <c r="B1282" s="233"/>
      <c r="C1282" s="234"/>
      <c r="D1282" s="235" t="s">
        <v>172</v>
      </c>
      <c r="E1282" s="234"/>
      <c r="F1282" s="237" t="s">
        <v>1969</v>
      </c>
      <c r="G1282" s="234"/>
      <c r="H1282" s="238">
        <v>15.065</v>
      </c>
      <c r="I1282" s="239"/>
      <c r="J1282" s="234"/>
      <c r="K1282" s="234"/>
      <c r="L1282" s="240"/>
      <c r="M1282" s="241"/>
      <c r="N1282" s="242"/>
      <c r="O1282" s="242"/>
      <c r="P1282" s="242"/>
      <c r="Q1282" s="242"/>
      <c r="R1282" s="242"/>
      <c r="S1282" s="242"/>
      <c r="T1282" s="24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4" t="s">
        <v>172</v>
      </c>
      <c r="AU1282" s="244" t="s">
        <v>86</v>
      </c>
      <c r="AV1282" s="13" t="s">
        <v>86</v>
      </c>
      <c r="AW1282" s="13" t="s">
        <v>4</v>
      </c>
      <c r="AX1282" s="13" t="s">
        <v>84</v>
      </c>
      <c r="AY1282" s="244" t="s">
        <v>164</v>
      </c>
    </row>
    <row r="1283" spans="1:65" s="2" customFormat="1" ht="13.8" customHeight="1">
      <c r="A1283" s="38"/>
      <c r="B1283" s="39"/>
      <c r="C1283" s="266" t="s">
        <v>1970</v>
      </c>
      <c r="D1283" s="266" t="s">
        <v>424</v>
      </c>
      <c r="E1283" s="267" t="s">
        <v>1971</v>
      </c>
      <c r="F1283" s="268" t="s">
        <v>1972</v>
      </c>
      <c r="G1283" s="269" t="s">
        <v>169</v>
      </c>
      <c r="H1283" s="270">
        <v>17.34</v>
      </c>
      <c r="I1283" s="271"/>
      <c r="J1283" s="272">
        <f>ROUND(I1283*H1283,2)</f>
        <v>0</v>
      </c>
      <c r="K1283" s="273"/>
      <c r="L1283" s="274"/>
      <c r="M1283" s="275" t="s">
        <v>1</v>
      </c>
      <c r="N1283" s="276" t="s">
        <v>41</v>
      </c>
      <c r="O1283" s="91"/>
      <c r="P1283" s="229">
        <f>O1283*H1283</f>
        <v>0</v>
      </c>
      <c r="Q1283" s="229">
        <v>0.006</v>
      </c>
      <c r="R1283" s="229">
        <f>Q1283*H1283</f>
        <v>0.10404000000000001</v>
      </c>
      <c r="S1283" s="229">
        <v>0</v>
      </c>
      <c r="T1283" s="230">
        <f>S1283*H1283</f>
        <v>0</v>
      </c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R1283" s="231" t="s">
        <v>352</v>
      </c>
      <c r="AT1283" s="231" t="s">
        <v>424</v>
      </c>
      <c r="AU1283" s="231" t="s">
        <v>86</v>
      </c>
      <c r="AY1283" s="17" t="s">
        <v>164</v>
      </c>
      <c r="BE1283" s="232">
        <f>IF(N1283="základní",J1283,0)</f>
        <v>0</v>
      </c>
      <c r="BF1283" s="232">
        <f>IF(N1283="snížená",J1283,0)</f>
        <v>0</v>
      </c>
      <c r="BG1283" s="232">
        <f>IF(N1283="zákl. přenesená",J1283,0)</f>
        <v>0</v>
      </c>
      <c r="BH1283" s="232">
        <f>IF(N1283="sníž. přenesená",J1283,0)</f>
        <v>0</v>
      </c>
      <c r="BI1283" s="232">
        <f>IF(N1283="nulová",J1283,0)</f>
        <v>0</v>
      </c>
      <c r="BJ1283" s="17" t="s">
        <v>84</v>
      </c>
      <c r="BK1283" s="232">
        <f>ROUND(I1283*H1283,2)</f>
        <v>0</v>
      </c>
      <c r="BL1283" s="17" t="s">
        <v>252</v>
      </c>
      <c r="BM1283" s="231" t="s">
        <v>1973</v>
      </c>
    </row>
    <row r="1284" spans="1:51" s="13" customFormat="1" ht="12">
      <c r="A1284" s="13"/>
      <c r="B1284" s="233"/>
      <c r="C1284" s="234"/>
      <c r="D1284" s="235" t="s">
        <v>172</v>
      </c>
      <c r="E1284" s="234"/>
      <c r="F1284" s="237" t="s">
        <v>1974</v>
      </c>
      <c r="G1284" s="234"/>
      <c r="H1284" s="238">
        <v>17.34</v>
      </c>
      <c r="I1284" s="239"/>
      <c r="J1284" s="234"/>
      <c r="K1284" s="234"/>
      <c r="L1284" s="240"/>
      <c r="M1284" s="241"/>
      <c r="N1284" s="242"/>
      <c r="O1284" s="242"/>
      <c r="P1284" s="242"/>
      <c r="Q1284" s="242"/>
      <c r="R1284" s="242"/>
      <c r="S1284" s="242"/>
      <c r="T1284" s="24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44" t="s">
        <v>172</v>
      </c>
      <c r="AU1284" s="244" t="s">
        <v>86</v>
      </c>
      <c r="AV1284" s="13" t="s">
        <v>86</v>
      </c>
      <c r="AW1284" s="13" t="s">
        <v>4</v>
      </c>
      <c r="AX1284" s="13" t="s">
        <v>84</v>
      </c>
      <c r="AY1284" s="244" t="s">
        <v>164</v>
      </c>
    </row>
    <row r="1285" spans="1:65" s="2" customFormat="1" ht="13.8" customHeight="1">
      <c r="A1285" s="38"/>
      <c r="B1285" s="39"/>
      <c r="C1285" s="219" t="s">
        <v>1975</v>
      </c>
      <c r="D1285" s="219" t="s">
        <v>166</v>
      </c>
      <c r="E1285" s="220" t="s">
        <v>1976</v>
      </c>
      <c r="F1285" s="221" t="s">
        <v>1977</v>
      </c>
      <c r="G1285" s="222" t="s">
        <v>169</v>
      </c>
      <c r="H1285" s="223">
        <v>49.43</v>
      </c>
      <c r="I1285" s="224"/>
      <c r="J1285" s="225">
        <f>ROUND(I1285*H1285,2)</f>
        <v>0</v>
      </c>
      <c r="K1285" s="226"/>
      <c r="L1285" s="44"/>
      <c r="M1285" s="227" t="s">
        <v>1</v>
      </c>
      <c r="N1285" s="228" t="s">
        <v>41</v>
      </c>
      <c r="O1285" s="91"/>
      <c r="P1285" s="229">
        <f>O1285*H1285</f>
        <v>0</v>
      </c>
      <c r="Q1285" s="229">
        <v>0</v>
      </c>
      <c r="R1285" s="229">
        <f>Q1285*H1285</f>
        <v>0</v>
      </c>
      <c r="S1285" s="229">
        <v>0.01721</v>
      </c>
      <c r="T1285" s="230">
        <f>S1285*H1285</f>
        <v>0.8506903</v>
      </c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R1285" s="231" t="s">
        <v>252</v>
      </c>
      <c r="AT1285" s="231" t="s">
        <v>166</v>
      </c>
      <c r="AU1285" s="231" t="s">
        <v>86</v>
      </c>
      <c r="AY1285" s="17" t="s">
        <v>164</v>
      </c>
      <c r="BE1285" s="232">
        <f>IF(N1285="základní",J1285,0)</f>
        <v>0</v>
      </c>
      <c r="BF1285" s="232">
        <f>IF(N1285="snížená",J1285,0)</f>
        <v>0</v>
      </c>
      <c r="BG1285" s="232">
        <f>IF(N1285="zákl. přenesená",J1285,0)</f>
        <v>0</v>
      </c>
      <c r="BH1285" s="232">
        <f>IF(N1285="sníž. přenesená",J1285,0)</f>
        <v>0</v>
      </c>
      <c r="BI1285" s="232">
        <f>IF(N1285="nulová",J1285,0)</f>
        <v>0</v>
      </c>
      <c r="BJ1285" s="17" t="s">
        <v>84</v>
      </c>
      <c r="BK1285" s="232">
        <f>ROUND(I1285*H1285,2)</f>
        <v>0</v>
      </c>
      <c r="BL1285" s="17" t="s">
        <v>252</v>
      </c>
      <c r="BM1285" s="231" t="s">
        <v>1978</v>
      </c>
    </row>
    <row r="1286" spans="1:51" s="13" customFormat="1" ht="12">
      <c r="A1286" s="13"/>
      <c r="B1286" s="233"/>
      <c r="C1286" s="234"/>
      <c r="D1286" s="235" t="s">
        <v>172</v>
      </c>
      <c r="E1286" s="236" t="s">
        <v>1</v>
      </c>
      <c r="F1286" s="237" t="s">
        <v>1979</v>
      </c>
      <c r="G1286" s="234"/>
      <c r="H1286" s="238">
        <v>49.43</v>
      </c>
      <c r="I1286" s="239"/>
      <c r="J1286" s="234"/>
      <c r="K1286" s="234"/>
      <c r="L1286" s="240"/>
      <c r="M1286" s="241"/>
      <c r="N1286" s="242"/>
      <c r="O1286" s="242"/>
      <c r="P1286" s="242"/>
      <c r="Q1286" s="242"/>
      <c r="R1286" s="242"/>
      <c r="S1286" s="242"/>
      <c r="T1286" s="24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44" t="s">
        <v>172</v>
      </c>
      <c r="AU1286" s="244" t="s">
        <v>86</v>
      </c>
      <c r="AV1286" s="13" t="s">
        <v>86</v>
      </c>
      <c r="AW1286" s="13" t="s">
        <v>32</v>
      </c>
      <c r="AX1286" s="13" t="s">
        <v>84</v>
      </c>
      <c r="AY1286" s="244" t="s">
        <v>164</v>
      </c>
    </row>
    <row r="1287" spans="1:65" s="2" customFormat="1" ht="13.8" customHeight="1">
      <c r="A1287" s="38"/>
      <c r="B1287" s="39"/>
      <c r="C1287" s="219" t="s">
        <v>1980</v>
      </c>
      <c r="D1287" s="219" t="s">
        <v>166</v>
      </c>
      <c r="E1287" s="220" t="s">
        <v>1981</v>
      </c>
      <c r="F1287" s="221" t="s">
        <v>1982</v>
      </c>
      <c r="G1287" s="222" t="s">
        <v>169</v>
      </c>
      <c r="H1287" s="223">
        <v>139.54</v>
      </c>
      <c r="I1287" s="224"/>
      <c r="J1287" s="225">
        <f>ROUND(I1287*H1287,2)</f>
        <v>0</v>
      </c>
      <c r="K1287" s="226"/>
      <c r="L1287" s="44"/>
      <c r="M1287" s="227" t="s">
        <v>1</v>
      </c>
      <c r="N1287" s="228" t="s">
        <v>41</v>
      </c>
      <c r="O1287" s="91"/>
      <c r="P1287" s="229">
        <f>O1287*H1287</f>
        <v>0</v>
      </c>
      <c r="Q1287" s="229">
        <v>0</v>
      </c>
      <c r="R1287" s="229">
        <f>Q1287*H1287</f>
        <v>0</v>
      </c>
      <c r="S1287" s="229">
        <v>0</v>
      </c>
      <c r="T1287" s="230">
        <f>S1287*H1287</f>
        <v>0</v>
      </c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R1287" s="231" t="s">
        <v>252</v>
      </c>
      <c r="AT1287" s="231" t="s">
        <v>166</v>
      </c>
      <c r="AU1287" s="231" t="s">
        <v>86</v>
      </c>
      <c r="AY1287" s="17" t="s">
        <v>164</v>
      </c>
      <c r="BE1287" s="232">
        <f>IF(N1287="základní",J1287,0)</f>
        <v>0</v>
      </c>
      <c r="BF1287" s="232">
        <f>IF(N1287="snížená",J1287,0)</f>
        <v>0</v>
      </c>
      <c r="BG1287" s="232">
        <f>IF(N1287="zákl. přenesená",J1287,0)</f>
        <v>0</v>
      </c>
      <c r="BH1287" s="232">
        <f>IF(N1287="sníž. přenesená",J1287,0)</f>
        <v>0</v>
      </c>
      <c r="BI1287" s="232">
        <f>IF(N1287="nulová",J1287,0)</f>
        <v>0</v>
      </c>
      <c r="BJ1287" s="17" t="s">
        <v>84</v>
      </c>
      <c r="BK1287" s="232">
        <f>ROUND(I1287*H1287,2)</f>
        <v>0</v>
      </c>
      <c r="BL1287" s="17" t="s">
        <v>252</v>
      </c>
      <c r="BM1287" s="231" t="s">
        <v>1983</v>
      </c>
    </row>
    <row r="1288" spans="1:51" s="13" customFormat="1" ht="12">
      <c r="A1288" s="13"/>
      <c r="B1288" s="233"/>
      <c r="C1288" s="234"/>
      <c r="D1288" s="235" t="s">
        <v>172</v>
      </c>
      <c r="E1288" s="236" t="s">
        <v>1</v>
      </c>
      <c r="F1288" s="237" t="s">
        <v>1984</v>
      </c>
      <c r="G1288" s="234"/>
      <c r="H1288" s="238">
        <v>139.54</v>
      </c>
      <c r="I1288" s="239"/>
      <c r="J1288" s="234"/>
      <c r="K1288" s="234"/>
      <c r="L1288" s="240"/>
      <c r="M1288" s="241"/>
      <c r="N1288" s="242"/>
      <c r="O1288" s="242"/>
      <c r="P1288" s="242"/>
      <c r="Q1288" s="242"/>
      <c r="R1288" s="242"/>
      <c r="S1288" s="242"/>
      <c r="T1288" s="24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44" t="s">
        <v>172</v>
      </c>
      <c r="AU1288" s="244" t="s">
        <v>86</v>
      </c>
      <c r="AV1288" s="13" t="s">
        <v>86</v>
      </c>
      <c r="AW1288" s="13" t="s">
        <v>32</v>
      </c>
      <c r="AX1288" s="13" t="s">
        <v>84</v>
      </c>
      <c r="AY1288" s="244" t="s">
        <v>164</v>
      </c>
    </row>
    <row r="1289" spans="1:65" s="2" customFormat="1" ht="13.8" customHeight="1">
      <c r="A1289" s="38"/>
      <c r="B1289" s="39"/>
      <c r="C1289" s="219" t="s">
        <v>1985</v>
      </c>
      <c r="D1289" s="219" t="s">
        <v>166</v>
      </c>
      <c r="E1289" s="220" t="s">
        <v>1986</v>
      </c>
      <c r="F1289" s="221" t="s">
        <v>1987</v>
      </c>
      <c r="G1289" s="222" t="s">
        <v>169</v>
      </c>
      <c r="H1289" s="223">
        <v>77.38</v>
      </c>
      <c r="I1289" s="224"/>
      <c r="J1289" s="225">
        <f>ROUND(I1289*H1289,2)</f>
        <v>0</v>
      </c>
      <c r="K1289" s="226"/>
      <c r="L1289" s="44"/>
      <c r="M1289" s="227" t="s">
        <v>1</v>
      </c>
      <c r="N1289" s="228" t="s">
        <v>41</v>
      </c>
      <c r="O1289" s="91"/>
      <c r="P1289" s="229">
        <f>O1289*H1289</f>
        <v>0</v>
      </c>
      <c r="Q1289" s="229">
        <v>0</v>
      </c>
      <c r="R1289" s="229">
        <f>Q1289*H1289</f>
        <v>0</v>
      </c>
      <c r="S1289" s="229">
        <v>0</v>
      </c>
      <c r="T1289" s="230">
        <f>S1289*H1289</f>
        <v>0</v>
      </c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R1289" s="231" t="s">
        <v>252</v>
      </c>
      <c r="AT1289" s="231" t="s">
        <v>166</v>
      </c>
      <c r="AU1289" s="231" t="s">
        <v>86</v>
      </c>
      <c r="AY1289" s="17" t="s">
        <v>164</v>
      </c>
      <c r="BE1289" s="232">
        <f>IF(N1289="základní",J1289,0)</f>
        <v>0</v>
      </c>
      <c r="BF1289" s="232">
        <f>IF(N1289="snížená",J1289,0)</f>
        <v>0</v>
      </c>
      <c r="BG1289" s="232">
        <f>IF(N1289="zákl. přenesená",J1289,0)</f>
        <v>0</v>
      </c>
      <c r="BH1289" s="232">
        <f>IF(N1289="sníž. přenesená",J1289,0)</f>
        <v>0</v>
      </c>
      <c r="BI1289" s="232">
        <f>IF(N1289="nulová",J1289,0)</f>
        <v>0</v>
      </c>
      <c r="BJ1289" s="17" t="s">
        <v>84</v>
      </c>
      <c r="BK1289" s="232">
        <f>ROUND(I1289*H1289,2)</f>
        <v>0</v>
      </c>
      <c r="BL1289" s="17" t="s">
        <v>252</v>
      </c>
      <c r="BM1289" s="231" t="s">
        <v>1988</v>
      </c>
    </row>
    <row r="1290" spans="1:51" s="13" customFormat="1" ht="12">
      <c r="A1290" s="13"/>
      <c r="B1290" s="233"/>
      <c r="C1290" s="234"/>
      <c r="D1290" s="235" t="s">
        <v>172</v>
      </c>
      <c r="E1290" s="236" t="s">
        <v>1</v>
      </c>
      <c r="F1290" s="237" t="s">
        <v>1989</v>
      </c>
      <c r="G1290" s="234"/>
      <c r="H1290" s="238">
        <v>77.38</v>
      </c>
      <c r="I1290" s="239"/>
      <c r="J1290" s="234"/>
      <c r="K1290" s="234"/>
      <c r="L1290" s="240"/>
      <c r="M1290" s="241"/>
      <c r="N1290" s="242"/>
      <c r="O1290" s="242"/>
      <c r="P1290" s="242"/>
      <c r="Q1290" s="242"/>
      <c r="R1290" s="242"/>
      <c r="S1290" s="242"/>
      <c r="T1290" s="24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44" t="s">
        <v>172</v>
      </c>
      <c r="AU1290" s="244" t="s">
        <v>86</v>
      </c>
      <c r="AV1290" s="13" t="s">
        <v>86</v>
      </c>
      <c r="AW1290" s="13" t="s">
        <v>32</v>
      </c>
      <c r="AX1290" s="13" t="s">
        <v>84</v>
      </c>
      <c r="AY1290" s="244" t="s">
        <v>164</v>
      </c>
    </row>
    <row r="1291" spans="1:65" s="2" customFormat="1" ht="13.8" customHeight="1">
      <c r="A1291" s="38"/>
      <c r="B1291" s="39"/>
      <c r="C1291" s="219" t="s">
        <v>1990</v>
      </c>
      <c r="D1291" s="219" t="s">
        <v>166</v>
      </c>
      <c r="E1291" s="220" t="s">
        <v>1991</v>
      </c>
      <c r="F1291" s="221" t="s">
        <v>1992</v>
      </c>
      <c r="G1291" s="222" t="s">
        <v>182</v>
      </c>
      <c r="H1291" s="223">
        <v>118.2</v>
      </c>
      <c r="I1291" s="224"/>
      <c r="J1291" s="225">
        <f>ROUND(I1291*H1291,2)</f>
        <v>0</v>
      </c>
      <c r="K1291" s="226"/>
      <c r="L1291" s="44"/>
      <c r="M1291" s="227" t="s">
        <v>1</v>
      </c>
      <c r="N1291" s="228" t="s">
        <v>41</v>
      </c>
      <c r="O1291" s="91"/>
      <c r="P1291" s="229">
        <f>O1291*H1291</f>
        <v>0</v>
      </c>
      <c r="Q1291" s="229">
        <v>0.01002</v>
      </c>
      <c r="R1291" s="229">
        <f>Q1291*H1291</f>
        <v>1.184364</v>
      </c>
      <c r="S1291" s="229">
        <v>0</v>
      </c>
      <c r="T1291" s="230">
        <f>S1291*H1291</f>
        <v>0</v>
      </c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R1291" s="231" t="s">
        <v>252</v>
      </c>
      <c r="AT1291" s="231" t="s">
        <v>166</v>
      </c>
      <c r="AU1291" s="231" t="s">
        <v>86</v>
      </c>
      <c r="AY1291" s="17" t="s">
        <v>164</v>
      </c>
      <c r="BE1291" s="232">
        <f>IF(N1291="základní",J1291,0)</f>
        <v>0</v>
      </c>
      <c r="BF1291" s="232">
        <f>IF(N1291="snížená",J1291,0)</f>
        <v>0</v>
      </c>
      <c r="BG1291" s="232">
        <f>IF(N1291="zákl. přenesená",J1291,0)</f>
        <v>0</v>
      </c>
      <c r="BH1291" s="232">
        <f>IF(N1291="sníž. přenesená",J1291,0)</f>
        <v>0</v>
      </c>
      <c r="BI1291" s="232">
        <f>IF(N1291="nulová",J1291,0)</f>
        <v>0</v>
      </c>
      <c r="BJ1291" s="17" t="s">
        <v>84</v>
      </c>
      <c r="BK1291" s="232">
        <f>ROUND(I1291*H1291,2)</f>
        <v>0</v>
      </c>
      <c r="BL1291" s="17" t="s">
        <v>252</v>
      </c>
      <c r="BM1291" s="231" t="s">
        <v>1993</v>
      </c>
    </row>
    <row r="1292" spans="1:51" s="13" customFormat="1" ht="12">
      <c r="A1292" s="13"/>
      <c r="B1292" s="233"/>
      <c r="C1292" s="234"/>
      <c r="D1292" s="235" t="s">
        <v>172</v>
      </c>
      <c r="E1292" s="236" t="s">
        <v>1</v>
      </c>
      <c r="F1292" s="237" t="s">
        <v>1994</v>
      </c>
      <c r="G1292" s="234"/>
      <c r="H1292" s="238">
        <v>118.2</v>
      </c>
      <c r="I1292" s="239"/>
      <c r="J1292" s="234"/>
      <c r="K1292" s="234"/>
      <c r="L1292" s="240"/>
      <c r="M1292" s="241"/>
      <c r="N1292" s="242"/>
      <c r="O1292" s="242"/>
      <c r="P1292" s="242"/>
      <c r="Q1292" s="242"/>
      <c r="R1292" s="242"/>
      <c r="S1292" s="242"/>
      <c r="T1292" s="24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44" t="s">
        <v>172</v>
      </c>
      <c r="AU1292" s="244" t="s">
        <v>86</v>
      </c>
      <c r="AV1292" s="13" t="s">
        <v>86</v>
      </c>
      <c r="AW1292" s="13" t="s">
        <v>32</v>
      </c>
      <c r="AX1292" s="13" t="s">
        <v>84</v>
      </c>
      <c r="AY1292" s="244" t="s">
        <v>164</v>
      </c>
    </row>
    <row r="1293" spans="1:65" s="2" customFormat="1" ht="13.8" customHeight="1">
      <c r="A1293" s="38"/>
      <c r="B1293" s="39"/>
      <c r="C1293" s="219" t="s">
        <v>1995</v>
      </c>
      <c r="D1293" s="219" t="s">
        <v>166</v>
      </c>
      <c r="E1293" s="220" t="s">
        <v>1996</v>
      </c>
      <c r="F1293" s="221" t="s">
        <v>1997</v>
      </c>
      <c r="G1293" s="222" t="s">
        <v>169</v>
      </c>
      <c r="H1293" s="223">
        <v>46.69</v>
      </c>
      <c r="I1293" s="224"/>
      <c r="J1293" s="225">
        <f>ROUND(I1293*H1293,2)</f>
        <v>0</v>
      </c>
      <c r="K1293" s="226"/>
      <c r="L1293" s="44"/>
      <c r="M1293" s="227" t="s">
        <v>1</v>
      </c>
      <c r="N1293" s="228" t="s">
        <v>41</v>
      </c>
      <c r="O1293" s="91"/>
      <c r="P1293" s="229">
        <f>O1293*H1293</f>
        <v>0</v>
      </c>
      <c r="Q1293" s="229">
        <v>0.01393</v>
      </c>
      <c r="R1293" s="229">
        <f>Q1293*H1293</f>
        <v>0.6503916999999999</v>
      </c>
      <c r="S1293" s="229">
        <v>0</v>
      </c>
      <c r="T1293" s="230">
        <f>S1293*H1293</f>
        <v>0</v>
      </c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R1293" s="231" t="s">
        <v>252</v>
      </c>
      <c r="AT1293" s="231" t="s">
        <v>166</v>
      </c>
      <c r="AU1293" s="231" t="s">
        <v>86</v>
      </c>
      <c r="AY1293" s="17" t="s">
        <v>164</v>
      </c>
      <c r="BE1293" s="232">
        <f>IF(N1293="základní",J1293,0)</f>
        <v>0</v>
      </c>
      <c r="BF1293" s="232">
        <f>IF(N1293="snížená",J1293,0)</f>
        <v>0</v>
      </c>
      <c r="BG1293" s="232">
        <f>IF(N1293="zákl. přenesená",J1293,0)</f>
        <v>0</v>
      </c>
      <c r="BH1293" s="232">
        <f>IF(N1293="sníž. přenesená",J1293,0)</f>
        <v>0</v>
      </c>
      <c r="BI1293" s="232">
        <f>IF(N1293="nulová",J1293,0)</f>
        <v>0</v>
      </c>
      <c r="BJ1293" s="17" t="s">
        <v>84</v>
      </c>
      <c r="BK1293" s="232">
        <f>ROUND(I1293*H1293,2)</f>
        <v>0</v>
      </c>
      <c r="BL1293" s="17" t="s">
        <v>252</v>
      </c>
      <c r="BM1293" s="231" t="s">
        <v>1998</v>
      </c>
    </row>
    <row r="1294" spans="1:51" s="13" customFormat="1" ht="12">
      <c r="A1294" s="13"/>
      <c r="B1294" s="233"/>
      <c r="C1294" s="234"/>
      <c r="D1294" s="235" t="s">
        <v>172</v>
      </c>
      <c r="E1294" s="236" t="s">
        <v>1</v>
      </c>
      <c r="F1294" s="237" t="s">
        <v>1999</v>
      </c>
      <c r="G1294" s="234"/>
      <c r="H1294" s="238">
        <v>46.69</v>
      </c>
      <c r="I1294" s="239"/>
      <c r="J1294" s="234"/>
      <c r="K1294" s="234"/>
      <c r="L1294" s="240"/>
      <c r="M1294" s="241"/>
      <c r="N1294" s="242"/>
      <c r="O1294" s="242"/>
      <c r="P1294" s="242"/>
      <c r="Q1294" s="242"/>
      <c r="R1294" s="242"/>
      <c r="S1294" s="242"/>
      <c r="T1294" s="24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4" t="s">
        <v>172</v>
      </c>
      <c r="AU1294" s="244" t="s">
        <v>86</v>
      </c>
      <c r="AV1294" s="13" t="s">
        <v>86</v>
      </c>
      <c r="AW1294" s="13" t="s">
        <v>32</v>
      </c>
      <c r="AX1294" s="13" t="s">
        <v>84</v>
      </c>
      <c r="AY1294" s="244" t="s">
        <v>164</v>
      </c>
    </row>
    <row r="1295" spans="1:65" s="2" customFormat="1" ht="13.8" customHeight="1">
      <c r="A1295" s="38"/>
      <c r="B1295" s="39"/>
      <c r="C1295" s="219" t="s">
        <v>2000</v>
      </c>
      <c r="D1295" s="219" t="s">
        <v>166</v>
      </c>
      <c r="E1295" s="220" t="s">
        <v>2001</v>
      </c>
      <c r="F1295" s="221" t="s">
        <v>2002</v>
      </c>
      <c r="G1295" s="222" t="s">
        <v>350</v>
      </c>
      <c r="H1295" s="223">
        <v>26</v>
      </c>
      <c r="I1295" s="224"/>
      <c r="J1295" s="225">
        <f>ROUND(I1295*H1295,2)</f>
        <v>0</v>
      </c>
      <c r="K1295" s="226"/>
      <c r="L1295" s="44"/>
      <c r="M1295" s="227" t="s">
        <v>1</v>
      </c>
      <c r="N1295" s="228" t="s">
        <v>41</v>
      </c>
      <c r="O1295" s="91"/>
      <c r="P1295" s="229">
        <f>O1295*H1295</f>
        <v>0</v>
      </c>
      <c r="Q1295" s="229">
        <v>3E-05</v>
      </c>
      <c r="R1295" s="229">
        <f>Q1295*H1295</f>
        <v>0.00078</v>
      </c>
      <c r="S1295" s="229">
        <v>0</v>
      </c>
      <c r="T1295" s="230">
        <f>S1295*H1295</f>
        <v>0</v>
      </c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R1295" s="231" t="s">
        <v>252</v>
      </c>
      <c r="AT1295" s="231" t="s">
        <v>166</v>
      </c>
      <c r="AU1295" s="231" t="s">
        <v>86</v>
      </c>
      <c r="AY1295" s="17" t="s">
        <v>164</v>
      </c>
      <c r="BE1295" s="232">
        <f>IF(N1295="základní",J1295,0)</f>
        <v>0</v>
      </c>
      <c r="BF1295" s="232">
        <f>IF(N1295="snížená",J1295,0)</f>
        <v>0</v>
      </c>
      <c r="BG1295" s="232">
        <f>IF(N1295="zákl. přenesená",J1295,0)</f>
        <v>0</v>
      </c>
      <c r="BH1295" s="232">
        <f>IF(N1295="sníž. přenesená",J1295,0)</f>
        <v>0</v>
      </c>
      <c r="BI1295" s="232">
        <f>IF(N1295="nulová",J1295,0)</f>
        <v>0</v>
      </c>
      <c r="BJ1295" s="17" t="s">
        <v>84</v>
      </c>
      <c r="BK1295" s="232">
        <f>ROUND(I1295*H1295,2)</f>
        <v>0</v>
      </c>
      <c r="BL1295" s="17" t="s">
        <v>252</v>
      </c>
      <c r="BM1295" s="231" t="s">
        <v>2003</v>
      </c>
    </row>
    <row r="1296" spans="1:51" s="13" customFormat="1" ht="12">
      <c r="A1296" s="13"/>
      <c r="B1296" s="233"/>
      <c r="C1296" s="234"/>
      <c r="D1296" s="235" t="s">
        <v>172</v>
      </c>
      <c r="E1296" s="236" t="s">
        <v>1</v>
      </c>
      <c r="F1296" s="237" t="s">
        <v>2004</v>
      </c>
      <c r="G1296" s="234"/>
      <c r="H1296" s="238">
        <v>26</v>
      </c>
      <c r="I1296" s="239"/>
      <c r="J1296" s="234"/>
      <c r="K1296" s="234"/>
      <c r="L1296" s="240"/>
      <c r="M1296" s="241"/>
      <c r="N1296" s="242"/>
      <c r="O1296" s="242"/>
      <c r="P1296" s="242"/>
      <c r="Q1296" s="242"/>
      <c r="R1296" s="242"/>
      <c r="S1296" s="242"/>
      <c r="T1296" s="24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44" t="s">
        <v>172</v>
      </c>
      <c r="AU1296" s="244" t="s">
        <v>86</v>
      </c>
      <c r="AV1296" s="13" t="s">
        <v>86</v>
      </c>
      <c r="AW1296" s="13" t="s">
        <v>32</v>
      </c>
      <c r="AX1296" s="13" t="s">
        <v>84</v>
      </c>
      <c r="AY1296" s="244" t="s">
        <v>164</v>
      </c>
    </row>
    <row r="1297" spans="1:65" s="2" customFormat="1" ht="13.8" customHeight="1">
      <c r="A1297" s="38"/>
      <c r="B1297" s="39"/>
      <c r="C1297" s="266" t="s">
        <v>2005</v>
      </c>
      <c r="D1297" s="266" t="s">
        <v>424</v>
      </c>
      <c r="E1297" s="267" t="s">
        <v>2006</v>
      </c>
      <c r="F1297" s="268" t="s">
        <v>2007</v>
      </c>
      <c r="G1297" s="269" t="s">
        <v>350</v>
      </c>
      <c r="H1297" s="270">
        <v>26</v>
      </c>
      <c r="I1297" s="271"/>
      <c r="J1297" s="272">
        <f>ROUND(I1297*H1297,2)</f>
        <v>0</v>
      </c>
      <c r="K1297" s="273"/>
      <c r="L1297" s="274"/>
      <c r="M1297" s="275" t="s">
        <v>1</v>
      </c>
      <c r="N1297" s="276" t="s">
        <v>41</v>
      </c>
      <c r="O1297" s="91"/>
      <c r="P1297" s="229">
        <f>O1297*H1297</f>
        <v>0</v>
      </c>
      <c r="Q1297" s="229">
        <v>0.0009</v>
      </c>
      <c r="R1297" s="229">
        <f>Q1297*H1297</f>
        <v>0.0234</v>
      </c>
      <c r="S1297" s="229">
        <v>0</v>
      </c>
      <c r="T1297" s="230">
        <f>S1297*H1297</f>
        <v>0</v>
      </c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38"/>
      <c r="AR1297" s="231" t="s">
        <v>352</v>
      </c>
      <c r="AT1297" s="231" t="s">
        <v>424</v>
      </c>
      <c r="AU1297" s="231" t="s">
        <v>86</v>
      </c>
      <c r="AY1297" s="17" t="s">
        <v>164</v>
      </c>
      <c r="BE1297" s="232">
        <f>IF(N1297="základní",J1297,0)</f>
        <v>0</v>
      </c>
      <c r="BF1297" s="232">
        <f>IF(N1297="snížená",J1297,0)</f>
        <v>0</v>
      </c>
      <c r="BG1297" s="232">
        <f>IF(N1297="zákl. přenesená",J1297,0)</f>
        <v>0</v>
      </c>
      <c r="BH1297" s="232">
        <f>IF(N1297="sníž. přenesená",J1297,0)</f>
        <v>0</v>
      </c>
      <c r="BI1297" s="232">
        <f>IF(N1297="nulová",J1297,0)</f>
        <v>0</v>
      </c>
      <c r="BJ1297" s="17" t="s">
        <v>84</v>
      </c>
      <c r="BK1297" s="232">
        <f>ROUND(I1297*H1297,2)</f>
        <v>0</v>
      </c>
      <c r="BL1297" s="17" t="s">
        <v>252</v>
      </c>
      <c r="BM1297" s="231" t="s">
        <v>2008</v>
      </c>
    </row>
    <row r="1298" spans="1:65" s="2" customFormat="1" ht="13.8" customHeight="1">
      <c r="A1298" s="38"/>
      <c r="B1298" s="39"/>
      <c r="C1298" s="219" t="s">
        <v>2009</v>
      </c>
      <c r="D1298" s="219" t="s">
        <v>166</v>
      </c>
      <c r="E1298" s="220" t="s">
        <v>2010</v>
      </c>
      <c r="F1298" s="221" t="s">
        <v>2011</v>
      </c>
      <c r="G1298" s="222" t="s">
        <v>350</v>
      </c>
      <c r="H1298" s="223">
        <v>1</v>
      </c>
      <c r="I1298" s="224"/>
      <c r="J1298" s="225">
        <f>ROUND(I1298*H1298,2)</f>
        <v>0</v>
      </c>
      <c r="K1298" s="226"/>
      <c r="L1298" s="44"/>
      <c r="M1298" s="227" t="s">
        <v>1</v>
      </c>
      <c r="N1298" s="228" t="s">
        <v>41</v>
      </c>
      <c r="O1298" s="91"/>
      <c r="P1298" s="229">
        <f>O1298*H1298</f>
        <v>0</v>
      </c>
      <c r="Q1298" s="229">
        <v>3E-05</v>
      </c>
      <c r="R1298" s="229">
        <f>Q1298*H1298</f>
        <v>3E-05</v>
      </c>
      <c r="S1298" s="229">
        <v>0</v>
      </c>
      <c r="T1298" s="230">
        <f>S1298*H1298</f>
        <v>0</v>
      </c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R1298" s="231" t="s">
        <v>252</v>
      </c>
      <c r="AT1298" s="231" t="s">
        <v>166</v>
      </c>
      <c r="AU1298" s="231" t="s">
        <v>86</v>
      </c>
      <c r="AY1298" s="17" t="s">
        <v>164</v>
      </c>
      <c r="BE1298" s="232">
        <f>IF(N1298="základní",J1298,0)</f>
        <v>0</v>
      </c>
      <c r="BF1298" s="232">
        <f>IF(N1298="snížená",J1298,0)</f>
        <v>0</v>
      </c>
      <c r="BG1298" s="232">
        <f>IF(N1298="zákl. přenesená",J1298,0)</f>
        <v>0</v>
      </c>
      <c r="BH1298" s="232">
        <f>IF(N1298="sníž. přenesená",J1298,0)</f>
        <v>0</v>
      </c>
      <c r="BI1298" s="232">
        <f>IF(N1298="nulová",J1298,0)</f>
        <v>0</v>
      </c>
      <c r="BJ1298" s="17" t="s">
        <v>84</v>
      </c>
      <c r="BK1298" s="232">
        <f>ROUND(I1298*H1298,2)</f>
        <v>0</v>
      </c>
      <c r="BL1298" s="17" t="s">
        <v>252</v>
      </c>
      <c r="BM1298" s="231" t="s">
        <v>2012</v>
      </c>
    </row>
    <row r="1299" spans="1:51" s="13" customFormat="1" ht="12">
      <c r="A1299" s="13"/>
      <c r="B1299" s="233"/>
      <c r="C1299" s="234"/>
      <c r="D1299" s="235" t="s">
        <v>172</v>
      </c>
      <c r="E1299" s="236" t="s">
        <v>1</v>
      </c>
      <c r="F1299" s="237" t="s">
        <v>2013</v>
      </c>
      <c r="G1299" s="234"/>
      <c r="H1299" s="238">
        <v>1</v>
      </c>
      <c r="I1299" s="239"/>
      <c r="J1299" s="234"/>
      <c r="K1299" s="234"/>
      <c r="L1299" s="240"/>
      <c r="M1299" s="241"/>
      <c r="N1299" s="242"/>
      <c r="O1299" s="242"/>
      <c r="P1299" s="242"/>
      <c r="Q1299" s="242"/>
      <c r="R1299" s="242"/>
      <c r="S1299" s="242"/>
      <c r="T1299" s="24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44" t="s">
        <v>172</v>
      </c>
      <c r="AU1299" s="244" t="s">
        <v>86</v>
      </c>
      <c r="AV1299" s="13" t="s">
        <v>86</v>
      </c>
      <c r="AW1299" s="13" t="s">
        <v>32</v>
      </c>
      <c r="AX1299" s="13" t="s">
        <v>84</v>
      </c>
      <c r="AY1299" s="244" t="s">
        <v>164</v>
      </c>
    </row>
    <row r="1300" spans="1:65" s="2" customFormat="1" ht="13.8" customHeight="1">
      <c r="A1300" s="38"/>
      <c r="B1300" s="39"/>
      <c r="C1300" s="266" t="s">
        <v>2014</v>
      </c>
      <c r="D1300" s="266" t="s">
        <v>424</v>
      </c>
      <c r="E1300" s="267" t="s">
        <v>2015</v>
      </c>
      <c r="F1300" s="268" t="s">
        <v>2016</v>
      </c>
      <c r="G1300" s="269" t="s">
        <v>350</v>
      </c>
      <c r="H1300" s="270">
        <v>1</v>
      </c>
      <c r="I1300" s="271"/>
      <c r="J1300" s="272">
        <f>ROUND(I1300*H1300,2)</f>
        <v>0</v>
      </c>
      <c r="K1300" s="273"/>
      <c r="L1300" s="274"/>
      <c r="M1300" s="275" t="s">
        <v>1</v>
      </c>
      <c r="N1300" s="276" t="s">
        <v>41</v>
      </c>
      <c r="O1300" s="91"/>
      <c r="P1300" s="229">
        <f>O1300*H1300</f>
        <v>0</v>
      </c>
      <c r="Q1300" s="229">
        <v>0.0014</v>
      </c>
      <c r="R1300" s="229">
        <f>Q1300*H1300</f>
        <v>0.0014</v>
      </c>
      <c r="S1300" s="229">
        <v>0</v>
      </c>
      <c r="T1300" s="230">
        <f>S1300*H1300</f>
        <v>0</v>
      </c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R1300" s="231" t="s">
        <v>352</v>
      </c>
      <c r="AT1300" s="231" t="s">
        <v>424</v>
      </c>
      <c r="AU1300" s="231" t="s">
        <v>86</v>
      </c>
      <c r="AY1300" s="17" t="s">
        <v>164</v>
      </c>
      <c r="BE1300" s="232">
        <f>IF(N1300="základní",J1300,0)</f>
        <v>0</v>
      </c>
      <c r="BF1300" s="232">
        <f>IF(N1300="snížená",J1300,0)</f>
        <v>0</v>
      </c>
      <c r="BG1300" s="232">
        <f>IF(N1300="zákl. přenesená",J1300,0)</f>
        <v>0</v>
      </c>
      <c r="BH1300" s="232">
        <f>IF(N1300="sníž. přenesená",J1300,0)</f>
        <v>0</v>
      </c>
      <c r="BI1300" s="232">
        <f>IF(N1300="nulová",J1300,0)</f>
        <v>0</v>
      </c>
      <c r="BJ1300" s="17" t="s">
        <v>84</v>
      </c>
      <c r="BK1300" s="232">
        <f>ROUND(I1300*H1300,2)</f>
        <v>0</v>
      </c>
      <c r="BL1300" s="17" t="s">
        <v>252</v>
      </c>
      <c r="BM1300" s="231" t="s">
        <v>2017</v>
      </c>
    </row>
    <row r="1301" spans="1:65" s="2" customFormat="1" ht="13.8" customHeight="1">
      <c r="A1301" s="38"/>
      <c r="B1301" s="39"/>
      <c r="C1301" s="219" t="s">
        <v>2018</v>
      </c>
      <c r="D1301" s="219" t="s">
        <v>166</v>
      </c>
      <c r="E1301" s="220" t="s">
        <v>2019</v>
      </c>
      <c r="F1301" s="221" t="s">
        <v>2020</v>
      </c>
      <c r="G1301" s="222" t="s">
        <v>350</v>
      </c>
      <c r="H1301" s="223">
        <v>38</v>
      </c>
      <c r="I1301" s="224"/>
      <c r="J1301" s="225">
        <f>ROUND(I1301*H1301,2)</f>
        <v>0</v>
      </c>
      <c r="K1301" s="226"/>
      <c r="L1301" s="44"/>
      <c r="M1301" s="227" t="s">
        <v>1</v>
      </c>
      <c r="N1301" s="228" t="s">
        <v>41</v>
      </c>
      <c r="O1301" s="91"/>
      <c r="P1301" s="229">
        <f>O1301*H1301</f>
        <v>0</v>
      </c>
      <c r="Q1301" s="229">
        <v>7E-05</v>
      </c>
      <c r="R1301" s="229">
        <f>Q1301*H1301</f>
        <v>0.0026599999999999996</v>
      </c>
      <c r="S1301" s="229">
        <v>0</v>
      </c>
      <c r="T1301" s="230">
        <f>S1301*H1301</f>
        <v>0</v>
      </c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R1301" s="231" t="s">
        <v>252</v>
      </c>
      <c r="AT1301" s="231" t="s">
        <v>166</v>
      </c>
      <c r="AU1301" s="231" t="s">
        <v>86</v>
      </c>
      <c r="AY1301" s="17" t="s">
        <v>164</v>
      </c>
      <c r="BE1301" s="232">
        <f>IF(N1301="základní",J1301,0)</f>
        <v>0</v>
      </c>
      <c r="BF1301" s="232">
        <f>IF(N1301="snížená",J1301,0)</f>
        <v>0</v>
      </c>
      <c r="BG1301" s="232">
        <f>IF(N1301="zákl. přenesená",J1301,0)</f>
        <v>0</v>
      </c>
      <c r="BH1301" s="232">
        <f>IF(N1301="sníž. přenesená",J1301,0)</f>
        <v>0</v>
      </c>
      <c r="BI1301" s="232">
        <f>IF(N1301="nulová",J1301,0)</f>
        <v>0</v>
      </c>
      <c r="BJ1301" s="17" t="s">
        <v>84</v>
      </c>
      <c r="BK1301" s="232">
        <f>ROUND(I1301*H1301,2)</f>
        <v>0</v>
      </c>
      <c r="BL1301" s="17" t="s">
        <v>252</v>
      </c>
      <c r="BM1301" s="231" t="s">
        <v>2021</v>
      </c>
    </row>
    <row r="1302" spans="1:51" s="13" customFormat="1" ht="12">
      <c r="A1302" s="13"/>
      <c r="B1302" s="233"/>
      <c r="C1302" s="234"/>
      <c r="D1302" s="235" t="s">
        <v>172</v>
      </c>
      <c r="E1302" s="236" t="s">
        <v>1</v>
      </c>
      <c r="F1302" s="237" t="s">
        <v>2022</v>
      </c>
      <c r="G1302" s="234"/>
      <c r="H1302" s="238">
        <v>38</v>
      </c>
      <c r="I1302" s="239"/>
      <c r="J1302" s="234"/>
      <c r="K1302" s="234"/>
      <c r="L1302" s="240"/>
      <c r="M1302" s="241"/>
      <c r="N1302" s="242"/>
      <c r="O1302" s="242"/>
      <c r="P1302" s="242"/>
      <c r="Q1302" s="242"/>
      <c r="R1302" s="242"/>
      <c r="S1302" s="242"/>
      <c r="T1302" s="24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4" t="s">
        <v>172</v>
      </c>
      <c r="AU1302" s="244" t="s">
        <v>86</v>
      </c>
      <c r="AV1302" s="13" t="s">
        <v>86</v>
      </c>
      <c r="AW1302" s="13" t="s">
        <v>32</v>
      </c>
      <c r="AX1302" s="13" t="s">
        <v>84</v>
      </c>
      <c r="AY1302" s="244" t="s">
        <v>164</v>
      </c>
    </row>
    <row r="1303" spans="1:65" s="2" customFormat="1" ht="13.8" customHeight="1">
      <c r="A1303" s="38"/>
      <c r="B1303" s="39"/>
      <c r="C1303" s="266" t="s">
        <v>2023</v>
      </c>
      <c r="D1303" s="266" t="s">
        <v>424</v>
      </c>
      <c r="E1303" s="267" t="s">
        <v>2024</v>
      </c>
      <c r="F1303" s="268" t="s">
        <v>2025</v>
      </c>
      <c r="G1303" s="269" t="s">
        <v>350</v>
      </c>
      <c r="H1303" s="270">
        <v>38</v>
      </c>
      <c r="I1303" s="271"/>
      <c r="J1303" s="272">
        <f>ROUND(I1303*H1303,2)</f>
        <v>0</v>
      </c>
      <c r="K1303" s="273"/>
      <c r="L1303" s="274"/>
      <c r="M1303" s="275" t="s">
        <v>1</v>
      </c>
      <c r="N1303" s="276" t="s">
        <v>41</v>
      </c>
      <c r="O1303" s="91"/>
      <c r="P1303" s="229">
        <f>O1303*H1303</f>
        <v>0</v>
      </c>
      <c r="Q1303" s="229">
        <v>0.0022</v>
      </c>
      <c r="R1303" s="229">
        <f>Q1303*H1303</f>
        <v>0.08360000000000001</v>
      </c>
      <c r="S1303" s="229">
        <v>0</v>
      </c>
      <c r="T1303" s="230">
        <f>S1303*H1303</f>
        <v>0</v>
      </c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R1303" s="231" t="s">
        <v>352</v>
      </c>
      <c r="AT1303" s="231" t="s">
        <v>424</v>
      </c>
      <c r="AU1303" s="231" t="s">
        <v>86</v>
      </c>
      <c r="AY1303" s="17" t="s">
        <v>164</v>
      </c>
      <c r="BE1303" s="232">
        <f>IF(N1303="základní",J1303,0)</f>
        <v>0</v>
      </c>
      <c r="BF1303" s="232">
        <f>IF(N1303="snížená",J1303,0)</f>
        <v>0</v>
      </c>
      <c r="BG1303" s="232">
        <f>IF(N1303="zákl. přenesená",J1303,0)</f>
        <v>0</v>
      </c>
      <c r="BH1303" s="232">
        <f>IF(N1303="sníž. přenesená",J1303,0)</f>
        <v>0</v>
      </c>
      <c r="BI1303" s="232">
        <f>IF(N1303="nulová",J1303,0)</f>
        <v>0</v>
      </c>
      <c r="BJ1303" s="17" t="s">
        <v>84</v>
      </c>
      <c r="BK1303" s="232">
        <f>ROUND(I1303*H1303,2)</f>
        <v>0</v>
      </c>
      <c r="BL1303" s="17" t="s">
        <v>252</v>
      </c>
      <c r="BM1303" s="231" t="s">
        <v>2026</v>
      </c>
    </row>
    <row r="1304" spans="1:65" s="2" customFormat="1" ht="13.8" customHeight="1">
      <c r="A1304" s="38"/>
      <c r="B1304" s="39"/>
      <c r="C1304" s="219" t="s">
        <v>2027</v>
      </c>
      <c r="D1304" s="219" t="s">
        <v>166</v>
      </c>
      <c r="E1304" s="220" t="s">
        <v>2028</v>
      </c>
      <c r="F1304" s="221" t="s">
        <v>2029</v>
      </c>
      <c r="G1304" s="222" t="s">
        <v>350</v>
      </c>
      <c r="H1304" s="223">
        <v>1</v>
      </c>
      <c r="I1304" s="224"/>
      <c r="J1304" s="225">
        <f>ROUND(I1304*H1304,2)</f>
        <v>0</v>
      </c>
      <c r="K1304" s="226"/>
      <c r="L1304" s="44"/>
      <c r="M1304" s="227" t="s">
        <v>1</v>
      </c>
      <c r="N1304" s="228" t="s">
        <v>41</v>
      </c>
      <c r="O1304" s="91"/>
      <c r="P1304" s="229">
        <f>O1304*H1304</f>
        <v>0</v>
      </c>
      <c r="Q1304" s="229">
        <v>7E-05</v>
      </c>
      <c r="R1304" s="229">
        <f>Q1304*H1304</f>
        <v>7E-05</v>
      </c>
      <c r="S1304" s="229">
        <v>0</v>
      </c>
      <c r="T1304" s="230">
        <f>S1304*H1304</f>
        <v>0</v>
      </c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R1304" s="231" t="s">
        <v>252</v>
      </c>
      <c r="AT1304" s="231" t="s">
        <v>166</v>
      </c>
      <c r="AU1304" s="231" t="s">
        <v>86</v>
      </c>
      <c r="AY1304" s="17" t="s">
        <v>164</v>
      </c>
      <c r="BE1304" s="232">
        <f>IF(N1304="základní",J1304,0)</f>
        <v>0</v>
      </c>
      <c r="BF1304" s="232">
        <f>IF(N1304="snížená",J1304,0)</f>
        <v>0</v>
      </c>
      <c r="BG1304" s="232">
        <f>IF(N1304="zákl. přenesená",J1304,0)</f>
        <v>0</v>
      </c>
      <c r="BH1304" s="232">
        <f>IF(N1304="sníž. přenesená",J1304,0)</f>
        <v>0</v>
      </c>
      <c r="BI1304" s="232">
        <f>IF(N1304="nulová",J1304,0)</f>
        <v>0</v>
      </c>
      <c r="BJ1304" s="17" t="s">
        <v>84</v>
      </c>
      <c r="BK1304" s="232">
        <f>ROUND(I1304*H1304,2)</f>
        <v>0</v>
      </c>
      <c r="BL1304" s="17" t="s">
        <v>252</v>
      </c>
      <c r="BM1304" s="231" t="s">
        <v>2030</v>
      </c>
    </row>
    <row r="1305" spans="1:51" s="13" customFormat="1" ht="12">
      <c r="A1305" s="13"/>
      <c r="B1305" s="233"/>
      <c r="C1305" s="234"/>
      <c r="D1305" s="235" t="s">
        <v>172</v>
      </c>
      <c r="E1305" s="236" t="s">
        <v>1</v>
      </c>
      <c r="F1305" s="237" t="s">
        <v>2031</v>
      </c>
      <c r="G1305" s="234"/>
      <c r="H1305" s="238">
        <v>1</v>
      </c>
      <c r="I1305" s="239"/>
      <c r="J1305" s="234"/>
      <c r="K1305" s="234"/>
      <c r="L1305" s="240"/>
      <c r="M1305" s="241"/>
      <c r="N1305" s="242"/>
      <c r="O1305" s="242"/>
      <c r="P1305" s="242"/>
      <c r="Q1305" s="242"/>
      <c r="R1305" s="242"/>
      <c r="S1305" s="242"/>
      <c r="T1305" s="24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44" t="s">
        <v>172</v>
      </c>
      <c r="AU1305" s="244" t="s">
        <v>86</v>
      </c>
      <c r="AV1305" s="13" t="s">
        <v>86</v>
      </c>
      <c r="AW1305" s="13" t="s">
        <v>32</v>
      </c>
      <c r="AX1305" s="13" t="s">
        <v>84</v>
      </c>
      <c r="AY1305" s="244" t="s">
        <v>164</v>
      </c>
    </row>
    <row r="1306" spans="1:65" s="2" customFormat="1" ht="13.8" customHeight="1">
      <c r="A1306" s="38"/>
      <c r="B1306" s="39"/>
      <c r="C1306" s="266" t="s">
        <v>2032</v>
      </c>
      <c r="D1306" s="266" t="s">
        <v>424</v>
      </c>
      <c r="E1306" s="267" t="s">
        <v>2033</v>
      </c>
      <c r="F1306" s="268" t="s">
        <v>2034</v>
      </c>
      <c r="G1306" s="269" t="s">
        <v>350</v>
      </c>
      <c r="H1306" s="270">
        <v>1</v>
      </c>
      <c r="I1306" s="271"/>
      <c r="J1306" s="272">
        <f>ROUND(I1306*H1306,2)</f>
        <v>0</v>
      </c>
      <c r="K1306" s="273"/>
      <c r="L1306" s="274"/>
      <c r="M1306" s="275" t="s">
        <v>1</v>
      </c>
      <c r="N1306" s="276" t="s">
        <v>41</v>
      </c>
      <c r="O1306" s="91"/>
      <c r="P1306" s="229">
        <f>O1306*H1306</f>
        <v>0</v>
      </c>
      <c r="Q1306" s="229">
        <v>0.0115</v>
      </c>
      <c r="R1306" s="229">
        <f>Q1306*H1306</f>
        <v>0.0115</v>
      </c>
      <c r="S1306" s="229">
        <v>0</v>
      </c>
      <c r="T1306" s="230">
        <f>S1306*H1306</f>
        <v>0</v>
      </c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R1306" s="231" t="s">
        <v>352</v>
      </c>
      <c r="AT1306" s="231" t="s">
        <v>424</v>
      </c>
      <c r="AU1306" s="231" t="s">
        <v>86</v>
      </c>
      <c r="AY1306" s="17" t="s">
        <v>164</v>
      </c>
      <c r="BE1306" s="232">
        <f>IF(N1306="základní",J1306,0)</f>
        <v>0</v>
      </c>
      <c r="BF1306" s="232">
        <f>IF(N1306="snížená",J1306,0)</f>
        <v>0</v>
      </c>
      <c r="BG1306" s="232">
        <f>IF(N1306="zákl. přenesená",J1306,0)</f>
        <v>0</v>
      </c>
      <c r="BH1306" s="232">
        <f>IF(N1306="sníž. přenesená",J1306,0)</f>
        <v>0</v>
      </c>
      <c r="BI1306" s="232">
        <f>IF(N1306="nulová",J1306,0)</f>
        <v>0</v>
      </c>
      <c r="BJ1306" s="17" t="s">
        <v>84</v>
      </c>
      <c r="BK1306" s="232">
        <f>ROUND(I1306*H1306,2)</f>
        <v>0</v>
      </c>
      <c r="BL1306" s="17" t="s">
        <v>252</v>
      </c>
      <c r="BM1306" s="231" t="s">
        <v>2035</v>
      </c>
    </row>
    <row r="1307" spans="1:65" s="2" customFormat="1" ht="13.8" customHeight="1">
      <c r="A1307" s="38"/>
      <c r="B1307" s="39"/>
      <c r="C1307" s="219" t="s">
        <v>2036</v>
      </c>
      <c r="D1307" s="219" t="s">
        <v>166</v>
      </c>
      <c r="E1307" s="220" t="s">
        <v>2037</v>
      </c>
      <c r="F1307" s="221" t="s">
        <v>2038</v>
      </c>
      <c r="G1307" s="222" t="s">
        <v>169</v>
      </c>
      <c r="H1307" s="223">
        <v>788.205</v>
      </c>
      <c r="I1307" s="224"/>
      <c r="J1307" s="225">
        <f>ROUND(I1307*H1307,2)</f>
        <v>0</v>
      </c>
      <c r="K1307" s="226"/>
      <c r="L1307" s="44"/>
      <c r="M1307" s="227" t="s">
        <v>1</v>
      </c>
      <c r="N1307" s="228" t="s">
        <v>41</v>
      </c>
      <c r="O1307" s="91"/>
      <c r="P1307" s="229">
        <f>O1307*H1307</f>
        <v>0</v>
      </c>
      <c r="Q1307" s="229">
        <v>0.00117</v>
      </c>
      <c r="R1307" s="229">
        <f>Q1307*H1307</f>
        <v>0.92219985</v>
      </c>
      <c r="S1307" s="229">
        <v>0</v>
      </c>
      <c r="T1307" s="230">
        <f>S1307*H1307</f>
        <v>0</v>
      </c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R1307" s="231" t="s">
        <v>252</v>
      </c>
      <c r="AT1307" s="231" t="s">
        <v>166</v>
      </c>
      <c r="AU1307" s="231" t="s">
        <v>86</v>
      </c>
      <c r="AY1307" s="17" t="s">
        <v>164</v>
      </c>
      <c r="BE1307" s="232">
        <f>IF(N1307="základní",J1307,0)</f>
        <v>0</v>
      </c>
      <c r="BF1307" s="232">
        <f>IF(N1307="snížená",J1307,0)</f>
        <v>0</v>
      </c>
      <c r="BG1307" s="232">
        <f>IF(N1307="zákl. přenesená",J1307,0)</f>
        <v>0</v>
      </c>
      <c r="BH1307" s="232">
        <f>IF(N1307="sníž. přenesená",J1307,0)</f>
        <v>0</v>
      </c>
      <c r="BI1307" s="232">
        <f>IF(N1307="nulová",J1307,0)</f>
        <v>0</v>
      </c>
      <c r="BJ1307" s="17" t="s">
        <v>84</v>
      </c>
      <c r="BK1307" s="232">
        <f>ROUND(I1307*H1307,2)</f>
        <v>0</v>
      </c>
      <c r="BL1307" s="17" t="s">
        <v>252</v>
      </c>
      <c r="BM1307" s="231" t="s">
        <v>2039</v>
      </c>
    </row>
    <row r="1308" spans="1:51" s="13" customFormat="1" ht="12">
      <c r="A1308" s="13"/>
      <c r="B1308" s="233"/>
      <c r="C1308" s="234"/>
      <c r="D1308" s="235" t="s">
        <v>172</v>
      </c>
      <c r="E1308" s="236" t="s">
        <v>1</v>
      </c>
      <c r="F1308" s="237" t="s">
        <v>2040</v>
      </c>
      <c r="G1308" s="234"/>
      <c r="H1308" s="238">
        <v>183.95</v>
      </c>
      <c r="I1308" s="239"/>
      <c r="J1308" s="234"/>
      <c r="K1308" s="234"/>
      <c r="L1308" s="240"/>
      <c r="M1308" s="241"/>
      <c r="N1308" s="242"/>
      <c r="O1308" s="242"/>
      <c r="P1308" s="242"/>
      <c r="Q1308" s="242"/>
      <c r="R1308" s="242"/>
      <c r="S1308" s="242"/>
      <c r="T1308" s="24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44" t="s">
        <v>172</v>
      </c>
      <c r="AU1308" s="244" t="s">
        <v>86</v>
      </c>
      <c r="AV1308" s="13" t="s">
        <v>86</v>
      </c>
      <c r="AW1308" s="13" t="s">
        <v>32</v>
      </c>
      <c r="AX1308" s="13" t="s">
        <v>76</v>
      </c>
      <c r="AY1308" s="244" t="s">
        <v>164</v>
      </c>
    </row>
    <row r="1309" spans="1:51" s="13" customFormat="1" ht="12">
      <c r="A1309" s="13"/>
      <c r="B1309" s="233"/>
      <c r="C1309" s="234"/>
      <c r="D1309" s="235" t="s">
        <v>172</v>
      </c>
      <c r="E1309" s="236" t="s">
        <v>1</v>
      </c>
      <c r="F1309" s="237" t="s">
        <v>2041</v>
      </c>
      <c r="G1309" s="234"/>
      <c r="H1309" s="238">
        <v>155.66</v>
      </c>
      <c r="I1309" s="239"/>
      <c r="J1309" s="234"/>
      <c r="K1309" s="234"/>
      <c r="L1309" s="240"/>
      <c r="M1309" s="241"/>
      <c r="N1309" s="242"/>
      <c r="O1309" s="242"/>
      <c r="P1309" s="242"/>
      <c r="Q1309" s="242"/>
      <c r="R1309" s="242"/>
      <c r="S1309" s="242"/>
      <c r="T1309" s="24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44" t="s">
        <v>172</v>
      </c>
      <c r="AU1309" s="244" t="s">
        <v>86</v>
      </c>
      <c r="AV1309" s="13" t="s">
        <v>86</v>
      </c>
      <c r="AW1309" s="13" t="s">
        <v>32</v>
      </c>
      <c r="AX1309" s="13" t="s">
        <v>76</v>
      </c>
      <c r="AY1309" s="244" t="s">
        <v>164</v>
      </c>
    </row>
    <row r="1310" spans="1:51" s="13" customFormat="1" ht="12">
      <c r="A1310" s="13"/>
      <c r="B1310" s="233"/>
      <c r="C1310" s="234"/>
      <c r="D1310" s="235" t="s">
        <v>172</v>
      </c>
      <c r="E1310" s="236" t="s">
        <v>1</v>
      </c>
      <c r="F1310" s="237" t="s">
        <v>2042</v>
      </c>
      <c r="G1310" s="234"/>
      <c r="H1310" s="238">
        <v>154.875</v>
      </c>
      <c r="I1310" s="239"/>
      <c r="J1310" s="234"/>
      <c r="K1310" s="234"/>
      <c r="L1310" s="240"/>
      <c r="M1310" s="241"/>
      <c r="N1310" s="242"/>
      <c r="O1310" s="242"/>
      <c r="P1310" s="242"/>
      <c r="Q1310" s="242"/>
      <c r="R1310" s="242"/>
      <c r="S1310" s="242"/>
      <c r="T1310" s="24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44" t="s">
        <v>172</v>
      </c>
      <c r="AU1310" s="244" t="s">
        <v>86</v>
      </c>
      <c r="AV1310" s="13" t="s">
        <v>86</v>
      </c>
      <c r="AW1310" s="13" t="s">
        <v>32</v>
      </c>
      <c r="AX1310" s="13" t="s">
        <v>76</v>
      </c>
      <c r="AY1310" s="244" t="s">
        <v>164</v>
      </c>
    </row>
    <row r="1311" spans="1:51" s="13" customFormat="1" ht="12">
      <c r="A1311" s="13"/>
      <c r="B1311" s="233"/>
      <c r="C1311" s="234"/>
      <c r="D1311" s="235" t="s">
        <v>172</v>
      </c>
      <c r="E1311" s="236" t="s">
        <v>1</v>
      </c>
      <c r="F1311" s="237" t="s">
        <v>2043</v>
      </c>
      <c r="G1311" s="234"/>
      <c r="H1311" s="238">
        <v>218.02</v>
      </c>
      <c r="I1311" s="239"/>
      <c r="J1311" s="234"/>
      <c r="K1311" s="234"/>
      <c r="L1311" s="240"/>
      <c r="M1311" s="241"/>
      <c r="N1311" s="242"/>
      <c r="O1311" s="242"/>
      <c r="P1311" s="242"/>
      <c r="Q1311" s="242"/>
      <c r="R1311" s="242"/>
      <c r="S1311" s="242"/>
      <c r="T1311" s="24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4" t="s">
        <v>172</v>
      </c>
      <c r="AU1311" s="244" t="s">
        <v>86</v>
      </c>
      <c r="AV1311" s="13" t="s">
        <v>86</v>
      </c>
      <c r="AW1311" s="13" t="s">
        <v>32</v>
      </c>
      <c r="AX1311" s="13" t="s">
        <v>76</v>
      </c>
      <c r="AY1311" s="244" t="s">
        <v>164</v>
      </c>
    </row>
    <row r="1312" spans="1:51" s="13" customFormat="1" ht="12">
      <c r="A1312" s="13"/>
      <c r="B1312" s="233"/>
      <c r="C1312" s="234"/>
      <c r="D1312" s="235" t="s">
        <v>172</v>
      </c>
      <c r="E1312" s="236" t="s">
        <v>1</v>
      </c>
      <c r="F1312" s="237" t="s">
        <v>2044</v>
      </c>
      <c r="G1312" s="234"/>
      <c r="H1312" s="238">
        <v>75.7</v>
      </c>
      <c r="I1312" s="239"/>
      <c r="J1312" s="234"/>
      <c r="K1312" s="234"/>
      <c r="L1312" s="240"/>
      <c r="M1312" s="241"/>
      <c r="N1312" s="242"/>
      <c r="O1312" s="242"/>
      <c r="P1312" s="242"/>
      <c r="Q1312" s="242"/>
      <c r="R1312" s="242"/>
      <c r="S1312" s="242"/>
      <c r="T1312" s="24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44" t="s">
        <v>172</v>
      </c>
      <c r="AU1312" s="244" t="s">
        <v>86</v>
      </c>
      <c r="AV1312" s="13" t="s">
        <v>86</v>
      </c>
      <c r="AW1312" s="13" t="s">
        <v>32</v>
      </c>
      <c r="AX1312" s="13" t="s">
        <v>76</v>
      </c>
      <c r="AY1312" s="244" t="s">
        <v>164</v>
      </c>
    </row>
    <row r="1313" spans="1:51" s="14" customFormat="1" ht="12">
      <c r="A1313" s="14"/>
      <c r="B1313" s="245"/>
      <c r="C1313" s="246"/>
      <c r="D1313" s="235" t="s">
        <v>172</v>
      </c>
      <c r="E1313" s="247" t="s">
        <v>1</v>
      </c>
      <c r="F1313" s="248" t="s">
        <v>175</v>
      </c>
      <c r="G1313" s="246"/>
      <c r="H1313" s="249">
        <v>788.205</v>
      </c>
      <c r="I1313" s="250"/>
      <c r="J1313" s="246"/>
      <c r="K1313" s="246"/>
      <c r="L1313" s="251"/>
      <c r="M1313" s="252"/>
      <c r="N1313" s="253"/>
      <c r="O1313" s="253"/>
      <c r="P1313" s="253"/>
      <c r="Q1313" s="253"/>
      <c r="R1313" s="253"/>
      <c r="S1313" s="253"/>
      <c r="T1313" s="25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55" t="s">
        <v>172</v>
      </c>
      <c r="AU1313" s="255" t="s">
        <v>86</v>
      </c>
      <c r="AV1313" s="14" t="s">
        <v>170</v>
      </c>
      <c r="AW1313" s="14" t="s">
        <v>32</v>
      </c>
      <c r="AX1313" s="14" t="s">
        <v>84</v>
      </c>
      <c r="AY1313" s="255" t="s">
        <v>164</v>
      </c>
    </row>
    <row r="1314" spans="1:65" s="2" customFormat="1" ht="13.8" customHeight="1">
      <c r="A1314" s="38"/>
      <c r="B1314" s="39"/>
      <c r="C1314" s="266" t="s">
        <v>2045</v>
      </c>
      <c r="D1314" s="266" t="s">
        <v>424</v>
      </c>
      <c r="E1314" s="267" t="s">
        <v>2046</v>
      </c>
      <c r="F1314" s="268" t="s">
        <v>2047</v>
      </c>
      <c r="G1314" s="269" t="s">
        <v>169</v>
      </c>
      <c r="H1314" s="270">
        <v>748.13</v>
      </c>
      <c r="I1314" s="271"/>
      <c r="J1314" s="272">
        <f>ROUND(I1314*H1314,2)</f>
        <v>0</v>
      </c>
      <c r="K1314" s="273"/>
      <c r="L1314" s="274"/>
      <c r="M1314" s="275" t="s">
        <v>1</v>
      </c>
      <c r="N1314" s="276" t="s">
        <v>41</v>
      </c>
      <c r="O1314" s="91"/>
      <c r="P1314" s="229">
        <f>O1314*H1314</f>
        <v>0</v>
      </c>
      <c r="Q1314" s="229">
        <v>0.00121</v>
      </c>
      <c r="R1314" s="229">
        <f>Q1314*H1314</f>
        <v>0.9052372999999999</v>
      </c>
      <c r="S1314" s="229">
        <v>0</v>
      </c>
      <c r="T1314" s="230">
        <f>S1314*H1314</f>
        <v>0</v>
      </c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R1314" s="231" t="s">
        <v>352</v>
      </c>
      <c r="AT1314" s="231" t="s">
        <v>424</v>
      </c>
      <c r="AU1314" s="231" t="s">
        <v>86</v>
      </c>
      <c r="AY1314" s="17" t="s">
        <v>164</v>
      </c>
      <c r="BE1314" s="232">
        <f>IF(N1314="základní",J1314,0)</f>
        <v>0</v>
      </c>
      <c r="BF1314" s="232">
        <f>IF(N1314="snížená",J1314,0)</f>
        <v>0</v>
      </c>
      <c r="BG1314" s="232">
        <f>IF(N1314="zákl. přenesená",J1314,0)</f>
        <v>0</v>
      </c>
      <c r="BH1314" s="232">
        <f>IF(N1314="sníž. přenesená",J1314,0)</f>
        <v>0</v>
      </c>
      <c r="BI1314" s="232">
        <f>IF(N1314="nulová",J1314,0)</f>
        <v>0</v>
      </c>
      <c r="BJ1314" s="17" t="s">
        <v>84</v>
      </c>
      <c r="BK1314" s="232">
        <f>ROUND(I1314*H1314,2)</f>
        <v>0</v>
      </c>
      <c r="BL1314" s="17" t="s">
        <v>252</v>
      </c>
      <c r="BM1314" s="231" t="s">
        <v>2048</v>
      </c>
    </row>
    <row r="1315" spans="1:51" s="13" customFormat="1" ht="12">
      <c r="A1315" s="13"/>
      <c r="B1315" s="233"/>
      <c r="C1315" s="234"/>
      <c r="D1315" s="235" t="s">
        <v>172</v>
      </c>
      <c r="E1315" s="236" t="s">
        <v>1</v>
      </c>
      <c r="F1315" s="237" t="s">
        <v>2049</v>
      </c>
      <c r="G1315" s="234"/>
      <c r="H1315" s="238">
        <v>712.505</v>
      </c>
      <c r="I1315" s="239"/>
      <c r="J1315" s="234"/>
      <c r="K1315" s="234"/>
      <c r="L1315" s="240"/>
      <c r="M1315" s="241"/>
      <c r="N1315" s="242"/>
      <c r="O1315" s="242"/>
      <c r="P1315" s="242"/>
      <c r="Q1315" s="242"/>
      <c r="R1315" s="242"/>
      <c r="S1315" s="242"/>
      <c r="T1315" s="24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44" t="s">
        <v>172</v>
      </c>
      <c r="AU1315" s="244" t="s">
        <v>86</v>
      </c>
      <c r="AV1315" s="13" t="s">
        <v>86</v>
      </c>
      <c r="AW1315" s="13" t="s">
        <v>32</v>
      </c>
      <c r="AX1315" s="13" t="s">
        <v>84</v>
      </c>
      <c r="AY1315" s="244" t="s">
        <v>164</v>
      </c>
    </row>
    <row r="1316" spans="1:51" s="13" customFormat="1" ht="12">
      <c r="A1316" s="13"/>
      <c r="B1316" s="233"/>
      <c r="C1316" s="234"/>
      <c r="D1316" s="235" t="s">
        <v>172</v>
      </c>
      <c r="E1316" s="234"/>
      <c r="F1316" s="237" t="s">
        <v>2050</v>
      </c>
      <c r="G1316" s="234"/>
      <c r="H1316" s="238">
        <v>748.13</v>
      </c>
      <c r="I1316" s="239"/>
      <c r="J1316" s="234"/>
      <c r="K1316" s="234"/>
      <c r="L1316" s="240"/>
      <c r="M1316" s="241"/>
      <c r="N1316" s="242"/>
      <c r="O1316" s="242"/>
      <c r="P1316" s="242"/>
      <c r="Q1316" s="242"/>
      <c r="R1316" s="242"/>
      <c r="S1316" s="242"/>
      <c r="T1316" s="24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44" t="s">
        <v>172</v>
      </c>
      <c r="AU1316" s="244" t="s">
        <v>86</v>
      </c>
      <c r="AV1316" s="13" t="s">
        <v>86</v>
      </c>
      <c r="AW1316" s="13" t="s">
        <v>4</v>
      </c>
      <c r="AX1316" s="13" t="s">
        <v>84</v>
      </c>
      <c r="AY1316" s="244" t="s">
        <v>164</v>
      </c>
    </row>
    <row r="1317" spans="1:65" s="2" customFormat="1" ht="13.8" customHeight="1">
      <c r="A1317" s="38"/>
      <c r="B1317" s="39"/>
      <c r="C1317" s="266" t="s">
        <v>2051</v>
      </c>
      <c r="D1317" s="266" t="s">
        <v>424</v>
      </c>
      <c r="E1317" s="267" t="s">
        <v>2052</v>
      </c>
      <c r="F1317" s="268" t="s">
        <v>2053</v>
      </c>
      <c r="G1317" s="269" t="s">
        <v>169</v>
      </c>
      <c r="H1317" s="270">
        <v>79.485</v>
      </c>
      <c r="I1317" s="271"/>
      <c r="J1317" s="272">
        <f>ROUND(I1317*H1317,2)</f>
        <v>0</v>
      </c>
      <c r="K1317" s="273"/>
      <c r="L1317" s="274"/>
      <c r="M1317" s="275" t="s">
        <v>1</v>
      </c>
      <c r="N1317" s="276" t="s">
        <v>41</v>
      </c>
      <c r="O1317" s="91"/>
      <c r="P1317" s="229">
        <f>O1317*H1317</f>
        <v>0</v>
      </c>
      <c r="Q1317" s="229">
        <v>0.00121</v>
      </c>
      <c r="R1317" s="229">
        <f>Q1317*H1317</f>
        <v>0.09617685</v>
      </c>
      <c r="S1317" s="229">
        <v>0</v>
      </c>
      <c r="T1317" s="230">
        <f>S1317*H1317</f>
        <v>0</v>
      </c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  <c r="AE1317" s="38"/>
      <c r="AR1317" s="231" t="s">
        <v>352</v>
      </c>
      <c r="AT1317" s="231" t="s">
        <v>424</v>
      </c>
      <c r="AU1317" s="231" t="s">
        <v>86</v>
      </c>
      <c r="AY1317" s="17" t="s">
        <v>164</v>
      </c>
      <c r="BE1317" s="232">
        <f>IF(N1317="základní",J1317,0)</f>
        <v>0</v>
      </c>
      <c r="BF1317" s="232">
        <f>IF(N1317="snížená",J1317,0)</f>
        <v>0</v>
      </c>
      <c r="BG1317" s="232">
        <f>IF(N1317="zákl. přenesená",J1317,0)</f>
        <v>0</v>
      </c>
      <c r="BH1317" s="232">
        <f>IF(N1317="sníž. přenesená",J1317,0)</f>
        <v>0</v>
      </c>
      <c r="BI1317" s="232">
        <f>IF(N1317="nulová",J1317,0)</f>
        <v>0</v>
      </c>
      <c r="BJ1317" s="17" t="s">
        <v>84</v>
      </c>
      <c r="BK1317" s="232">
        <f>ROUND(I1317*H1317,2)</f>
        <v>0</v>
      </c>
      <c r="BL1317" s="17" t="s">
        <v>252</v>
      </c>
      <c r="BM1317" s="231" t="s">
        <v>2054</v>
      </c>
    </row>
    <row r="1318" spans="1:51" s="13" customFormat="1" ht="12">
      <c r="A1318" s="13"/>
      <c r="B1318" s="233"/>
      <c r="C1318" s="234"/>
      <c r="D1318" s="235" t="s">
        <v>172</v>
      </c>
      <c r="E1318" s="236" t="s">
        <v>1</v>
      </c>
      <c r="F1318" s="237" t="s">
        <v>2055</v>
      </c>
      <c r="G1318" s="234"/>
      <c r="H1318" s="238">
        <v>75.7</v>
      </c>
      <c r="I1318" s="239"/>
      <c r="J1318" s="234"/>
      <c r="K1318" s="234"/>
      <c r="L1318" s="240"/>
      <c r="M1318" s="241"/>
      <c r="N1318" s="242"/>
      <c r="O1318" s="242"/>
      <c r="P1318" s="242"/>
      <c r="Q1318" s="242"/>
      <c r="R1318" s="242"/>
      <c r="S1318" s="242"/>
      <c r="T1318" s="24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44" t="s">
        <v>172</v>
      </c>
      <c r="AU1318" s="244" t="s">
        <v>86</v>
      </c>
      <c r="AV1318" s="13" t="s">
        <v>86</v>
      </c>
      <c r="AW1318" s="13" t="s">
        <v>32</v>
      </c>
      <c r="AX1318" s="13" t="s">
        <v>84</v>
      </c>
      <c r="AY1318" s="244" t="s">
        <v>164</v>
      </c>
    </row>
    <row r="1319" spans="1:51" s="13" customFormat="1" ht="12">
      <c r="A1319" s="13"/>
      <c r="B1319" s="233"/>
      <c r="C1319" s="234"/>
      <c r="D1319" s="235" t="s">
        <v>172</v>
      </c>
      <c r="E1319" s="234"/>
      <c r="F1319" s="237" t="s">
        <v>2056</v>
      </c>
      <c r="G1319" s="234"/>
      <c r="H1319" s="238">
        <v>79.485</v>
      </c>
      <c r="I1319" s="239"/>
      <c r="J1319" s="234"/>
      <c r="K1319" s="234"/>
      <c r="L1319" s="240"/>
      <c r="M1319" s="241"/>
      <c r="N1319" s="242"/>
      <c r="O1319" s="242"/>
      <c r="P1319" s="242"/>
      <c r="Q1319" s="242"/>
      <c r="R1319" s="242"/>
      <c r="S1319" s="242"/>
      <c r="T1319" s="24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44" t="s">
        <v>172</v>
      </c>
      <c r="AU1319" s="244" t="s">
        <v>86</v>
      </c>
      <c r="AV1319" s="13" t="s">
        <v>86</v>
      </c>
      <c r="AW1319" s="13" t="s">
        <v>4</v>
      </c>
      <c r="AX1319" s="13" t="s">
        <v>84</v>
      </c>
      <c r="AY1319" s="244" t="s">
        <v>164</v>
      </c>
    </row>
    <row r="1320" spans="1:65" s="2" customFormat="1" ht="13.8" customHeight="1">
      <c r="A1320" s="38"/>
      <c r="B1320" s="39"/>
      <c r="C1320" s="219" t="s">
        <v>2057</v>
      </c>
      <c r="D1320" s="219" t="s">
        <v>166</v>
      </c>
      <c r="E1320" s="220" t="s">
        <v>2058</v>
      </c>
      <c r="F1320" s="221" t="s">
        <v>2059</v>
      </c>
      <c r="G1320" s="222" t="s">
        <v>169</v>
      </c>
      <c r="H1320" s="223">
        <v>10.65</v>
      </c>
      <c r="I1320" s="224"/>
      <c r="J1320" s="225">
        <f>ROUND(I1320*H1320,2)</f>
        <v>0</v>
      </c>
      <c r="K1320" s="226"/>
      <c r="L1320" s="44"/>
      <c r="M1320" s="227" t="s">
        <v>1</v>
      </c>
      <c r="N1320" s="228" t="s">
        <v>41</v>
      </c>
      <c r="O1320" s="91"/>
      <c r="P1320" s="229">
        <f>O1320*H1320</f>
        <v>0</v>
      </c>
      <c r="Q1320" s="229">
        <v>0</v>
      </c>
      <c r="R1320" s="229">
        <f>Q1320*H1320</f>
        <v>0</v>
      </c>
      <c r="S1320" s="229">
        <v>0</v>
      </c>
      <c r="T1320" s="230">
        <f>S1320*H1320</f>
        <v>0</v>
      </c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  <c r="AE1320" s="38"/>
      <c r="AR1320" s="231" t="s">
        <v>252</v>
      </c>
      <c r="AT1320" s="231" t="s">
        <v>166</v>
      </c>
      <c r="AU1320" s="231" t="s">
        <v>86</v>
      </c>
      <c r="AY1320" s="17" t="s">
        <v>164</v>
      </c>
      <c r="BE1320" s="232">
        <f>IF(N1320="základní",J1320,0)</f>
        <v>0</v>
      </c>
      <c r="BF1320" s="232">
        <f>IF(N1320="snížená",J1320,0)</f>
        <v>0</v>
      </c>
      <c r="BG1320" s="232">
        <f>IF(N1320="zákl. přenesená",J1320,0)</f>
        <v>0</v>
      </c>
      <c r="BH1320" s="232">
        <f>IF(N1320="sníž. přenesená",J1320,0)</f>
        <v>0</v>
      </c>
      <c r="BI1320" s="232">
        <f>IF(N1320="nulová",J1320,0)</f>
        <v>0</v>
      </c>
      <c r="BJ1320" s="17" t="s">
        <v>84</v>
      </c>
      <c r="BK1320" s="232">
        <f>ROUND(I1320*H1320,2)</f>
        <v>0</v>
      </c>
      <c r="BL1320" s="17" t="s">
        <v>252</v>
      </c>
      <c r="BM1320" s="231" t="s">
        <v>2060</v>
      </c>
    </row>
    <row r="1321" spans="1:51" s="13" customFormat="1" ht="12">
      <c r="A1321" s="13"/>
      <c r="B1321" s="233"/>
      <c r="C1321" s="234"/>
      <c r="D1321" s="235" t="s">
        <v>172</v>
      </c>
      <c r="E1321" s="236" t="s">
        <v>1</v>
      </c>
      <c r="F1321" s="237" t="s">
        <v>858</v>
      </c>
      <c r="G1321" s="234"/>
      <c r="H1321" s="238">
        <v>10.65</v>
      </c>
      <c r="I1321" s="239"/>
      <c r="J1321" s="234"/>
      <c r="K1321" s="234"/>
      <c r="L1321" s="240"/>
      <c r="M1321" s="241"/>
      <c r="N1321" s="242"/>
      <c r="O1321" s="242"/>
      <c r="P1321" s="242"/>
      <c r="Q1321" s="242"/>
      <c r="R1321" s="242"/>
      <c r="S1321" s="242"/>
      <c r="T1321" s="24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44" t="s">
        <v>172</v>
      </c>
      <c r="AU1321" s="244" t="s">
        <v>86</v>
      </c>
      <c r="AV1321" s="13" t="s">
        <v>86</v>
      </c>
      <c r="AW1321" s="13" t="s">
        <v>32</v>
      </c>
      <c r="AX1321" s="13" t="s">
        <v>84</v>
      </c>
      <c r="AY1321" s="244" t="s">
        <v>164</v>
      </c>
    </row>
    <row r="1322" spans="1:65" s="2" customFormat="1" ht="13.8" customHeight="1">
      <c r="A1322" s="38"/>
      <c r="B1322" s="39"/>
      <c r="C1322" s="219" t="s">
        <v>2061</v>
      </c>
      <c r="D1322" s="219" t="s">
        <v>166</v>
      </c>
      <c r="E1322" s="220" t="s">
        <v>2062</v>
      </c>
      <c r="F1322" s="221" t="s">
        <v>2063</v>
      </c>
      <c r="G1322" s="222" t="s">
        <v>1553</v>
      </c>
      <c r="H1322" s="277"/>
      <c r="I1322" s="224"/>
      <c r="J1322" s="225">
        <f>ROUND(I1322*H1322,2)</f>
        <v>0</v>
      </c>
      <c r="K1322" s="226"/>
      <c r="L1322" s="44"/>
      <c r="M1322" s="227" t="s">
        <v>1</v>
      </c>
      <c r="N1322" s="228" t="s">
        <v>41</v>
      </c>
      <c r="O1322" s="91"/>
      <c r="P1322" s="229">
        <f>O1322*H1322</f>
        <v>0</v>
      </c>
      <c r="Q1322" s="229">
        <v>0</v>
      </c>
      <c r="R1322" s="229">
        <f>Q1322*H1322</f>
        <v>0</v>
      </c>
      <c r="S1322" s="229">
        <v>0</v>
      </c>
      <c r="T1322" s="230">
        <f>S1322*H1322</f>
        <v>0</v>
      </c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R1322" s="231" t="s">
        <v>252</v>
      </c>
      <c r="AT1322" s="231" t="s">
        <v>166</v>
      </c>
      <c r="AU1322" s="231" t="s">
        <v>86</v>
      </c>
      <c r="AY1322" s="17" t="s">
        <v>164</v>
      </c>
      <c r="BE1322" s="232">
        <f>IF(N1322="základní",J1322,0)</f>
        <v>0</v>
      </c>
      <c r="BF1322" s="232">
        <f>IF(N1322="snížená",J1322,0)</f>
        <v>0</v>
      </c>
      <c r="BG1322" s="232">
        <f>IF(N1322="zákl. přenesená",J1322,0)</f>
        <v>0</v>
      </c>
      <c r="BH1322" s="232">
        <f>IF(N1322="sníž. přenesená",J1322,0)</f>
        <v>0</v>
      </c>
      <c r="BI1322" s="232">
        <f>IF(N1322="nulová",J1322,0)</f>
        <v>0</v>
      </c>
      <c r="BJ1322" s="17" t="s">
        <v>84</v>
      </c>
      <c r="BK1322" s="232">
        <f>ROUND(I1322*H1322,2)</f>
        <v>0</v>
      </c>
      <c r="BL1322" s="17" t="s">
        <v>252</v>
      </c>
      <c r="BM1322" s="231" t="s">
        <v>2064</v>
      </c>
    </row>
    <row r="1323" spans="1:63" s="12" customFormat="1" ht="22.8" customHeight="1">
      <c r="A1323" s="12"/>
      <c r="B1323" s="203"/>
      <c r="C1323" s="204"/>
      <c r="D1323" s="205" t="s">
        <v>75</v>
      </c>
      <c r="E1323" s="217" t="s">
        <v>2065</v>
      </c>
      <c r="F1323" s="217" t="s">
        <v>2066</v>
      </c>
      <c r="G1323" s="204"/>
      <c r="H1323" s="204"/>
      <c r="I1323" s="207"/>
      <c r="J1323" s="218">
        <f>BK1323</f>
        <v>0</v>
      </c>
      <c r="K1323" s="204"/>
      <c r="L1323" s="209"/>
      <c r="M1323" s="210"/>
      <c r="N1323" s="211"/>
      <c r="O1323" s="211"/>
      <c r="P1323" s="212">
        <f>SUM(P1324:P1399)</f>
        <v>0</v>
      </c>
      <c r="Q1323" s="211"/>
      <c r="R1323" s="212">
        <f>SUM(R1324:R1399)</f>
        <v>1.4675466799999999</v>
      </c>
      <c r="S1323" s="211"/>
      <c r="T1323" s="213">
        <f>SUM(T1324:T1399)</f>
        <v>0.99435055</v>
      </c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R1323" s="214" t="s">
        <v>86</v>
      </c>
      <c r="AT1323" s="215" t="s">
        <v>75</v>
      </c>
      <c r="AU1323" s="215" t="s">
        <v>84</v>
      </c>
      <c r="AY1323" s="214" t="s">
        <v>164</v>
      </c>
      <c r="BK1323" s="216">
        <f>SUM(BK1324:BK1399)</f>
        <v>0</v>
      </c>
    </row>
    <row r="1324" spans="1:65" s="2" customFormat="1" ht="13.8" customHeight="1">
      <c r="A1324" s="38"/>
      <c r="B1324" s="39"/>
      <c r="C1324" s="219" t="s">
        <v>2067</v>
      </c>
      <c r="D1324" s="219" t="s">
        <v>166</v>
      </c>
      <c r="E1324" s="220" t="s">
        <v>2068</v>
      </c>
      <c r="F1324" s="221" t="s">
        <v>2069</v>
      </c>
      <c r="G1324" s="222" t="s">
        <v>169</v>
      </c>
      <c r="H1324" s="223">
        <v>76.44</v>
      </c>
      <c r="I1324" s="224"/>
      <c r="J1324" s="225">
        <f>ROUND(I1324*H1324,2)</f>
        <v>0</v>
      </c>
      <c r="K1324" s="226"/>
      <c r="L1324" s="44"/>
      <c r="M1324" s="227" t="s">
        <v>1</v>
      </c>
      <c r="N1324" s="228" t="s">
        <v>41</v>
      </c>
      <c r="O1324" s="91"/>
      <c r="P1324" s="229">
        <f>O1324*H1324</f>
        <v>0</v>
      </c>
      <c r="Q1324" s="229">
        <v>0</v>
      </c>
      <c r="R1324" s="229">
        <f>Q1324*H1324</f>
        <v>0</v>
      </c>
      <c r="S1324" s="229">
        <v>0.00594</v>
      </c>
      <c r="T1324" s="230">
        <f>S1324*H1324</f>
        <v>0.4540536</v>
      </c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R1324" s="231" t="s">
        <v>252</v>
      </c>
      <c r="AT1324" s="231" t="s">
        <v>166</v>
      </c>
      <c r="AU1324" s="231" t="s">
        <v>86</v>
      </c>
      <c r="AY1324" s="17" t="s">
        <v>164</v>
      </c>
      <c r="BE1324" s="232">
        <f>IF(N1324="základní",J1324,0)</f>
        <v>0</v>
      </c>
      <c r="BF1324" s="232">
        <f>IF(N1324="snížená",J1324,0)</f>
        <v>0</v>
      </c>
      <c r="BG1324" s="232">
        <f>IF(N1324="zákl. přenesená",J1324,0)</f>
        <v>0</v>
      </c>
      <c r="BH1324" s="232">
        <f>IF(N1324="sníž. přenesená",J1324,0)</f>
        <v>0</v>
      </c>
      <c r="BI1324" s="232">
        <f>IF(N1324="nulová",J1324,0)</f>
        <v>0</v>
      </c>
      <c r="BJ1324" s="17" t="s">
        <v>84</v>
      </c>
      <c r="BK1324" s="232">
        <f>ROUND(I1324*H1324,2)</f>
        <v>0</v>
      </c>
      <c r="BL1324" s="17" t="s">
        <v>252</v>
      </c>
      <c r="BM1324" s="231" t="s">
        <v>2070</v>
      </c>
    </row>
    <row r="1325" spans="1:51" s="13" customFormat="1" ht="12">
      <c r="A1325" s="13"/>
      <c r="B1325" s="233"/>
      <c r="C1325" s="234"/>
      <c r="D1325" s="235" t="s">
        <v>172</v>
      </c>
      <c r="E1325" s="236" t="s">
        <v>1</v>
      </c>
      <c r="F1325" s="237" t="s">
        <v>1561</v>
      </c>
      <c r="G1325" s="234"/>
      <c r="H1325" s="238">
        <v>49.14</v>
      </c>
      <c r="I1325" s="239"/>
      <c r="J1325" s="234"/>
      <c r="K1325" s="234"/>
      <c r="L1325" s="240"/>
      <c r="M1325" s="241"/>
      <c r="N1325" s="242"/>
      <c r="O1325" s="242"/>
      <c r="P1325" s="242"/>
      <c r="Q1325" s="242"/>
      <c r="R1325" s="242"/>
      <c r="S1325" s="242"/>
      <c r="T1325" s="24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44" t="s">
        <v>172</v>
      </c>
      <c r="AU1325" s="244" t="s">
        <v>86</v>
      </c>
      <c r="AV1325" s="13" t="s">
        <v>86</v>
      </c>
      <c r="AW1325" s="13" t="s">
        <v>32</v>
      </c>
      <c r="AX1325" s="13" t="s">
        <v>76</v>
      </c>
      <c r="AY1325" s="244" t="s">
        <v>164</v>
      </c>
    </row>
    <row r="1326" spans="1:51" s="13" customFormat="1" ht="12">
      <c r="A1326" s="13"/>
      <c r="B1326" s="233"/>
      <c r="C1326" s="234"/>
      <c r="D1326" s="235" t="s">
        <v>172</v>
      </c>
      <c r="E1326" s="236" t="s">
        <v>1</v>
      </c>
      <c r="F1326" s="237" t="s">
        <v>781</v>
      </c>
      <c r="G1326" s="234"/>
      <c r="H1326" s="238">
        <v>27.3</v>
      </c>
      <c r="I1326" s="239"/>
      <c r="J1326" s="234"/>
      <c r="K1326" s="234"/>
      <c r="L1326" s="240"/>
      <c r="M1326" s="241"/>
      <c r="N1326" s="242"/>
      <c r="O1326" s="242"/>
      <c r="P1326" s="242"/>
      <c r="Q1326" s="242"/>
      <c r="R1326" s="242"/>
      <c r="S1326" s="242"/>
      <c r="T1326" s="24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44" t="s">
        <v>172</v>
      </c>
      <c r="AU1326" s="244" t="s">
        <v>86</v>
      </c>
      <c r="AV1326" s="13" t="s">
        <v>86</v>
      </c>
      <c r="AW1326" s="13" t="s">
        <v>32</v>
      </c>
      <c r="AX1326" s="13" t="s">
        <v>76</v>
      </c>
      <c r="AY1326" s="244" t="s">
        <v>164</v>
      </c>
    </row>
    <row r="1327" spans="1:51" s="14" customFormat="1" ht="12">
      <c r="A1327" s="14"/>
      <c r="B1327" s="245"/>
      <c r="C1327" s="246"/>
      <c r="D1327" s="235" t="s">
        <v>172</v>
      </c>
      <c r="E1327" s="247" t="s">
        <v>1</v>
      </c>
      <c r="F1327" s="248" t="s">
        <v>175</v>
      </c>
      <c r="G1327" s="246"/>
      <c r="H1327" s="249">
        <v>76.44</v>
      </c>
      <c r="I1327" s="250"/>
      <c r="J1327" s="246"/>
      <c r="K1327" s="246"/>
      <c r="L1327" s="251"/>
      <c r="M1327" s="252"/>
      <c r="N1327" s="253"/>
      <c r="O1327" s="253"/>
      <c r="P1327" s="253"/>
      <c r="Q1327" s="253"/>
      <c r="R1327" s="253"/>
      <c r="S1327" s="253"/>
      <c r="T1327" s="25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55" t="s">
        <v>172</v>
      </c>
      <c r="AU1327" s="255" t="s">
        <v>86</v>
      </c>
      <c r="AV1327" s="14" t="s">
        <v>170</v>
      </c>
      <c r="AW1327" s="14" t="s">
        <v>32</v>
      </c>
      <c r="AX1327" s="14" t="s">
        <v>84</v>
      </c>
      <c r="AY1327" s="255" t="s">
        <v>164</v>
      </c>
    </row>
    <row r="1328" spans="1:65" s="2" customFormat="1" ht="13.8" customHeight="1">
      <c r="A1328" s="38"/>
      <c r="B1328" s="39"/>
      <c r="C1328" s="219" t="s">
        <v>2071</v>
      </c>
      <c r="D1328" s="219" t="s">
        <v>166</v>
      </c>
      <c r="E1328" s="220" t="s">
        <v>2072</v>
      </c>
      <c r="F1328" s="221" t="s">
        <v>2073</v>
      </c>
      <c r="G1328" s="222" t="s">
        <v>182</v>
      </c>
      <c r="H1328" s="223">
        <v>216.6</v>
      </c>
      <c r="I1328" s="224"/>
      <c r="J1328" s="225">
        <f>ROUND(I1328*H1328,2)</f>
        <v>0</v>
      </c>
      <c r="K1328" s="226"/>
      <c r="L1328" s="44"/>
      <c r="M1328" s="227" t="s">
        <v>1</v>
      </c>
      <c r="N1328" s="228" t="s">
        <v>41</v>
      </c>
      <c r="O1328" s="91"/>
      <c r="P1328" s="229">
        <f>O1328*H1328</f>
        <v>0</v>
      </c>
      <c r="Q1328" s="229">
        <v>0</v>
      </c>
      <c r="R1328" s="229">
        <f>Q1328*H1328</f>
        <v>0</v>
      </c>
      <c r="S1328" s="229">
        <v>0.00191</v>
      </c>
      <c r="T1328" s="230">
        <f>S1328*H1328</f>
        <v>0.413706</v>
      </c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38"/>
      <c r="AR1328" s="231" t="s">
        <v>252</v>
      </c>
      <c r="AT1328" s="231" t="s">
        <v>166</v>
      </c>
      <c r="AU1328" s="231" t="s">
        <v>86</v>
      </c>
      <c r="AY1328" s="17" t="s">
        <v>164</v>
      </c>
      <c r="BE1328" s="232">
        <f>IF(N1328="základní",J1328,0)</f>
        <v>0</v>
      </c>
      <c r="BF1328" s="232">
        <f>IF(N1328="snížená",J1328,0)</f>
        <v>0</v>
      </c>
      <c r="BG1328" s="232">
        <f>IF(N1328="zákl. přenesená",J1328,0)</f>
        <v>0</v>
      </c>
      <c r="BH1328" s="232">
        <f>IF(N1328="sníž. přenesená",J1328,0)</f>
        <v>0</v>
      </c>
      <c r="BI1328" s="232">
        <f>IF(N1328="nulová",J1328,0)</f>
        <v>0</v>
      </c>
      <c r="BJ1328" s="17" t="s">
        <v>84</v>
      </c>
      <c r="BK1328" s="232">
        <f>ROUND(I1328*H1328,2)</f>
        <v>0</v>
      </c>
      <c r="BL1328" s="17" t="s">
        <v>252</v>
      </c>
      <c r="BM1328" s="231" t="s">
        <v>2074</v>
      </c>
    </row>
    <row r="1329" spans="1:51" s="13" customFormat="1" ht="12">
      <c r="A1329" s="13"/>
      <c r="B1329" s="233"/>
      <c r="C1329" s="234"/>
      <c r="D1329" s="235" t="s">
        <v>172</v>
      </c>
      <c r="E1329" s="236" t="s">
        <v>1</v>
      </c>
      <c r="F1329" s="237" t="s">
        <v>2075</v>
      </c>
      <c r="G1329" s="234"/>
      <c r="H1329" s="238">
        <v>216.6</v>
      </c>
      <c r="I1329" s="239"/>
      <c r="J1329" s="234"/>
      <c r="K1329" s="234"/>
      <c r="L1329" s="240"/>
      <c r="M1329" s="241"/>
      <c r="N1329" s="242"/>
      <c r="O1329" s="242"/>
      <c r="P1329" s="242"/>
      <c r="Q1329" s="242"/>
      <c r="R1329" s="242"/>
      <c r="S1329" s="242"/>
      <c r="T1329" s="24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44" t="s">
        <v>172</v>
      </c>
      <c r="AU1329" s="244" t="s">
        <v>86</v>
      </c>
      <c r="AV1329" s="13" t="s">
        <v>86</v>
      </c>
      <c r="AW1329" s="13" t="s">
        <v>32</v>
      </c>
      <c r="AX1329" s="13" t="s">
        <v>84</v>
      </c>
      <c r="AY1329" s="244" t="s">
        <v>164</v>
      </c>
    </row>
    <row r="1330" spans="1:65" s="2" customFormat="1" ht="13.8" customHeight="1">
      <c r="A1330" s="38"/>
      <c r="B1330" s="39"/>
      <c r="C1330" s="219" t="s">
        <v>2076</v>
      </c>
      <c r="D1330" s="219" t="s">
        <v>166</v>
      </c>
      <c r="E1330" s="220" t="s">
        <v>2077</v>
      </c>
      <c r="F1330" s="221" t="s">
        <v>2078</v>
      </c>
      <c r="G1330" s="222" t="s">
        <v>182</v>
      </c>
      <c r="H1330" s="223">
        <v>48.785</v>
      </c>
      <c r="I1330" s="224"/>
      <c r="J1330" s="225">
        <f>ROUND(I1330*H1330,2)</f>
        <v>0</v>
      </c>
      <c r="K1330" s="226"/>
      <c r="L1330" s="44"/>
      <c r="M1330" s="227" t="s">
        <v>1</v>
      </c>
      <c r="N1330" s="228" t="s">
        <v>41</v>
      </c>
      <c r="O1330" s="91"/>
      <c r="P1330" s="229">
        <f>O1330*H1330</f>
        <v>0</v>
      </c>
      <c r="Q1330" s="229">
        <v>0</v>
      </c>
      <c r="R1330" s="229">
        <f>Q1330*H1330</f>
        <v>0</v>
      </c>
      <c r="S1330" s="229">
        <v>0.00167</v>
      </c>
      <c r="T1330" s="230">
        <f>S1330*H1330</f>
        <v>0.08147095</v>
      </c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38"/>
      <c r="AR1330" s="231" t="s">
        <v>252</v>
      </c>
      <c r="AT1330" s="231" t="s">
        <v>166</v>
      </c>
      <c r="AU1330" s="231" t="s">
        <v>86</v>
      </c>
      <c r="AY1330" s="17" t="s">
        <v>164</v>
      </c>
      <c r="BE1330" s="232">
        <f>IF(N1330="základní",J1330,0)</f>
        <v>0</v>
      </c>
      <c r="BF1330" s="232">
        <f>IF(N1330="snížená",J1330,0)</f>
        <v>0</v>
      </c>
      <c r="BG1330" s="232">
        <f>IF(N1330="zákl. přenesená",J1330,0)</f>
        <v>0</v>
      </c>
      <c r="BH1330" s="232">
        <f>IF(N1330="sníž. přenesená",J1330,0)</f>
        <v>0</v>
      </c>
      <c r="BI1330" s="232">
        <f>IF(N1330="nulová",J1330,0)</f>
        <v>0</v>
      </c>
      <c r="BJ1330" s="17" t="s">
        <v>84</v>
      </c>
      <c r="BK1330" s="232">
        <f>ROUND(I1330*H1330,2)</f>
        <v>0</v>
      </c>
      <c r="BL1330" s="17" t="s">
        <v>252</v>
      </c>
      <c r="BM1330" s="231" t="s">
        <v>2079</v>
      </c>
    </row>
    <row r="1331" spans="1:51" s="13" customFormat="1" ht="12">
      <c r="A1331" s="13"/>
      <c r="B1331" s="233"/>
      <c r="C1331" s="234"/>
      <c r="D1331" s="235" t="s">
        <v>172</v>
      </c>
      <c r="E1331" s="236" t="s">
        <v>1</v>
      </c>
      <c r="F1331" s="237" t="s">
        <v>2080</v>
      </c>
      <c r="G1331" s="234"/>
      <c r="H1331" s="238">
        <v>5.6</v>
      </c>
      <c r="I1331" s="239"/>
      <c r="J1331" s="234"/>
      <c r="K1331" s="234"/>
      <c r="L1331" s="240"/>
      <c r="M1331" s="241"/>
      <c r="N1331" s="242"/>
      <c r="O1331" s="242"/>
      <c r="P1331" s="242"/>
      <c r="Q1331" s="242"/>
      <c r="R1331" s="242"/>
      <c r="S1331" s="242"/>
      <c r="T1331" s="24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44" t="s">
        <v>172</v>
      </c>
      <c r="AU1331" s="244" t="s">
        <v>86</v>
      </c>
      <c r="AV1331" s="13" t="s">
        <v>86</v>
      </c>
      <c r="AW1331" s="13" t="s">
        <v>32</v>
      </c>
      <c r="AX1331" s="13" t="s">
        <v>76</v>
      </c>
      <c r="AY1331" s="244" t="s">
        <v>164</v>
      </c>
    </row>
    <row r="1332" spans="1:51" s="13" customFormat="1" ht="12">
      <c r="A1332" s="13"/>
      <c r="B1332" s="233"/>
      <c r="C1332" s="234"/>
      <c r="D1332" s="235" t="s">
        <v>172</v>
      </c>
      <c r="E1332" s="236" t="s">
        <v>1</v>
      </c>
      <c r="F1332" s="237" t="s">
        <v>2081</v>
      </c>
      <c r="G1332" s="234"/>
      <c r="H1332" s="238">
        <v>43.185</v>
      </c>
      <c r="I1332" s="239"/>
      <c r="J1332" s="234"/>
      <c r="K1332" s="234"/>
      <c r="L1332" s="240"/>
      <c r="M1332" s="241"/>
      <c r="N1332" s="242"/>
      <c r="O1332" s="242"/>
      <c r="P1332" s="242"/>
      <c r="Q1332" s="242"/>
      <c r="R1332" s="242"/>
      <c r="S1332" s="242"/>
      <c r="T1332" s="24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44" t="s">
        <v>172</v>
      </c>
      <c r="AU1332" s="244" t="s">
        <v>86</v>
      </c>
      <c r="AV1332" s="13" t="s">
        <v>86</v>
      </c>
      <c r="AW1332" s="13" t="s">
        <v>32</v>
      </c>
      <c r="AX1332" s="13" t="s">
        <v>76</v>
      </c>
      <c r="AY1332" s="244" t="s">
        <v>164</v>
      </c>
    </row>
    <row r="1333" spans="1:51" s="14" customFormat="1" ht="12">
      <c r="A1333" s="14"/>
      <c r="B1333" s="245"/>
      <c r="C1333" s="246"/>
      <c r="D1333" s="235" t="s">
        <v>172</v>
      </c>
      <c r="E1333" s="247" t="s">
        <v>1</v>
      </c>
      <c r="F1333" s="248" t="s">
        <v>175</v>
      </c>
      <c r="G1333" s="246"/>
      <c r="H1333" s="249">
        <v>48.785000000000004</v>
      </c>
      <c r="I1333" s="250"/>
      <c r="J1333" s="246"/>
      <c r="K1333" s="246"/>
      <c r="L1333" s="251"/>
      <c r="M1333" s="252"/>
      <c r="N1333" s="253"/>
      <c r="O1333" s="253"/>
      <c r="P1333" s="253"/>
      <c r="Q1333" s="253"/>
      <c r="R1333" s="253"/>
      <c r="S1333" s="253"/>
      <c r="T1333" s="25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55" t="s">
        <v>172</v>
      </c>
      <c r="AU1333" s="255" t="s">
        <v>86</v>
      </c>
      <c r="AV1333" s="14" t="s">
        <v>170</v>
      </c>
      <c r="AW1333" s="14" t="s">
        <v>32</v>
      </c>
      <c r="AX1333" s="14" t="s">
        <v>84</v>
      </c>
      <c r="AY1333" s="255" t="s">
        <v>164</v>
      </c>
    </row>
    <row r="1334" spans="1:65" s="2" customFormat="1" ht="13.8" customHeight="1">
      <c r="A1334" s="38"/>
      <c r="B1334" s="39"/>
      <c r="C1334" s="219" t="s">
        <v>2082</v>
      </c>
      <c r="D1334" s="219" t="s">
        <v>166</v>
      </c>
      <c r="E1334" s="220" t="s">
        <v>2083</v>
      </c>
      <c r="F1334" s="221" t="s">
        <v>2084</v>
      </c>
      <c r="G1334" s="222" t="s">
        <v>350</v>
      </c>
      <c r="H1334" s="223">
        <v>24</v>
      </c>
      <c r="I1334" s="224"/>
      <c r="J1334" s="225">
        <f>ROUND(I1334*H1334,2)</f>
        <v>0</v>
      </c>
      <c r="K1334" s="226"/>
      <c r="L1334" s="44"/>
      <c r="M1334" s="227" t="s">
        <v>1</v>
      </c>
      <c r="N1334" s="228" t="s">
        <v>41</v>
      </c>
      <c r="O1334" s="91"/>
      <c r="P1334" s="229">
        <f>O1334*H1334</f>
        <v>0</v>
      </c>
      <c r="Q1334" s="229">
        <v>0</v>
      </c>
      <c r="R1334" s="229">
        <f>Q1334*H1334</f>
        <v>0</v>
      </c>
      <c r="S1334" s="229">
        <v>0.00188</v>
      </c>
      <c r="T1334" s="230">
        <f>S1334*H1334</f>
        <v>0.04512</v>
      </c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  <c r="AE1334" s="38"/>
      <c r="AR1334" s="231" t="s">
        <v>252</v>
      </c>
      <c r="AT1334" s="231" t="s">
        <v>166</v>
      </c>
      <c r="AU1334" s="231" t="s">
        <v>86</v>
      </c>
      <c r="AY1334" s="17" t="s">
        <v>164</v>
      </c>
      <c r="BE1334" s="232">
        <f>IF(N1334="základní",J1334,0)</f>
        <v>0</v>
      </c>
      <c r="BF1334" s="232">
        <f>IF(N1334="snížená",J1334,0)</f>
        <v>0</v>
      </c>
      <c r="BG1334" s="232">
        <f>IF(N1334="zákl. přenesená",J1334,0)</f>
        <v>0</v>
      </c>
      <c r="BH1334" s="232">
        <f>IF(N1334="sníž. přenesená",J1334,0)</f>
        <v>0</v>
      </c>
      <c r="BI1334" s="232">
        <f>IF(N1334="nulová",J1334,0)</f>
        <v>0</v>
      </c>
      <c r="BJ1334" s="17" t="s">
        <v>84</v>
      </c>
      <c r="BK1334" s="232">
        <f>ROUND(I1334*H1334,2)</f>
        <v>0</v>
      </c>
      <c r="BL1334" s="17" t="s">
        <v>252</v>
      </c>
      <c r="BM1334" s="231" t="s">
        <v>2085</v>
      </c>
    </row>
    <row r="1335" spans="1:51" s="13" customFormat="1" ht="12">
      <c r="A1335" s="13"/>
      <c r="B1335" s="233"/>
      <c r="C1335" s="234"/>
      <c r="D1335" s="235" t="s">
        <v>172</v>
      </c>
      <c r="E1335" s="236" t="s">
        <v>1</v>
      </c>
      <c r="F1335" s="237" t="s">
        <v>2086</v>
      </c>
      <c r="G1335" s="234"/>
      <c r="H1335" s="238">
        <v>24</v>
      </c>
      <c r="I1335" s="239"/>
      <c r="J1335" s="234"/>
      <c r="K1335" s="234"/>
      <c r="L1335" s="240"/>
      <c r="M1335" s="241"/>
      <c r="N1335" s="242"/>
      <c r="O1335" s="242"/>
      <c r="P1335" s="242"/>
      <c r="Q1335" s="242"/>
      <c r="R1335" s="242"/>
      <c r="S1335" s="242"/>
      <c r="T1335" s="24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44" t="s">
        <v>172</v>
      </c>
      <c r="AU1335" s="244" t="s">
        <v>86</v>
      </c>
      <c r="AV1335" s="13" t="s">
        <v>86</v>
      </c>
      <c r="AW1335" s="13" t="s">
        <v>32</v>
      </c>
      <c r="AX1335" s="13" t="s">
        <v>84</v>
      </c>
      <c r="AY1335" s="244" t="s">
        <v>164</v>
      </c>
    </row>
    <row r="1336" spans="1:65" s="2" customFormat="1" ht="13.8" customHeight="1">
      <c r="A1336" s="38"/>
      <c r="B1336" s="39"/>
      <c r="C1336" s="219" t="s">
        <v>2087</v>
      </c>
      <c r="D1336" s="219" t="s">
        <v>166</v>
      </c>
      <c r="E1336" s="220" t="s">
        <v>2088</v>
      </c>
      <c r="F1336" s="221" t="s">
        <v>2089</v>
      </c>
      <c r="G1336" s="222" t="s">
        <v>182</v>
      </c>
      <c r="H1336" s="223">
        <v>2.75</v>
      </c>
      <c r="I1336" s="224"/>
      <c r="J1336" s="225">
        <f>ROUND(I1336*H1336,2)</f>
        <v>0</v>
      </c>
      <c r="K1336" s="226"/>
      <c r="L1336" s="44"/>
      <c r="M1336" s="227" t="s">
        <v>1</v>
      </c>
      <c r="N1336" s="228" t="s">
        <v>41</v>
      </c>
      <c r="O1336" s="91"/>
      <c r="P1336" s="229">
        <f>O1336*H1336</f>
        <v>0</v>
      </c>
      <c r="Q1336" s="229">
        <v>0.00054</v>
      </c>
      <c r="R1336" s="229">
        <f>Q1336*H1336</f>
        <v>0.001485</v>
      </c>
      <c r="S1336" s="229">
        <v>0</v>
      </c>
      <c r="T1336" s="230">
        <f>S1336*H1336</f>
        <v>0</v>
      </c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R1336" s="231" t="s">
        <v>252</v>
      </c>
      <c r="AT1336" s="231" t="s">
        <v>166</v>
      </c>
      <c r="AU1336" s="231" t="s">
        <v>86</v>
      </c>
      <c r="AY1336" s="17" t="s">
        <v>164</v>
      </c>
      <c r="BE1336" s="232">
        <f>IF(N1336="základní",J1336,0)</f>
        <v>0</v>
      </c>
      <c r="BF1336" s="232">
        <f>IF(N1336="snížená",J1336,0)</f>
        <v>0</v>
      </c>
      <c r="BG1336" s="232">
        <f>IF(N1336="zákl. přenesená",J1336,0)</f>
        <v>0</v>
      </c>
      <c r="BH1336" s="232">
        <f>IF(N1336="sníž. přenesená",J1336,0)</f>
        <v>0</v>
      </c>
      <c r="BI1336" s="232">
        <f>IF(N1336="nulová",J1336,0)</f>
        <v>0</v>
      </c>
      <c r="BJ1336" s="17" t="s">
        <v>84</v>
      </c>
      <c r="BK1336" s="232">
        <f>ROUND(I1336*H1336,2)</f>
        <v>0</v>
      </c>
      <c r="BL1336" s="17" t="s">
        <v>252</v>
      </c>
      <c r="BM1336" s="231" t="s">
        <v>2090</v>
      </c>
    </row>
    <row r="1337" spans="1:51" s="13" customFormat="1" ht="12">
      <c r="A1337" s="13"/>
      <c r="B1337" s="233"/>
      <c r="C1337" s="234"/>
      <c r="D1337" s="235" t="s">
        <v>172</v>
      </c>
      <c r="E1337" s="236" t="s">
        <v>1</v>
      </c>
      <c r="F1337" s="237" t="s">
        <v>2091</v>
      </c>
      <c r="G1337" s="234"/>
      <c r="H1337" s="238">
        <v>2.75</v>
      </c>
      <c r="I1337" s="239"/>
      <c r="J1337" s="234"/>
      <c r="K1337" s="234"/>
      <c r="L1337" s="240"/>
      <c r="M1337" s="241"/>
      <c r="N1337" s="242"/>
      <c r="O1337" s="242"/>
      <c r="P1337" s="242"/>
      <c r="Q1337" s="242"/>
      <c r="R1337" s="242"/>
      <c r="S1337" s="242"/>
      <c r="T1337" s="24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44" t="s">
        <v>172</v>
      </c>
      <c r="AU1337" s="244" t="s">
        <v>86</v>
      </c>
      <c r="AV1337" s="13" t="s">
        <v>86</v>
      </c>
      <c r="AW1337" s="13" t="s">
        <v>32</v>
      </c>
      <c r="AX1337" s="13" t="s">
        <v>84</v>
      </c>
      <c r="AY1337" s="244" t="s">
        <v>164</v>
      </c>
    </row>
    <row r="1338" spans="1:65" s="2" customFormat="1" ht="13.8" customHeight="1">
      <c r="A1338" s="38"/>
      <c r="B1338" s="39"/>
      <c r="C1338" s="219" t="s">
        <v>2092</v>
      </c>
      <c r="D1338" s="219" t="s">
        <v>166</v>
      </c>
      <c r="E1338" s="220" t="s">
        <v>2093</v>
      </c>
      <c r="F1338" s="221" t="s">
        <v>2094</v>
      </c>
      <c r="G1338" s="222" t="s">
        <v>182</v>
      </c>
      <c r="H1338" s="223">
        <v>18</v>
      </c>
      <c r="I1338" s="224"/>
      <c r="J1338" s="225">
        <f>ROUND(I1338*H1338,2)</f>
        <v>0</v>
      </c>
      <c r="K1338" s="226"/>
      <c r="L1338" s="44"/>
      <c r="M1338" s="227" t="s">
        <v>1</v>
      </c>
      <c r="N1338" s="228" t="s">
        <v>41</v>
      </c>
      <c r="O1338" s="91"/>
      <c r="P1338" s="229">
        <f>O1338*H1338</f>
        <v>0</v>
      </c>
      <c r="Q1338" s="229">
        <v>0.00077</v>
      </c>
      <c r="R1338" s="229">
        <f>Q1338*H1338</f>
        <v>0.013859999999999999</v>
      </c>
      <c r="S1338" s="229">
        <v>0</v>
      </c>
      <c r="T1338" s="230">
        <f>S1338*H1338</f>
        <v>0</v>
      </c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38"/>
      <c r="AR1338" s="231" t="s">
        <v>252</v>
      </c>
      <c r="AT1338" s="231" t="s">
        <v>166</v>
      </c>
      <c r="AU1338" s="231" t="s">
        <v>86</v>
      </c>
      <c r="AY1338" s="17" t="s">
        <v>164</v>
      </c>
      <c r="BE1338" s="232">
        <f>IF(N1338="základní",J1338,0)</f>
        <v>0</v>
      </c>
      <c r="BF1338" s="232">
        <f>IF(N1338="snížená",J1338,0)</f>
        <v>0</v>
      </c>
      <c r="BG1338" s="232">
        <f>IF(N1338="zákl. přenesená",J1338,0)</f>
        <v>0</v>
      </c>
      <c r="BH1338" s="232">
        <f>IF(N1338="sníž. přenesená",J1338,0)</f>
        <v>0</v>
      </c>
      <c r="BI1338" s="232">
        <f>IF(N1338="nulová",J1338,0)</f>
        <v>0</v>
      </c>
      <c r="BJ1338" s="17" t="s">
        <v>84</v>
      </c>
      <c r="BK1338" s="232">
        <f>ROUND(I1338*H1338,2)</f>
        <v>0</v>
      </c>
      <c r="BL1338" s="17" t="s">
        <v>252</v>
      </c>
      <c r="BM1338" s="231" t="s">
        <v>2095</v>
      </c>
    </row>
    <row r="1339" spans="1:51" s="13" customFormat="1" ht="12">
      <c r="A1339" s="13"/>
      <c r="B1339" s="233"/>
      <c r="C1339" s="234"/>
      <c r="D1339" s="235" t="s">
        <v>172</v>
      </c>
      <c r="E1339" s="236" t="s">
        <v>1</v>
      </c>
      <c r="F1339" s="237" t="s">
        <v>2096</v>
      </c>
      <c r="G1339" s="234"/>
      <c r="H1339" s="238">
        <v>18</v>
      </c>
      <c r="I1339" s="239"/>
      <c r="J1339" s="234"/>
      <c r="K1339" s="234"/>
      <c r="L1339" s="240"/>
      <c r="M1339" s="241"/>
      <c r="N1339" s="242"/>
      <c r="O1339" s="242"/>
      <c r="P1339" s="242"/>
      <c r="Q1339" s="242"/>
      <c r="R1339" s="242"/>
      <c r="S1339" s="242"/>
      <c r="T1339" s="24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44" t="s">
        <v>172</v>
      </c>
      <c r="AU1339" s="244" t="s">
        <v>86</v>
      </c>
      <c r="AV1339" s="13" t="s">
        <v>86</v>
      </c>
      <c r="AW1339" s="13" t="s">
        <v>32</v>
      </c>
      <c r="AX1339" s="13" t="s">
        <v>84</v>
      </c>
      <c r="AY1339" s="244" t="s">
        <v>164</v>
      </c>
    </row>
    <row r="1340" spans="1:65" s="2" customFormat="1" ht="13.8" customHeight="1">
      <c r="A1340" s="38"/>
      <c r="B1340" s="39"/>
      <c r="C1340" s="219" t="s">
        <v>2097</v>
      </c>
      <c r="D1340" s="219" t="s">
        <v>166</v>
      </c>
      <c r="E1340" s="220" t="s">
        <v>2098</v>
      </c>
      <c r="F1340" s="221" t="s">
        <v>2099</v>
      </c>
      <c r="G1340" s="222" t="s">
        <v>169</v>
      </c>
      <c r="H1340" s="223">
        <v>4.948</v>
      </c>
      <c r="I1340" s="224"/>
      <c r="J1340" s="225">
        <f>ROUND(I1340*H1340,2)</f>
        <v>0</v>
      </c>
      <c r="K1340" s="226"/>
      <c r="L1340" s="44"/>
      <c r="M1340" s="227" t="s">
        <v>1</v>
      </c>
      <c r="N1340" s="228" t="s">
        <v>41</v>
      </c>
      <c r="O1340" s="91"/>
      <c r="P1340" s="229">
        <f>O1340*H1340</f>
        <v>0</v>
      </c>
      <c r="Q1340" s="229">
        <v>0.00567</v>
      </c>
      <c r="R1340" s="229">
        <f>Q1340*H1340</f>
        <v>0.02805516</v>
      </c>
      <c r="S1340" s="229">
        <v>0</v>
      </c>
      <c r="T1340" s="230">
        <f>S1340*H1340</f>
        <v>0</v>
      </c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38"/>
      <c r="AR1340" s="231" t="s">
        <v>252</v>
      </c>
      <c r="AT1340" s="231" t="s">
        <v>166</v>
      </c>
      <c r="AU1340" s="231" t="s">
        <v>86</v>
      </c>
      <c r="AY1340" s="17" t="s">
        <v>164</v>
      </c>
      <c r="BE1340" s="232">
        <f>IF(N1340="základní",J1340,0)</f>
        <v>0</v>
      </c>
      <c r="BF1340" s="232">
        <f>IF(N1340="snížená",J1340,0)</f>
        <v>0</v>
      </c>
      <c r="BG1340" s="232">
        <f>IF(N1340="zákl. přenesená",J1340,0)</f>
        <v>0</v>
      </c>
      <c r="BH1340" s="232">
        <f>IF(N1340="sníž. přenesená",J1340,0)</f>
        <v>0</v>
      </c>
      <c r="BI1340" s="232">
        <f>IF(N1340="nulová",J1340,0)</f>
        <v>0</v>
      </c>
      <c r="BJ1340" s="17" t="s">
        <v>84</v>
      </c>
      <c r="BK1340" s="232">
        <f>ROUND(I1340*H1340,2)</f>
        <v>0</v>
      </c>
      <c r="BL1340" s="17" t="s">
        <v>252</v>
      </c>
      <c r="BM1340" s="231" t="s">
        <v>2100</v>
      </c>
    </row>
    <row r="1341" spans="1:51" s="13" customFormat="1" ht="12">
      <c r="A1341" s="13"/>
      <c r="B1341" s="233"/>
      <c r="C1341" s="234"/>
      <c r="D1341" s="235" t="s">
        <v>172</v>
      </c>
      <c r="E1341" s="236" t="s">
        <v>1</v>
      </c>
      <c r="F1341" s="237" t="s">
        <v>2101</v>
      </c>
      <c r="G1341" s="234"/>
      <c r="H1341" s="238">
        <v>2.448</v>
      </c>
      <c r="I1341" s="239"/>
      <c r="J1341" s="234"/>
      <c r="K1341" s="234"/>
      <c r="L1341" s="240"/>
      <c r="M1341" s="241"/>
      <c r="N1341" s="242"/>
      <c r="O1341" s="242"/>
      <c r="P1341" s="242"/>
      <c r="Q1341" s="242"/>
      <c r="R1341" s="242"/>
      <c r="S1341" s="242"/>
      <c r="T1341" s="24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44" t="s">
        <v>172</v>
      </c>
      <c r="AU1341" s="244" t="s">
        <v>86</v>
      </c>
      <c r="AV1341" s="13" t="s">
        <v>86</v>
      </c>
      <c r="AW1341" s="13" t="s">
        <v>32</v>
      </c>
      <c r="AX1341" s="13" t="s">
        <v>76</v>
      </c>
      <c r="AY1341" s="244" t="s">
        <v>164</v>
      </c>
    </row>
    <row r="1342" spans="1:51" s="13" customFormat="1" ht="12">
      <c r="A1342" s="13"/>
      <c r="B1342" s="233"/>
      <c r="C1342" s="234"/>
      <c r="D1342" s="235" t="s">
        <v>172</v>
      </c>
      <c r="E1342" s="236" t="s">
        <v>1</v>
      </c>
      <c r="F1342" s="237" t="s">
        <v>2102</v>
      </c>
      <c r="G1342" s="234"/>
      <c r="H1342" s="238">
        <v>0.98</v>
      </c>
      <c r="I1342" s="239"/>
      <c r="J1342" s="234"/>
      <c r="K1342" s="234"/>
      <c r="L1342" s="240"/>
      <c r="M1342" s="241"/>
      <c r="N1342" s="242"/>
      <c r="O1342" s="242"/>
      <c r="P1342" s="242"/>
      <c r="Q1342" s="242"/>
      <c r="R1342" s="242"/>
      <c r="S1342" s="242"/>
      <c r="T1342" s="24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44" t="s">
        <v>172</v>
      </c>
      <c r="AU1342" s="244" t="s">
        <v>86</v>
      </c>
      <c r="AV1342" s="13" t="s">
        <v>86</v>
      </c>
      <c r="AW1342" s="13" t="s">
        <v>32</v>
      </c>
      <c r="AX1342" s="13" t="s">
        <v>76</v>
      </c>
      <c r="AY1342" s="244" t="s">
        <v>164</v>
      </c>
    </row>
    <row r="1343" spans="1:51" s="13" customFormat="1" ht="12">
      <c r="A1343" s="13"/>
      <c r="B1343" s="233"/>
      <c r="C1343" s="234"/>
      <c r="D1343" s="235" t="s">
        <v>172</v>
      </c>
      <c r="E1343" s="236" t="s">
        <v>1</v>
      </c>
      <c r="F1343" s="237" t="s">
        <v>2103</v>
      </c>
      <c r="G1343" s="234"/>
      <c r="H1343" s="238">
        <v>0.96</v>
      </c>
      <c r="I1343" s="239"/>
      <c r="J1343" s="234"/>
      <c r="K1343" s="234"/>
      <c r="L1343" s="240"/>
      <c r="M1343" s="241"/>
      <c r="N1343" s="242"/>
      <c r="O1343" s="242"/>
      <c r="P1343" s="242"/>
      <c r="Q1343" s="242"/>
      <c r="R1343" s="242"/>
      <c r="S1343" s="242"/>
      <c r="T1343" s="24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44" t="s">
        <v>172</v>
      </c>
      <c r="AU1343" s="244" t="s">
        <v>86</v>
      </c>
      <c r="AV1343" s="13" t="s">
        <v>86</v>
      </c>
      <c r="AW1343" s="13" t="s">
        <v>32</v>
      </c>
      <c r="AX1343" s="13" t="s">
        <v>76</v>
      </c>
      <c r="AY1343" s="244" t="s">
        <v>164</v>
      </c>
    </row>
    <row r="1344" spans="1:51" s="13" customFormat="1" ht="12">
      <c r="A1344" s="13"/>
      <c r="B1344" s="233"/>
      <c r="C1344" s="234"/>
      <c r="D1344" s="235" t="s">
        <v>172</v>
      </c>
      <c r="E1344" s="236" t="s">
        <v>1</v>
      </c>
      <c r="F1344" s="237" t="s">
        <v>2104</v>
      </c>
      <c r="G1344" s="234"/>
      <c r="H1344" s="238">
        <v>0.56</v>
      </c>
      <c r="I1344" s="239"/>
      <c r="J1344" s="234"/>
      <c r="K1344" s="234"/>
      <c r="L1344" s="240"/>
      <c r="M1344" s="241"/>
      <c r="N1344" s="242"/>
      <c r="O1344" s="242"/>
      <c r="P1344" s="242"/>
      <c r="Q1344" s="242"/>
      <c r="R1344" s="242"/>
      <c r="S1344" s="242"/>
      <c r="T1344" s="24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44" t="s">
        <v>172</v>
      </c>
      <c r="AU1344" s="244" t="s">
        <v>86</v>
      </c>
      <c r="AV1344" s="13" t="s">
        <v>86</v>
      </c>
      <c r="AW1344" s="13" t="s">
        <v>32</v>
      </c>
      <c r="AX1344" s="13" t="s">
        <v>76</v>
      </c>
      <c r="AY1344" s="244" t="s">
        <v>164</v>
      </c>
    </row>
    <row r="1345" spans="1:51" s="14" customFormat="1" ht="12">
      <c r="A1345" s="14"/>
      <c r="B1345" s="245"/>
      <c r="C1345" s="246"/>
      <c r="D1345" s="235" t="s">
        <v>172</v>
      </c>
      <c r="E1345" s="247" t="s">
        <v>1</v>
      </c>
      <c r="F1345" s="248" t="s">
        <v>175</v>
      </c>
      <c r="G1345" s="246"/>
      <c r="H1345" s="249">
        <v>4.948</v>
      </c>
      <c r="I1345" s="250"/>
      <c r="J1345" s="246"/>
      <c r="K1345" s="246"/>
      <c r="L1345" s="251"/>
      <c r="M1345" s="252"/>
      <c r="N1345" s="253"/>
      <c r="O1345" s="253"/>
      <c r="P1345" s="253"/>
      <c r="Q1345" s="253"/>
      <c r="R1345" s="253"/>
      <c r="S1345" s="253"/>
      <c r="T1345" s="25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55" t="s">
        <v>172</v>
      </c>
      <c r="AU1345" s="255" t="s">
        <v>86</v>
      </c>
      <c r="AV1345" s="14" t="s">
        <v>170</v>
      </c>
      <c r="AW1345" s="14" t="s">
        <v>32</v>
      </c>
      <c r="AX1345" s="14" t="s">
        <v>84</v>
      </c>
      <c r="AY1345" s="255" t="s">
        <v>164</v>
      </c>
    </row>
    <row r="1346" spans="1:65" s="2" customFormat="1" ht="13.8" customHeight="1">
      <c r="A1346" s="38"/>
      <c r="B1346" s="39"/>
      <c r="C1346" s="219" t="s">
        <v>2105</v>
      </c>
      <c r="D1346" s="219" t="s">
        <v>166</v>
      </c>
      <c r="E1346" s="220" t="s">
        <v>2106</v>
      </c>
      <c r="F1346" s="221" t="s">
        <v>2107</v>
      </c>
      <c r="G1346" s="222" t="s">
        <v>182</v>
      </c>
      <c r="H1346" s="223">
        <v>22.4</v>
      </c>
      <c r="I1346" s="224"/>
      <c r="J1346" s="225">
        <f>ROUND(I1346*H1346,2)</f>
        <v>0</v>
      </c>
      <c r="K1346" s="226"/>
      <c r="L1346" s="44"/>
      <c r="M1346" s="227" t="s">
        <v>1</v>
      </c>
      <c r="N1346" s="228" t="s">
        <v>41</v>
      </c>
      <c r="O1346" s="91"/>
      <c r="P1346" s="229">
        <f>O1346*H1346</f>
        <v>0</v>
      </c>
      <c r="Q1346" s="229">
        <v>0.00185</v>
      </c>
      <c r="R1346" s="229">
        <f>Q1346*H1346</f>
        <v>0.04144</v>
      </c>
      <c r="S1346" s="229">
        <v>0</v>
      </c>
      <c r="T1346" s="230">
        <f>S1346*H1346</f>
        <v>0</v>
      </c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R1346" s="231" t="s">
        <v>252</v>
      </c>
      <c r="AT1346" s="231" t="s">
        <v>166</v>
      </c>
      <c r="AU1346" s="231" t="s">
        <v>86</v>
      </c>
      <c r="AY1346" s="17" t="s">
        <v>164</v>
      </c>
      <c r="BE1346" s="232">
        <f>IF(N1346="základní",J1346,0)</f>
        <v>0</v>
      </c>
      <c r="BF1346" s="232">
        <f>IF(N1346="snížená",J1346,0)</f>
        <v>0</v>
      </c>
      <c r="BG1346" s="232">
        <f>IF(N1346="zákl. přenesená",J1346,0)</f>
        <v>0</v>
      </c>
      <c r="BH1346" s="232">
        <f>IF(N1346="sníž. přenesená",J1346,0)</f>
        <v>0</v>
      </c>
      <c r="BI1346" s="232">
        <f>IF(N1346="nulová",J1346,0)</f>
        <v>0</v>
      </c>
      <c r="BJ1346" s="17" t="s">
        <v>84</v>
      </c>
      <c r="BK1346" s="232">
        <f>ROUND(I1346*H1346,2)</f>
        <v>0</v>
      </c>
      <c r="BL1346" s="17" t="s">
        <v>252</v>
      </c>
      <c r="BM1346" s="231" t="s">
        <v>2108</v>
      </c>
    </row>
    <row r="1347" spans="1:51" s="13" customFormat="1" ht="12">
      <c r="A1347" s="13"/>
      <c r="B1347" s="233"/>
      <c r="C1347" s="234"/>
      <c r="D1347" s="235" t="s">
        <v>172</v>
      </c>
      <c r="E1347" s="236" t="s">
        <v>1</v>
      </c>
      <c r="F1347" s="237" t="s">
        <v>2109</v>
      </c>
      <c r="G1347" s="234"/>
      <c r="H1347" s="238">
        <v>22.4</v>
      </c>
      <c r="I1347" s="239"/>
      <c r="J1347" s="234"/>
      <c r="K1347" s="234"/>
      <c r="L1347" s="240"/>
      <c r="M1347" s="241"/>
      <c r="N1347" s="242"/>
      <c r="O1347" s="242"/>
      <c r="P1347" s="242"/>
      <c r="Q1347" s="242"/>
      <c r="R1347" s="242"/>
      <c r="S1347" s="242"/>
      <c r="T1347" s="24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44" t="s">
        <v>172</v>
      </c>
      <c r="AU1347" s="244" t="s">
        <v>86</v>
      </c>
      <c r="AV1347" s="13" t="s">
        <v>86</v>
      </c>
      <c r="AW1347" s="13" t="s">
        <v>32</v>
      </c>
      <c r="AX1347" s="13" t="s">
        <v>84</v>
      </c>
      <c r="AY1347" s="244" t="s">
        <v>164</v>
      </c>
    </row>
    <row r="1348" spans="1:65" s="2" customFormat="1" ht="13.8" customHeight="1">
      <c r="A1348" s="38"/>
      <c r="B1348" s="39"/>
      <c r="C1348" s="219" t="s">
        <v>2110</v>
      </c>
      <c r="D1348" s="219" t="s">
        <v>166</v>
      </c>
      <c r="E1348" s="220" t="s">
        <v>2111</v>
      </c>
      <c r="F1348" s="221" t="s">
        <v>2112</v>
      </c>
      <c r="G1348" s="222" t="s">
        <v>182</v>
      </c>
      <c r="H1348" s="223">
        <v>76.2</v>
      </c>
      <c r="I1348" s="224"/>
      <c r="J1348" s="225">
        <f>ROUND(I1348*H1348,2)</f>
        <v>0</v>
      </c>
      <c r="K1348" s="226"/>
      <c r="L1348" s="44"/>
      <c r="M1348" s="227" t="s">
        <v>1</v>
      </c>
      <c r="N1348" s="228" t="s">
        <v>41</v>
      </c>
      <c r="O1348" s="91"/>
      <c r="P1348" s="229">
        <f>O1348*H1348</f>
        <v>0</v>
      </c>
      <c r="Q1348" s="229">
        <v>0.00228</v>
      </c>
      <c r="R1348" s="229">
        <f>Q1348*H1348</f>
        <v>0.173736</v>
      </c>
      <c r="S1348" s="229">
        <v>0</v>
      </c>
      <c r="T1348" s="230">
        <f>S1348*H1348</f>
        <v>0</v>
      </c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R1348" s="231" t="s">
        <v>252</v>
      </c>
      <c r="AT1348" s="231" t="s">
        <v>166</v>
      </c>
      <c r="AU1348" s="231" t="s">
        <v>86</v>
      </c>
      <c r="AY1348" s="17" t="s">
        <v>164</v>
      </c>
      <c r="BE1348" s="232">
        <f>IF(N1348="základní",J1348,0)</f>
        <v>0</v>
      </c>
      <c r="BF1348" s="232">
        <f>IF(N1348="snížená",J1348,0)</f>
        <v>0</v>
      </c>
      <c r="BG1348" s="232">
        <f>IF(N1348="zákl. přenesená",J1348,0)</f>
        <v>0</v>
      </c>
      <c r="BH1348" s="232">
        <f>IF(N1348="sníž. přenesená",J1348,0)</f>
        <v>0</v>
      </c>
      <c r="BI1348" s="232">
        <f>IF(N1348="nulová",J1348,0)</f>
        <v>0</v>
      </c>
      <c r="BJ1348" s="17" t="s">
        <v>84</v>
      </c>
      <c r="BK1348" s="232">
        <f>ROUND(I1348*H1348,2)</f>
        <v>0</v>
      </c>
      <c r="BL1348" s="17" t="s">
        <v>252</v>
      </c>
      <c r="BM1348" s="231" t="s">
        <v>2113</v>
      </c>
    </row>
    <row r="1349" spans="1:51" s="13" customFormat="1" ht="12">
      <c r="A1349" s="13"/>
      <c r="B1349" s="233"/>
      <c r="C1349" s="234"/>
      <c r="D1349" s="235" t="s">
        <v>172</v>
      </c>
      <c r="E1349" s="236" t="s">
        <v>1</v>
      </c>
      <c r="F1349" s="237" t="s">
        <v>2114</v>
      </c>
      <c r="G1349" s="234"/>
      <c r="H1349" s="238">
        <v>76.2</v>
      </c>
      <c r="I1349" s="239"/>
      <c r="J1349" s="234"/>
      <c r="K1349" s="234"/>
      <c r="L1349" s="240"/>
      <c r="M1349" s="241"/>
      <c r="N1349" s="242"/>
      <c r="O1349" s="242"/>
      <c r="P1349" s="242"/>
      <c r="Q1349" s="242"/>
      <c r="R1349" s="242"/>
      <c r="S1349" s="242"/>
      <c r="T1349" s="24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44" t="s">
        <v>172</v>
      </c>
      <c r="AU1349" s="244" t="s">
        <v>86</v>
      </c>
      <c r="AV1349" s="13" t="s">
        <v>86</v>
      </c>
      <c r="AW1349" s="13" t="s">
        <v>32</v>
      </c>
      <c r="AX1349" s="13" t="s">
        <v>84</v>
      </c>
      <c r="AY1349" s="244" t="s">
        <v>164</v>
      </c>
    </row>
    <row r="1350" spans="1:65" s="2" customFormat="1" ht="13.8" customHeight="1">
      <c r="A1350" s="38"/>
      <c r="B1350" s="39"/>
      <c r="C1350" s="219" t="s">
        <v>2115</v>
      </c>
      <c r="D1350" s="219" t="s">
        <v>166</v>
      </c>
      <c r="E1350" s="220" t="s">
        <v>2116</v>
      </c>
      <c r="F1350" s="221" t="s">
        <v>2117</v>
      </c>
      <c r="G1350" s="222" t="s">
        <v>182</v>
      </c>
      <c r="H1350" s="223">
        <v>22.4</v>
      </c>
      <c r="I1350" s="224"/>
      <c r="J1350" s="225">
        <f>ROUND(I1350*H1350,2)</f>
        <v>0</v>
      </c>
      <c r="K1350" s="226"/>
      <c r="L1350" s="44"/>
      <c r="M1350" s="227" t="s">
        <v>1</v>
      </c>
      <c r="N1350" s="228" t="s">
        <v>41</v>
      </c>
      <c r="O1350" s="91"/>
      <c r="P1350" s="229">
        <f>O1350*H1350</f>
        <v>0</v>
      </c>
      <c r="Q1350" s="229">
        <v>0.00222</v>
      </c>
      <c r="R1350" s="229">
        <f>Q1350*H1350</f>
        <v>0.049728</v>
      </c>
      <c r="S1350" s="229">
        <v>0</v>
      </c>
      <c r="T1350" s="230">
        <f>S1350*H1350</f>
        <v>0</v>
      </c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R1350" s="231" t="s">
        <v>252</v>
      </c>
      <c r="AT1350" s="231" t="s">
        <v>166</v>
      </c>
      <c r="AU1350" s="231" t="s">
        <v>86</v>
      </c>
      <c r="AY1350" s="17" t="s">
        <v>164</v>
      </c>
      <c r="BE1350" s="232">
        <f>IF(N1350="základní",J1350,0)</f>
        <v>0</v>
      </c>
      <c r="BF1350" s="232">
        <f>IF(N1350="snížená",J1350,0)</f>
        <v>0</v>
      </c>
      <c r="BG1350" s="232">
        <f>IF(N1350="zákl. přenesená",J1350,0)</f>
        <v>0</v>
      </c>
      <c r="BH1350" s="232">
        <f>IF(N1350="sníž. přenesená",J1350,0)</f>
        <v>0</v>
      </c>
      <c r="BI1350" s="232">
        <f>IF(N1350="nulová",J1350,0)</f>
        <v>0</v>
      </c>
      <c r="BJ1350" s="17" t="s">
        <v>84</v>
      </c>
      <c r="BK1350" s="232">
        <f>ROUND(I1350*H1350,2)</f>
        <v>0</v>
      </c>
      <c r="BL1350" s="17" t="s">
        <v>252</v>
      </c>
      <c r="BM1350" s="231" t="s">
        <v>2118</v>
      </c>
    </row>
    <row r="1351" spans="1:51" s="13" customFormat="1" ht="12">
      <c r="A1351" s="13"/>
      <c r="B1351" s="233"/>
      <c r="C1351" s="234"/>
      <c r="D1351" s="235" t="s">
        <v>172</v>
      </c>
      <c r="E1351" s="236" t="s">
        <v>1</v>
      </c>
      <c r="F1351" s="237" t="s">
        <v>2109</v>
      </c>
      <c r="G1351" s="234"/>
      <c r="H1351" s="238">
        <v>22.4</v>
      </c>
      <c r="I1351" s="239"/>
      <c r="J1351" s="234"/>
      <c r="K1351" s="234"/>
      <c r="L1351" s="240"/>
      <c r="M1351" s="241"/>
      <c r="N1351" s="242"/>
      <c r="O1351" s="242"/>
      <c r="P1351" s="242"/>
      <c r="Q1351" s="242"/>
      <c r="R1351" s="242"/>
      <c r="S1351" s="242"/>
      <c r="T1351" s="24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44" t="s">
        <v>172</v>
      </c>
      <c r="AU1351" s="244" t="s">
        <v>86</v>
      </c>
      <c r="AV1351" s="13" t="s">
        <v>86</v>
      </c>
      <c r="AW1351" s="13" t="s">
        <v>32</v>
      </c>
      <c r="AX1351" s="13" t="s">
        <v>84</v>
      </c>
      <c r="AY1351" s="244" t="s">
        <v>164</v>
      </c>
    </row>
    <row r="1352" spans="1:65" s="2" customFormat="1" ht="13.8" customHeight="1">
      <c r="A1352" s="38"/>
      <c r="B1352" s="39"/>
      <c r="C1352" s="219" t="s">
        <v>2119</v>
      </c>
      <c r="D1352" s="219" t="s">
        <v>166</v>
      </c>
      <c r="E1352" s="220" t="s">
        <v>2120</v>
      </c>
      <c r="F1352" s="221" t="s">
        <v>2121</v>
      </c>
      <c r="G1352" s="222" t="s">
        <v>182</v>
      </c>
      <c r="H1352" s="223">
        <v>15.1</v>
      </c>
      <c r="I1352" s="224"/>
      <c r="J1352" s="225">
        <f>ROUND(I1352*H1352,2)</f>
        <v>0</v>
      </c>
      <c r="K1352" s="226"/>
      <c r="L1352" s="44"/>
      <c r="M1352" s="227" t="s">
        <v>1</v>
      </c>
      <c r="N1352" s="228" t="s">
        <v>41</v>
      </c>
      <c r="O1352" s="91"/>
      <c r="P1352" s="229">
        <f>O1352*H1352</f>
        <v>0</v>
      </c>
      <c r="Q1352" s="229">
        <v>0.00242</v>
      </c>
      <c r="R1352" s="229">
        <f>Q1352*H1352</f>
        <v>0.036542</v>
      </c>
      <c r="S1352" s="229">
        <v>0</v>
      </c>
      <c r="T1352" s="230">
        <f>S1352*H1352</f>
        <v>0</v>
      </c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R1352" s="231" t="s">
        <v>252</v>
      </c>
      <c r="AT1352" s="231" t="s">
        <v>166</v>
      </c>
      <c r="AU1352" s="231" t="s">
        <v>86</v>
      </c>
      <c r="AY1352" s="17" t="s">
        <v>164</v>
      </c>
      <c r="BE1352" s="232">
        <f>IF(N1352="základní",J1352,0)</f>
        <v>0</v>
      </c>
      <c r="BF1352" s="232">
        <f>IF(N1352="snížená",J1352,0)</f>
        <v>0</v>
      </c>
      <c r="BG1352" s="232">
        <f>IF(N1352="zákl. přenesená",J1352,0)</f>
        <v>0</v>
      </c>
      <c r="BH1352" s="232">
        <f>IF(N1352="sníž. přenesená",J1352,0)</f>
        <v>0</v>
      </c>
      <c r="BI1352" s="232">
        <f>IF(N1352="nulová",J1352,0)</f>
        <v>0</v>
      </c>
      <c r="BJ1352" s="17" t="s">
        <v>84</v>
      </c>
      <c r="BK1352" s="232">
        <f>ROUND(I1352*H1352,2)</f>
        <v>0</v>
      </c>
      <c r="BL1352" s="17" t="s">
        <v>252</v>
      </c>
      <c r="BM1352" s="231" t="s">
        <v>2122</v>
      </c>
    </row>
    <row r="1353" spans="1:51" s="13" customFormat="1" ht="12">
      <c r="A1353" s="13"/>
      <c r="B1353" s="233"/>
      <c r="C1353" s="234"/>
      <c r="D1353" s="235" t="s">
        <v>172</v>
      </c>
      <c r="E1353" s="236" t="s">
        <v>1</v>
      </c>
      <c r="F1353" s="237" t="s">
        <v>2123</v>
      </c>
      <c r="G1353" s="234"/>
      <c r="H1353" s="238">
        <v>15.1</v>
      </c>
      <c r="I1353" s="239"/>
      <c r="J1353" s="234"/>
      <c r="K1353" s="234"/>
      <c r="L1353" s="240"/>
      <c r="M1353" s="241"/>
      <c r="N1353" s="242"/>
      <c r="O1353" s="242"/>
      <c r="P1353" s="242"/>
      <c r="Q1353" s="242"/>
      <c r="R1353" s="242"/>
      <c r="S1353" s="242"/>
      <c r="T1353" s="24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44" t="s">
        <v>172</v>
      </c>
      <c r="AU1353" s="244" t="s">
        <v>86</v>
      </c>
      <c r="AV1353" s="13" t="s">
        <v>86</v>
      </c>
      <c r="AW1353" s="13" t="s">
        <v>32</v>
      </c>
      <c r="AX1353" s="13" t="s">
        <v>84</v>
      </c>
      <c r="AY1353" s="244" t="s">
        <v>164</v>
      </c>
    </row>
    <row r="1354" spans="1:65" s="2" customFormat="1" ht="13.8" customHeight="1">
      <c r="A1354" s="38"/>
      <c r="B1354" s="39"/>
      <c r="C1354" s="219" t="s">
        <v>2124</v>
      </c>
      <c r="D1354" s="219" t="s">
        <v>166</v>
      </c>
      <c r="E1354" s="220" t="s">
        <v>2125</v>
      </c>
      <c r="F1354" s="221" t="s">
        <v>2126</v>
      </c>
      <c r="G1354" s="222" t="s">
        <v>182</v>
      </c>
      <c r="H1354" s="223">
        <v>107.5</v>
      </c>
      <c r="I1354" s="224"/>
      <c r="J1354" s="225">
        <f>ROUND(I1354*H1354,2)</f>
        <v>0</v>
      </c>
      <c r="K1354" s="226"/>
      <c r="L1354" s="44"/>
      <c r="M1354" s="227" t="s">
        <v>1</v>
      </c>
      <c r="N1354" s="228" t="s">
        <v>41</v>
      </c>
      <c r="O1354" s="91"/>
      <c r="P1354" s="229">
        <f>O1354*H1354</f>
        <v>0</v>
      </c>
      <c r="Q1354" s="229">
        <v>0.00448</v>
      </c>
      <c r="R1354" s="229">
        <f>Q1354*H1354</f>
        <v>0.4816</v>
      </c>
      <c r="S1354" s="229">
        <v>0</v>
      </c>
      <c r="T1354" s="230">
        <f>S1354*H1354</f>
        <v>0</v>
      </c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R1354" s="231" t="s">
        <v>252</v>
      </c>
      <c r="AT1354" s="231" t="s">
        <v>166</v>
      </c>
      <c r="AU1354" s="231" t="s">
        <v>86</v>
      </c>
      <c r="AY1354" s="17" t="s">
        <v>164</v>
      </c>
      <c r="BE1354" s="232">
        <f>IF(N1354="základní",J1354,0)</f>
        <v>0</v>
      </c>
      <c r="BF1354" s="232">
        <f>IF(N1354="snížená",J1354,0)</f>
        <v>0</v>
      </c>
      <c r="BG1354" s="232">
        <f>IF(N1354="zákl. přenesená",J1354,0)</f>
        <v>0</v>
      </c>
      <c r="BH1354" s="232">
        <f>IF(N1354="sníž. přenesená",J1354,0)</f>
        <v>0</v>
      </c>
      <c r="BI1354" s="232">
        <f>IF(N1354="nulová",J1354,0)</f>
        <v>0</v>
      </c>
      <c r="BJ1354" s="17" t="s">
        <v>84</v>
      </c>
      <c r="BK1354" s="232">
        <f>ROUND(I1354*H1354,2)</f>
        <v>0</v>
      </c>
      <c r="BL1354" s="17" t="s">
        <v>252</v>
      </c>
      <c r="BM1354" s="231" t="s">
        <v>2127</v>
      </c>
    </row>
    <row r="1355" spans="1:51" s="13" customFormat="1" ht="12">
      <c r="A1355" s="13"/>
      <c r="B1355" s="233"/>
      <c r="C1355" s="234"/>
      <c r="D1355" s="235" t="s">
        <v>172</v>
      </c>
      <c r="E1355" s="236" t="s">
        <v>1</v>
      </c>
      <c r="F1355" s="237" t="s">
        <v>2128</v>
      </c>
      <c r="G1355" s="234"/>
      <c r="H1355" s="238">
        <v>77.5</v>
      </c>
      <c r="I1355" s="239"/>
      <c r="J1355" s="234"/>
      <c r="K1355" s="234"/>
      <c r="L1355" s="240"/>
      <c r="M1355" s="241"/>
      <c r="N1355" s="242"/>
      <c r="O1355" s="242"/>
      <c r="P1355" s="242"/>
      <c r="Q1355" s="242"/>
      <c r="R1355" s="242"/>
      <c r="S1355" s="242"/>
      <c r="T1355" s="24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44" t="s">
        <v>172</v>
      </c>
      <c r="AU1355" s="244" t="s">
        <v>86</v>
      </c>
      <c r="AV1355" s="13" t="s">
        <v>86</v>
      </c>
      <c r="AW1355" s="13" t="s">
        <v>32</v>
      </c>
      <c r="AX1355" s="13" t="s">
        <v>76</v>
      </c>
      <c r="AY1355" s="244" t="s">
        <v>164</v>
      </c>
    </row>
    <row r="1356" spans="1:51" s="13" customFormat="1" ht="12">
      <c r="A1356" s="13"/>
      <c r="B1356" s="233"/>
      <c r="C1356" s="234"/>
      <c r="D1356" s="235" t="s">
        <v>172</v>
      </c>
      <c r="E1356" s="236" t="s">
        <v>1</v>
      </c>
      <c r="F1356" s="237" t="s">
        <v>2129</v>
      </c>
      <c r="G1356" s="234"/>
      <c r="H1356" s="238">
        <v>30</v>
      </c>
      <c r="I1356" s="239"/>
      <c r="J1356" s="234"/>
      <c r="K1356" s="234"/>
      <c r="L1356" s="240"/>
      <c r="M1356" s="241"/>
      <c r="N1356" s="242"/>
      <c r="O1356" s="242"/>
      <c r="P1356" s="242"/>
      <c r="Q1356" s="242"/>
      <c r="R1356" s="242"/>
      <c r="S1356" s="242"/>
      <c r="T1356" s="24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44" t="s">
        <v>172</v>
      </c>
      <c r="AU1356" s="244" t="s">
        <v>86</v>
      </c>
      <c r="AV1356" s="13" t="s">
        <v>86</v>
      </c>
      <c r="AW1356" s="13" t="s">
        <v>32</v>
      </c>
      <c r="AX1356" s="13" t="s">
        <v>76</v>
      </c>
      <c r="AY1356" s="244" t="s">
        <v>164</v>
      </c>
    </row>
    <row r="1357" spans="1:51" s="14" customFormat="1" ht="12">
      <c r="A1357" s="14"/>
      <c r="B1357" s="245"/>
      <c r="C1357" s="246"/>
      <c r="D1357" s="235" t="s">
        <v>172</v>
      </c>
      <c r="E1357" s="247" t="s">
        <v>1</v>
      </c>
      <c r="F1357" s="248" t="s">
        <v>175</v>
      </c>
      <c r="G1357" s="246"/>
      <c r="H1357" s="249">
        <v>107.5</v>
      </c>
      <c r="I1357" s="250"/>
      <c r="J1357" s="246"/>
      <c r="K1357" s="246"/>
      <c r="L1357" s="251"/>
      <c r="M1357" s="252"/>
      <c r="N1357" s="253"/>
      <c r="O1357" s="253"/>
      <c r="P1357" s="253"/>
      <c r="Q1357" s="253"/>
      <c r="R1357" s="253"/>
      <c r="S1357" s="253"/>
      <c r="T1357" s="25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55" t="s">
        <v>172</v>
      </c>
      <c r="AU1357" s="255" t="s">
        <v>86</v>
      </c>
      <c r="AV1357" s="14" t="s">
        <v>170</v>
      </c>
      <c r="AW1357" s="14" t="s">
        <v>32</v>
      </c>
      <c r="AX1357" s="14" t="s">
        <v>84</v>
      </c>
      <c r="AY1357" s="255" t="s">
        <v>164</v>
      </c>
    </row>
    <row r="1358" spans="1:65" s="2" customFormat="1" ht="13.8" customHeight="1">
      <c r="A1358" s="38"/>
      <c r="B1358" s="39"/>
      <c r="C1358" s="219" t="s">
        <v>2130</v>
      </c>
      <c r="D1358" s="219" t="s">
        <v>166</v>
      </c>
      <c r="E1358" s="220" t="s">
        <v>2131</v>
      </c>
      <c r="F1358" s="221" t="s">
        <v>2132</v>
      </c>
      <c r="G1358" s="222" t="s">
        <v>169</v>
      </c>
      <c r="H1358" s="223">
        <v>36.426</v>
      </c>
      <c r="I1358" s="224"/>
      <c r="J1358" s="225">
        <f>ROUND(I1358*H1358,2)</f>
        <v>0</v>
      </c>
      <c r="K1358" s="226"/>
      <c r="L1358" s="44"/>
      <c r="M1358" s="227" t="s">
        <v>1</v>
      </c>
      <c r="N1358" s="228" t="s">
        <v>41</v>
      </c>
      <c r="O1358" s="91"/>
      <c r="P1358" s="229">
        <f>O1358*H1358</f>
        <v>0</v>
      </c>
      <c r="Q1358" s="229">
        <v>0.00537</v>
      </c>
      <c r="R1358" s="229">
        <f>Q1358*H1358</f>
        <v>0.19560762</v>
      </c>
      <c r="S1358" s="229">
        <v>0</v>
      </c>
      <c r="T1358" s="230">
        <f>S1358*H1358</f>
        <v>0</v>
      </c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R1358" s="231" t="s">
        <v>252</v>
      </c>
      <c r="AT1358" s="231" t="s">
        <v>166</v>
      </c>
      <c r="AU1358" s="231" t="s">
        <v>86</v>
      </c>
      <c r="AY1358" s="17" t="s">
        <v>164</v>
      </c>
      <c r="BE1358" s="232">
        <f>IF(N1358="základní",J1358,0)</f>
        <v>0</v>
      </c>
      <c r="BF1358" s="232">
        <f>IF(N1358="snížená",J1358,0)</f>
        <v>0</v>
      </c>
      <c r="BG1358" s="232">
        <f>IF(N1358="zákl. přenesená",J1358,0)</f>
        <v>0</v>
      </c>
      <c r="BH1358" s="232">
        <f>IF(N1358="sníž. přenesená",J1358,0)</f>
        <v>0</v>
      </c>
      <c r="BI1358" s="232">
        <f>IF(N1358="nulová",J1358,0)</f>
        <v>0</v>
      </c>
      <c r="BJ1358" s="17" t="s">
        <v>84</v>
      </c>
      <c r="BK1358" s="232">
        <f>ROUND(I1358*H1358,2)</f>
        <v>0</v>
      </c>
      <c r="BL1358" s="17" t="s">
        <v>252</v>
      </c>
      <c r="BM1358" s="231" t="s">
        <v>2133</v>
      </c>
    </row>
    <row r="1359" spans="1:51" s="13" customFormat="1" ht="12">
      <c r="A1359" s="13"/>
      <c r="B1359" s="233"/>
      <c r="C1359" s="234"/>
      <c r="D1359" s="235" t="s">
        <v>172</v>
      </c>
      <c r="E1359" s="236" t="s">
        <v>1</v>
      </c>
      <c r="F1359" s="237" t="s">
        <v>2134</v>
      </c>
      <c r="G1359" s="234"/>
      <c r="H1359" s="238">
        <v>14.72</v>
      </c>
      <c r="I1359" s="239"/>
      <c r="J1359" s="234"/>
      <c r="K1359" s="234"/>
      <c r="L1359" s="240"/>
      <c r="M1359" s="241"/>
      <c r="N1359" s="242"/>
      <c r="O1359" s="242"/>
      <c r="P1359" s="242"/>
      <c r="Q1359" s="242"/>
      <c r="R1359" s="242"/>
      <c r="S1359" s="242"/>
      <c r="T1359" s="24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44" t="s">
        <v>172</v>
      </c>
      <c r="AU1359" s="244" t="s">
        <v>86</v>
      </c>
      <c r="AV1359" s="13" t="s">
        <v>86</v>
      </c>
      <c r="AW1359" s="13" t="s">
        <v>32</v>
      </c>
      <c r="AX1359" s="13" t="s">
        <v>76</v>
      </c>
      <c r="AY1359" s="244" t="s">
        <v>164</v>
      </c>
    </row>
    <row r="1360" spans="1:51" s="13" customFormat="1" ht="12">
      <c r="A1360" s="13"/>
      <c r="B1360" s="233"/>
      <c r="C1360" s="234"/>
      <c r="D1360" s="235" t="s">
        <v>172</v>
      </c>
      <c r="E1360" s="236" t="s">
        <v>1</v>
      </c>
      <c r="F1360" s="237" t="s">
        <v>2135</v>
      </c>
      <c r="G1360" s="234"/>
      <c r="H1360" s="238">
        <v>4.046</v>
      </c>
      <c r="I1360" s="239"/>
      <c r="J1360" s="234"/>
      <c r="K1360" s="234"/>
      <c r="L1360" s="240"/>
      <c r="M1360" s="241"/>
      <c r="N1360" s="242"/>
      <c r="O1360" s="242"/>
      <c r="P1360" s="242"/>
      <c r="Q1360" s="242"/>
      <c r="R1360" s="242"/>
      <c r="S1360" s="242"/>
      <c r="T1360" s="24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44" t="s">
        <v>172</v>
      </c>
      <c r="AU1360" s="244" t="s">
        <v>86</v>
      </c>
      <c r="AV1360" s="13" t="s">
        <v>86</v>
      </c>
      <c r="AW1360" s="13" t="s">
        <v>32</v>
      </c>
      <c r="AX1360" s="13" t="s">
        <v>76</v>
      </c>
      <c r="AY1360" s="244" t="s">
        <v>164</v>
      </c>
    </row>
    <row r="1361" spans="1:51" s="13" customFormat="1" ht="12">
      <c r="A1361" s="13"/>
      <c r="B1361" s="233"/>
      <c r="C1361" s="234"/>
      <c r="D1361" s="235" t="s">
        <v>172</v>
      </c>
      <c r="E1361" s="236" t="s">
        <v>1</v>
      </c>
      <c r="F1361" s="237" t="s">
        <v>2136</v>
      </c>
      <c r="G1361" s="234"/>
      <c r="H1361" s="238">
        <v>13.92</v>
      </c>
      <c r="I1361" s="239"/>
      <c r="J1361" s="234"/>
      <c r="K1361" s="234"/>
      <c r="L1361" s="240"/>
      <c r="M1361" s="241"/>
      <c r="N1361" s="242"/>
      <c r="O1361" s="242"/>
      <c r="P1361" s="242"/>
      <c r="Q1361" s="242"/>
      <c r="R1361" s="242"/>
      <c r="S1361" s="242"/>
      <c r="T1361" s="24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44" t="s">
        <v>172</v>
      </c>
      <c r="AU1361" s="244" t="s">
        <v>86</v>
      </c>
      <c r="AV1361" s="13" t="s">
        <v>86</v>
      </c>
      <c r="AW1361" s="13" t="s">
        <v>32</v>
      </c>
      <c r="AX1361" s="13" t="s">
        <v>76</v>
      </c>
      <c r="AY1361" s="244" t="s">
        <v>164</v>
      </c>
    </row>
    <row r="1362" spans="1:51" s="13" customFormat="1" ht="12">
      <c r="A1362" s="13"/>
      <c r="B1362" s="233"/>
      <c r="C1362" s="234"/>
      <c r="D1362" s="235" t="s">
        <v>172</v>
      </c>
      <c r="E1362" s="236" t="s">
        <v>1</v>
      </c>
      <c r="F1362" s="237" t="s">
        <v>2137</v>
      </c>
      <c r="G1362" s="234"/>
      <c r="H1362" s="238">
        <v>3.74</v>
      </c>
      <c r="I1362" s="239"/>
      <c r="J1362" s="234"/>
      <c r="K1362" s="234"/>
      <c r="L1362" s="240"/>
      <c r="M1362" s="241"/>
      <c r="N1362" s="242"/>
      <c r="O1362" s="242"/>
      <c r="P1362" s="242"/>
      <c r="Q1362" s="242"/>
      <c r="R1362" s="242"/>
      <c r="S1362" s="242"/>
      <c r="T1362" s="24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44" t="s">
        <v>172</v>
      </c>
      <c r="AU1362" s="244" t="s">
        <v>86</v>
      </c>
      <c r="AV1362" s="13" t="s">
        <v>86</v>
      </c>
      <c r="AW1362" s="13" t="s">
        <v>32</v>
      </c>
      <c r="AX1362" s="13" t="s">
        <v>76</v>
      </c>
      <c r="AY1362" s="244" t="s">
        <v>164</v>
      </c>
    </row>
    <row r="1363" spans="1:51" s="14" customFormat="1" ht="12">
      <c r="A1363" s="14"/>
      <c r="B1363" s="245"/>
      <c r="C1363" s="246"/>
      <c r="D1363" s="235" t="s">
        <v>172</v>
      </c>
      <c r="E1363" s="247" t="s">
        <v>1</v>
      </c>
      <c r="F1363" s="248" t="s">
        <v>175</v>
      </c>
      <c r="G1363" s="246"/>
      <c r="H1363" s="249">
        <v>36.426</v>
      </c>
      <c r="I1363" s="250"/>
      <c r="J1363" s="246"/>
      <c r="K1363" s="246"/>
      <c r="L1363" s="251"/>
      <c r="M1363" s="252"/>
      <c r="N1363" s="253"/>
      <c r="O1363" s="253"/>
      <c r="P1363" s="253"/>
      <c r="Q1363" s="253"/>
      <c r="R1363" s="253"/>
      <c r="S1363" s="253"/>
      <c r="T1363" s="25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55" t="s">
        <v>172</v>
      </c>
      <c r="AU1363" s="255" t="s">
        <v>86</v>
      </c>
      <c r="AV1363" s="14" t="s">
        <v>170</v>
      </c>
      <c r="AW1363" s="14" t="s">
        <v>32</v>
      </c>
      <c r="AX1363" s="14" t="s">
        <v>84</v>
      </c>
      <c r="AY1363" s="255" t="s">
        <v>164</v>
      </c>
    </row>
    <row r="1364" spans="1:65" s="2" customFormat="1" ht="13.8" customHeight="1">
      <c r="A1364" s="38"/>
      <c r="B1364" s="39"/>
      <c r="C1364" s="219" t="s">
        <v>2138</v>
      </c>
      <c r="D1364" s="219" t="s">
        <v>166</v>
      </c>
      <c r="E1364" s="220" t="s">
        <v>2139</v>
      </c>
      <c r="F1364" s="221" t="s">
        <v>2140</v>
      </c>
      <c r="G1364" s="222" t="s">
        <v>182</v>
      </c>
      <c r="H1364" s="223">
        <v>72.96</v>
      </c>
      <c r="I1364" s="224"/>
      <c r="J1364" s="225">
        <f>ROUND(I1364*H1364,2)</f>
        <v>0</v>
      </c>
      <c r="K1364" s="226"/>
      <c r="L1364" s="44"/>
      <c r="M1364" s="227" t="s">
        <v>1</v>
      </c>
      <c r="N1364" s="228" t="s">
        <v>41</v>
      </c>
      <c r="O1364" s="91"/>
      <c r="P1364" s="229">
        <f>O1364*H1364</f>
        <v>0</v>
      </c>
      <c r="Q1364" s="229">
        <v>0.00151</v>
      </c>
      <c r="R1364" s="229">
        <f>Q1364*H1364</f>
        <v>0.11016959999999999</v>
      </c>
      <c r="S1364" s="229">
        <v>0</v>
      </c>
      <c r="T1364" s="230">
        <f>S1364*H1364</f>
        <v>0</v>
      </c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R1364" s="231" t="s">
        <v>252</v>
      </c>
      <c r="AT1364" s="231" t="s">
        <v>166</v>
      </c>
      <c r="AU1364" s="231" t="s">
        <v>86</v>
      </c>
      <c r="AY1364" s="17" t="s">
        <v>164</v>
      </c>
      <c r="BE1364" s="232">
        <f>IF(N1364="základní",J1364,0)</f>
        <v>0</v>
      </c>
      <c r="BF1364" s="232">
        <f>IF(N1364="snížená",J1364,0)</f>
        <v>0</v>
      </c>
      <c r="BG1364" s="232">
        <f>IF(N1364="zákl. přenesená",J1364,0)</f>
        <v>0</v>
      </c>
      <c r="BH1364" s="232">
        <f>IF(N1364="sníž. přenesená",J1364,0)</f>
        <v>0</v>
      </c>
      <c r="BI1364" s="232">
        <f>IF(N1364="nulová",J1364,0)</f>
        <v>0</v>
      </c>
      <c r="BJ1364" s="17" t="s">
        <v>84</v>
      </c>
      <c r="BK1364" s="232">
        <f>ROUND(I1364*H1364,2)</f>
        <v>0</v>
      </c>
      <c r="BL1364" s="17" t="s">
        <v>252</v>
      </c>
      <c r="BM1364" s="231" t="s">
        <v>2141</v>
      </c>
    </row>
    <row r="1365" spans="1:51" s="13" customFormat="1" ht="12">
      <c r="A1365" s="13"/>
      <c r="B1365" s="233"/>
      <c r="C1365" s="234"/>
      <c r="D1365" s="235" t="s">
        <v>172</v>
      </c>
      <c r="E1365" s="236" t="s">
        <v>1</v>
      </c>
      <c r="F1365" s="237" t="s">
        <v>2142</v>
      </c>
      <c r="G1365" s="234"/>
      <c r="H1365" s="238">
        <v>55.68</v>
      </c>
      <c r="I1365" s="239"/>
      <c r="J1365" s="234"/>
      <c r="K1365" s="234"/>
      <c r="L1365" s="240"/>
      <c r="M1365" s="241"/>
      <c r="N1365" s="242"/>
      <c r="O1365" s="242"/>
      <c r="P1365" s="242"/>
      <c r="Q1365" s="242"/>
      <c r="R1365" s="242"/>
      <c r="S1365" s="242"/>
      <c r="T1365" s="24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44" t="s">
        <v>172</v>
      </c>
      <c r="AU1365" s="244" t="s">
        <v>86</v>
      </c>
      <c r="AV1365" s="13" t="s">
        <v>86</v>
      </c>
      <c r="AW1365" s="13" t="s">
        <v>32</v>
      </c>
      <c r="AX1365" s="13" t="s">
        <v>76</v>
      </c>
      <c r="AY1365" s="244" t="s">
        <v>164</v>
      </c>
    </row>
    <row r="1366" spans="1:51" s="13" customFormat="1" ht="12">
      <c r="A1366" s="13"/>
      <c r="B1366" s="233"/>
      <c r="C1366" s="234"/>
      <c r="D1366" s="235" t="s">
        <v>172</v>
      </c>
      <c r="E1366" s="236" t="s">
        <v>1</v>
      </c>
      <c r="F1366" s="237" t="s">
        <v>2143</v>
      </c>
      <c r="G1366" s="234"/>
      <c r="H1366" s="238">
        <v>17.28</v>
      </c>
      <c r="I1366" s="239"/>
      <c r="J1366" s="234"/>
      <c r="K1366" s="234"/>
      <c r="L1366" s="240"/>
      <c r="M1366" s="241"/>
      <c r="N1366" s="242"/>
      <c r="O1366" s="242"/>
      <c r="P1366" s="242"/>
      <c r="Q1366" s="242"/>
      <c r="R1366" s="242"/>
      <c r="S1366" s="242"/>
      <c r="T1366" s="24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44" t="s">
        <v>172</v>
      </c>
      <c r="AU1366" s="244" t="s">
        <v>86</v>
      </c>
      <c r="AV1366" s="13" t="s">
        <v>86</v>
      </c>
      <c r="AW1366" s="13" t="s">
        <v>32</v>
      </c>
      <c r="AX1366" s="13" t="s">
        <v>76</v>
      </c>
      <c r="AY1366" s="244" t="s">
        <v>164</v>
      </c>
    </row>
    <row r="1367" spans="1:51" s="14" customFormat="1" ht="12">
      <c r="A1367" s="14"/>
      <c r="B1367" s="245"/>
      <c r="C1367" s="246"/>
      <c r="D1367" s="235" t="s">
        <v>172</v>
      </c>
      <c r="E1367" s="247" t="s">
        <v>1</v>
      </c>
      <c r="F1367" s="248" t="s">
        <v>175</v>
      </c>
      <c r="G1367" s="246"/>
      <c r="H1367" s="249">
        <v>72.96000000000001</v>
      </c>
      <c r="I1367" s="250"/>
      <c r="J1367" s="246"/>
      <c r="K1367" s="246"/>
      <c r="L1367" s="251"/>
      <c r="M1367" s="252"/>
      <c r="N1367" s="253"/>
      <c r="O1367" s="253"/>
      <c r="P1367" s="253"/>
      <c r="Q1367" s="253"/>
      <c r="R1367" s="253"/>
      <c r="S1367" s="253"/>
      <c r="T1367" s="25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55" t="s">
        <v>172</v>
      </c>
      <c r="AU1367" s="255" t="s">
        <v>86</v>
      </c>
      <c r="AV1367" s="14" t="s">
        <v>170</v>
      </c>
      <c r="AW1367" s="14" t="s">
        <v>32</v>
      </c>
      <c r="AX1367" s="14" t="s">
        <v>84</v>
      </c>
      <c r="AY1367" s="255" t="s">
        <v>164</v>
      </c>
    </row>
    <row r="1368" spans="1:65" s="2" customFormat="1" ht="13.8" customHeight="1">
      <c r="A1368" s="38"/>
      <c r="B1368" s="39"/>
      <c r="C1368" s="219" t="s">
        <v>2144</v>
      </c>
      <c r="D1368" s="219" t="s">
        <v>166</v>
      </c>
      <c r="E1368" s="220" t="s">
        <v>2145</v>
      </c>
      <c r="F1368" s="221" t="s">
        <v>2146</v>
      </c>
      <c r="G1368" s="222" t="s">
        <v>182</v>
      </c>
      <c r="H1368" s="223">
        <v>19.08</v>
      </c>
      <c r="I1368" s="224"/>
      <c r="J1368" s="225">
        <f>ROUND(I1368*H1368,2)</f>
        <v>0</v>
      </c>
      <c r="K1368" s="226"/>
      <c r="L1368" s="44"/>
      <c r="M1368" s="227" t="s">
        <v>1</v>
      </c>
      <c r="N1368" s="228" t="s">
        <v>41</v>
      </c>
      <c r="O1368" s="91"/>
      <c r="P1368" s="229">
        <f>O1368*H1368</f>
        <v>0</v>
      </c>
      <c r="Q1368" s="229">
        <v>0.00094</v>
      </c>
      <c r="R1368" s="229">
        <f>Q1368*H1368</f>
        <v>0.0179352</v>
      </c>
      <c r="S1368" s="229">
        <v>0</v>
      </c>
      <c r="T1368" s="230">
        <f>S1368*H1368</f>
        <v>0</v>
      </c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R1368" s="231" t="s">
        <v>252</v>
      </c>
      <c r="AT1368" s="231" t="s">
        <v>166</v>
      </c>
      <c r="AU1368" s="231" t="s">
        <v>86</v>
      </c>
      <c r="AY1368" s="17" t="s">
        <v>164</v>
      </c>
      <c r="BE1368" s="232">
        <f>IF(N1368="základní",J1368,0)</f>
        <v>0</v>
      </c>
      <c r="BF1368" s="232">
        <f>IF(N1368="snížená",J1368,0)</f>
        <v>0</v>
      </c>
      <c r="BG1368" s="232">
        <f>IF(N1368="zákl. přenesená",J1368,0)</f>
        <v>0</v>
      </c>
      <c r="BH1368" s="232">
        <f>IF(N1368="sníž. přenesená",J1368,0)</f>
        <v>0</v>
      </c>
      <c r="BI1368" s="232">
        <f>IF(N1368="nulová",J1368,0)</f>
        <v>0</v>
      </c>
      <c r="BJ1368" s="17" t="s">
        <v>84</v>
      </c>
      <c r="BK1368" s="232">
        <f>ROUND(I1368*H1368,2)</f>
        <v>0</v>
      </c>
      <c r="BL1368" s="17" t="s">
        <v>252</v>
      </c>
      <c r="BM1368" s="231" t="s">
        <v>2147</v>
      </c>
    </row>
    <row r="1369" spans="1:51" s="13" customFormat="1" ht="12">
      <c r="A1369" s="13"/>
      <c r="B1369" s="233"/>
      <c r="C1369" s="234"/>
      <c r="D1369" s="235" t="s">
        <v>172</v>
      </c>
      <c r="E1369" s="236" t="s">
        <v>1</v>
      </c>
      <c r="F1369" s="237" t="s">
        <v>2148</v>
      </c>
      <c r="G1369" s="234"/>
      <c r="H1369" s="238">
        <v>4.6</v>
      </c>
      <c r="I1369" s="239"/>
      <c r="J1369" s="234"/>
      <c r="K1369" s="234"/>
      <c r="L1369" s="240"/>
      <c r="M1369" s="241"/>
      <c r="N1369" s="242"/>
      <c r="O1369" s="242"/>
      <c r="P1369" s="242"/>
      <c r="Q1369" s="242"/>
      <c r="R1369" s="242"/>
      <c r="S1369" s="242"/>
      <c r="T1369" s="24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44" t="s">
        <v>172</v>
      </c>
      <c r="AU1369" s="244" t="s">
        <v>86</v>
      </c>
      <c r="AV1369" s="13" t="s">
        <v>86</v>
      </c>
      <c r="AW1369" s="13" t="s">
        <v>32</v>
      </c>
      <c r="AX1369" s="13" t="s">
        <v>76</v>
      </c>
      <c r="AY1369" s="244" t="s">
        <v>164</v>
      </c>
    </row>
    <row r="1370" spans="1:51" s="13" customFormat="1" ht="12">
      <c r="A1370" s="13"/>
      <c r="B1370" s="233"/>
      <c r="C1370" s="234"/>
      <c r="D1370" s="235" t="s">
        <v>172</v>
      </c>
      <c r="E1370" s="236" t="s">
        <v>1</v>
      </c>
      <c r="F1370" s="237" t="s">
        <v>2149</v>
      </c>
      <c r="G1370" s="234"/>
      <c r="H1370" s="238">
        <v>5.6</v>
      </c>
      <c r="I1370" s="239"/>
      <c r="J1370" s="234"/>
      <c r="K1370" s="234"/>
      <c r="L1370" s="240"/>
      <c r="M1370" s="241"/>
      <c r="N1370" s="242"/>
      <c r="O1370" s="242"/>
      <c r="P1370" s="242"/>
      <c r="Q1370" s="242"/>
      <c r="R1370" s="242"/>
      <c r="S1370" s="242"/>
      <c r="T1370" s="24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44" t="s">
        <v>172</v>
      </c>
      <c r="AU1370" s="244" t="s">
        <v>86</v>
      </c>
      <c r="AV1370" s="13" t="s">
        <v>86</v>
      </c>
      <c r="AW1370" s="13" t="s">
        <v>32</v>
      </c>
      <c r="AX1370" s="13" t="s">
        <v>76</v>
      </c>
      <c r="AY1370" s="244" t="s">
        <v>164</v>
      </c>
    </row>
    <row r="1371" spans="1:51" s="13" customFormat="1" ht="12">
      <c r="A1371" s="13"/>
      <c r="B1371" s="233"/>
      <c r="C1371" s="234"/>
      <c r="D1371" s="235" t="s">
        <v>172</v>
      </c>
      <c r="E1371" s="236" t="s">
        <v>1</v>
      </c>
      <c r="F1371" s="237" t="s">
        <v>2150</v>
      </c>
      <c r="G1371" s="234"/>
      <c r="H1371" s="238">
        <v>5.52</v>
      </c>
      <c r="I1371" s="239"/>
      <c r="J1371" s="234"/>
      <c r="K1371" s="234"/>
      <c r="L1371" s="240"/>
      <c r="M1371" s="241"/>
      <c r="N1371" s="242"/>
      <c r="O1371" s="242"/>
      <c r="P1371" s="242"/>
      <c r="Q1371" s="242"/>
      <c r="R1371" s="242"/>
      <c r="S1371" s="242"/>
      <c r="T1371" s="24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44" t="s">
        <v>172</v>
      </c>
      <c r="AU1371" s="244" t="s">
        <v>86</v>
      </c>
      <c r="AV1371" s="13" t="s">
        <v>86</v>
      </c>
      <c r="AW1371" s="13" t="s">
        <v>32</v>
      </c>
      <c r="AX1371" s="13" t="s">
        <v>76</v>
      </c>
      <c r="AY1371" s="244" t="s">
        <v>164</v>
      </c>
    </row>
    <row r="1372" spans="1:51" s="13" customFormat="1" ht="12">
      <c r="A1372" s="13"/>
      <c r="B1372" s="233"/>
      <c r="C1372" s="234"/>
      <c r="D1372" s="235" t="s">
        <v>172</v>
      </c>
      <c r="E1372" s="236" t="s">
        <v>1</v>
      </c>
      <c r="F1372" s="237" t="s">
        <v>2151</v>
      </c>
      <c r="G1372" s="234"/>
      <c r="H1372" s="238">
        <v>3.36</v>
      </c>
      <c r="I1372" s="239"/>
      <c r="J1372" s="234"/>
      <c r="K1372" s="234"/>
      <c r="L1372" s="240"/>
      <c r="M1372" s="241"/>
      <c r="N1372" s="242"/>
      <c r="O1372" s="242"/>
      <c r="P1372" s="242"/>
      <c r="Q1372" s="242"/>
      <c r="R1372" s="242"/>
      <c r="S1372" s="242"/>
      <c r="T1372" s="24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44" t="s">
        <v>172</v>
      </c>
      <c r="AU1372" s="244" t="s">
        <v>86</v>
      </c>
      <c r="AV1372" s="13" t="s">
        <v>86</v>
      </c>
      <c r="AW1372" s="13" t="s">
        <v>32</v>
      </c>
      <c r="AX1372" s="13" t="s">
        <v>76</v>
      </c>
      <c r="AY1372" s="244" t="s">
        <v>164</v>
      </c>
    </row>
    <row r="1373" spans="1:51" s="14" customFormat="1" ht="12">
      <c r="A1373" s="14"/>
      <c r="B1373" s="245"/>
      <c r="C1373" s="246"/>
      <c r="D1373" s="235" t="s">
        <v>172</v>
      </c>
      <c r="E1373" s="247" t="s">
        <v>1</v>
      </c>
      <c r="F1373" s="248" t="s">
        <v>175</v>
      </c>
      <c r="G1373" s="246"/>
      <c r="H1373" s="249">
        <v>19.08</v>
      </c>
      <c r="I1373" s="250"/>
      <c r="J1373" s="246"/>
      <c r="K1373" s="246"/>
      <c r="L1373" s="251"/>
      <c r="M1373" s="252"/>
      <c r="N1373" s="253"/>
      <c r="O1373" s="253"/>
      <c r="P1373" s="253"/>
      <c r="Q1373" s="253"/>
      <c r="R1373" s="253"/>
      <c r="S1373" s="253"/>
      <c r="T1373" s="25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55" t="s">
        <v>172</v>
      </c>
      <c r="AU1373" s="255" t="s">
        <v>86</v>
      </c>
      <c r="AV1373" s="14" t="s">
        <v>170</v>
      </c>
      <c r="AW1373" s="14" t="s">
        <v>32</v>
      </c>
      <c r="AX1373" s="14" t="s">
        <v>84</v>
      </c>
      <c r="AY1373" s="255" t="s">
        <v>164</v>
      </c>
    </row>
    <row r="1374" spans="1:65" s="2" customFormat="1" ht="13.8" customHeight="1">
      <c r="A1374" s="38"/>
      <c r="B1374" s="39"/>
      <c r="C1374" s="219" t="s">
        <v>2152</v>
      </c>
      <c r="D1374" s="219" t="s">
        <v>166</v>
      </c>
      <c r="E1374" s="220" t="s">
        <v>2153</v>
      </c>
      <c r="F1374" s="221" t="s">
        <v>2154</v>
      </c>
      <c r="G1374" s="222" t="s">
        <v>182</v>
      </c>
      <c r="H1374" s="223">
        <v>53.98</v>
      </c>
      <c r="I1374" s="224"/>
      <c r="J1374" s="225">
        <f>ROUND(I1374*H1374,2)</f>
        <v>0</v>
      </c>
      <c r="K1374" s="226"/>
      <c r="L1374" s="44"/>
      <c r="M1374" s="227" t="s">
        <v>1</v>
      </c>
      <c r="N1374" s="228" t="s">
        <v>41</v>
      </c>
      <c r="O1374" s="91"/>
      <c r="P1374" s="229">
        <f>O1374*H1374</f>
        <v>0</v>
      </c>
      <c r="Q1374" s="229">
        <v>0.00122</v>
      </c>
      <c r="R1374" s="229">
        <f>Q1374*H1374</f>
        <v>0.0658556</v>
      </c>
      <c r="S1374" s="229">
        <v>0</v>
      </c>
      <c r="T1374" s="230">
        <f>S1374*H1374</f>
        <v>0</v>
      </c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R1374" s="231" t="s">
        <v>252</v>
      </c>
      <c r="AT1374" s="231" t="s">
        <v>166</v>
      </c>
      <c r="AU1374" s="231" t="s">
        <v>86</v>
      </c>
      <c r="AY1374" s="17" t="s">
        <v>164</v>
      </c>
      <c r="BE1374" s="232">
        <f>IF(N1374="základní",J1374,0)</f>
        <v>0</v>
      </c>
      <c r="BF1374" s="232">
        <f>IF(N1374="snížená",J1374,0)</f>
        <v>0</v>
      </c>
      <c r="BG1374" s="232">
        <f>IF(N1374="zákl. přenesená",J1374,0)</f>
        <v>0</v>
      </c>
      <c r="BH1374" s="232">
        <f>IF(N1374="sníž. přenesená",J1374,0)</f>
        <v>0</v>
      </c>
      <c r="BI1374" s="232">
        <f>IF(N1374="nulová",J1374,0)</f>
        <v>0</v>
      </c>
      <c r="BJ1374" s="17" t="s">
        <v>84</v>
      </c>
      <c r="BK1374" s="232">
        <f>ROUND(I1374*H1374,2)</f>
        <v>0</v>
      </c>
      <c r="BL1374" s="17" t="s">
        <v>252</v>
      </c>
      <c r="BM1374" s="231" t="s">
        <v>2155</v>
      </c>
    </row>
    <row r="1375" spans="1:51" s="13" customFormat="1" ht="12">
      <c r="A1375" s="13"/>
      <c r="B1375" s="233"/>
      <c r="C1375" s="234"/>
      <c r="D1375" s="235" t="s">
        <v>172</v>
      </c>
      <c r="E1375" s="236" t="s">
        <v>1</v>
      </c>
      <c r="F1375" s="237" t="s">
        <v>2156</v>
      </c>
      <c r="G1375" s="234"/>
      <c r="H1375" s="238">
        <v>12.32</v>
      </c>
      <c r="I1375" s="239"/>
      <c r="J1375" s="234"/>
      <c r="K1375" s="234"/>
      <c r="L1375" s="240"/>
      <c r="M1375" s="241"/>
      <c r="N1375" s="242"/>
      <c r="O1375" s="242"/>
      <c r="P1375" s="242"/>
      <c r="Q1375" s="242"/>
      <c r="R1375" s="242"/>
      <c r="S1375" s="242"/>
      <c r="T1375" s="24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44" t="s">
        <v>172</v>
      </c>
      <c r="AU1375" s="244" t="s">
        <v>86</v>
      </c>
      <c r="AV1375" s="13" t="s">
        <v>86</v>
      </c>
      <c r="AW1375" s="13" t="s">
        <v>32</v>
      </c>
      <c r="AX1375" s="13" t="s">
        <v>76</v>
      </c>
      <c r="AY1375" s="244" t="s">
        <v>164</v>
      </c>
    </row>
    <row r="1376" spans="1:51" s="13" customFormat="1" ht="12">
      <c r="A1376" s="13"/>
      <c r="B1376" s="233"/>
      <c r="C1376" s="234"/>
      <c r="D1376" s="235" t="s">
        <v>172</v>
      </c>
      <c r="E1376" s="236" t="s">
        <v>1</v>
      </c>
      <c r="F1376" s="237" t="s">
        <v>2157</v>
      </c>
      <c r="G1376" s="234"/>
      <c r="H1376" s="238">
        <v>32.4</v>
      </c>
      <c r="I1376" s="239"/>
      <c r="J1376" s="234"/>
      <c r="K1376" s="234"/>
      <c r="L1376" s="240"/>
      <c r="M1376" s="241"/>
      <c r="N1376" s="242"/>
      <c r="O1376" s="242"/>
      <c r="P1376" s="242"/>
      <c r="Q1376" s="242"/>
      <c r="R1376" s="242"/>
      <c r="S1376" s="242"/>
      <c r="T1376" s="24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44" t="s">
        <v>172</v>
      </c>
      <c r="AU1376" s="244" t="s">
        <v>86</v>
      </c>
      <c r="AV1376" s="13" t="s">
        <v>86</v>
      </c>
      <c r="AW1376" s="13" t="s">
        <v>32</v>
      </c>
      <c r="AX1376" s="13" t="s">
        <v>76</v>
      </c>
      <c r="AY1376" s="244" t="s">
        <v>164</v>
      </c>
    </row>
    <row r="1377" spans="1:51" s="13" customFormat="1" ht="12">
      <c r="A1377" s="13"/>
      <c r="B1377" s="233"/>
      <c r="C1377" s="234"/>
      <c r="D1377" s="235" t="s">
        <v>172</v>
      </c>
      <c r="E1377" s="236" t="s">
        <v>1</v>
      </c>
      <c r="F1377" s="237" t="s">
        <v>2158</v>
      </c>
      <c r="G1377" s="234"/>
      <c r="H1377" s="238">
        <v>3.36</v>
      </c>
      <c r="I1377" s="239"/>
      <c r="J1377" s="234"/>
      <c r="K1377" s="234"/>
      <c r="L1377" s="240"/>
      <c r="M1377" s="241"/>
      <c r="N1377" s="242"/>
      <c r="O1377" s="242"/>
      <c r="P1377" s="242"/>
      <c r="Q1377" s="242"/>
      <c r="R1377" s="242"/>
      <c r="S1377" s="242"/>
      <c r="T1377" s="24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44" t="s">
        <v>172</v>
      </c>
      <c r="AU1377" s="244" t="s">
        <v>86</v>
      </c>
      <c r="AV1377" s="13" t="s">
        <v>86</v>
      </c>
      <c r="AW1377" s="13" t="s">
        <v>32</v>
      </c>
      <c r="AX1377" s="13" t="s">
        <v>76</v>
      </c>
      <c r="AY1377" s="244" t="s">
        <v>164</v>
      </c>
    </row>
    <row r="1378" spans="1:51" s="13" customFormat="1" ht="12">
      <c r="A1378" s="13"/>
      <c r="B1378" s="233"/>
      <c r="C1378" s="234"/>
      <c r="D1378" s="235" t="s">
        <v>172</v>
      </c>
      <c r="E1378" s="236" t="s">
        <v>1</v>
      </c>
      <c r="F1378" s="237" t="s">
        <v>2159</v>
      </c>
      <c r="G1378" s="234"/>
      <c r="H1378" s="238">
        <v>5</v>
      </c>
      <c r="I1378" s="239"/>
      <c r="J1378" s="234"/>
      <c r="K1378" s="234"/>
      <c r="L1378" s="240"/>
      <c r="M1378" s="241"/>
      <c r="N1378" s="242"/>
      <c r="O1378" s="242"/>
      <c r="P1378" s="242"/>
      <c r="Q1378" s="242"/>
      <c r="R1378" s="242"/>
      <c r="S1378" s="242"/>
      <c r="T1378" s="24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44" t="s">
        <v>172</v>
      </c>
      <c r="AU1378" s="244" t="s">
        <v>86</v>
      </c>
      <c r="AV1378" s="13" t="s">
        <v>86</v>
      </c>
      <c r="AW1378" s="13" t="s">
        <v>32</v>
      </c>
      <c r="AX1378" s="13" t="s">
        <v>76</v>
      </c>
      <c r="AY1378" s="244" t="s">
        <v>164</v>
      </c>
    </row>
    <row r="1379" spans="1:51" s="13" customFormat="1" ht="12">
      <c r="A1379" s="13"/>
      <c r="B1379" s="233"/>
      <c r="C1379" s="234"/>
      <c r="D1379" s="235" t="s">
        <v>172</v>
      </c>
      <c r="E1379" s="236" t="s">
        <v>1</v>
      </c>
      <c r="F1379" s="237" t="s">
        <v>2160</v>
      </c>
      <c r="G1379" s="234"/>
      <c r="H1379" s="238">
        <v>0.9</v>
      </c>
      <c r="I1379" s="239"/>
      <c r="J1379" s="234"/>
      <c r="K1379" s="234"/>
      <c r="L1379" s="240"/>
      <c r="M1379" s="241"/>
      <c r="N1379" s="242"/>
      <c r="O1379" s="242"/>
      <c r="P1379" s="242"/>
      <c r="Q1379" s="242"/>
      <c r="R1379" s="242"/>
      <c r="S1379" s="242"/>
      <c r="T1379" s="24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44" t="s">
        <v>172</v>
      </c>
      <c r="AU1379" s="244" t="s">
        <v>86</v>
      </c>
      <c r="AV1379" s="13" t="s">
        <v>86</v>
      </c>
      <c r="AW1379" s="13" t="s">
        <v>32</v>
      </c>
      <c r="AX1379" s="13" t="s">
        <v>76</v>
      </c>
      <c r="AY1379" s="244" t="s">
        <v>164</v>
      </c>
    </row>
    <row r="1380" spans="1:51" s="14" customFormat="1" ht="12">
      <c r="A1380" s="14"/>
      <c r="B1380" s="245"/>
      <c r="C1380" s="246"/>
      <c r="D1380" s="235" t="s">
        <v>172</v>
      </c>
      <c r="E1380" s="247" t="s">
        <v>1</v>
      </c>
      <c r="F1380" s="248" t="s">
        <v>175</v>
      </c>
      <c r="G1380" s="246"/>
      <c r="H1380" s="249">
        <v>53.98</v>
      </c>
      <c r="I1380" s="250"/>
      <c r="J1380" s="246"/>
      <c r="K1380" s="246"/>
      <c r="L1380" s="251"/>
      <c r="M1380" s="252"/>
      <c r="N1380" s="253"/>
      <c r="O1380" s="253"/>
      <c r="P1380" s="253"/>
      <c r="Q1380" s="253"/>
      <c r="R1380" s="253"/>
      <c r="S1380" s="253"/>
      <c r="T1380" s="25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55" t="s">
        <v>172</v>
      </c>
      <c r="AU1380" s="255" t="s">
        <v>86</v>
      </c>
      <c r="AV1380" s="14" t="s">
        <v>170</v>
      </c>
      <c r="AW1380" s="14" t="s">
        <v>32</v>
      </c>
      <c r="AX1380" s="14" t="s">
        <v>84</v>
      </c>
      <c r="AY1380" s="255" t="s">
        <v>164</v>
      </c>
    </row>
    <row r="1381" spans="1:65" s="2" customFormat="1" ht="13.8" customHeight="1">
      <c r="A1381" s="38"/>
      <c r="B1381" s="39"/>
      <c r="C1381" s="219" t="s">
        <v>2161</v>
      </c>
      <c r="D1381" s="219" t="s">
        <v>166</v>
      </c>
      <c r="E1381" s="220" t="s">
        <v>2162</v>
      </c>
      <c r="F1381" s="221" t="s">
        <v>2163</v>
      </c>
      <c r="G1381" s="222" t="s">
        <v>182</v>
      </c>
      <c r="H1381" s="223">
        <v>5.85</v>
      </c>
      <c r="I1381" s="224"/>
      <c r="J1381" s="225">
        <f>ROUND(I1381*H1381,2)</f>
        <v>0</v>
      </c>
      <c r="K1381" s="226"/>
      <c r="L1381" s="44"/>
      <c r="M1381" s="227" t="s">
        <v>1</v>
      </c>
      <c r="N1381" s="228" t="s">
        <v>41</v>
      </c>
      <c r="O1381" s="91"/>
      <c r="P1381" s="229">
        <f>O1381*H1381</f>
        <v>0</v>
      </c>
      <c r="Q1381" s="229">
        <v>0.00151</v>
      </c>
      <c r="R1381" s="229">
        <f>Q1381*H1381</f>
        <v>0.0088335</v>
      </c>
      <c r="S1381" s="229">
        <v>0</v>
      </c>
      <c r="T1381" s="230">
        <f>S1381*H1381</f>
        <v>0</v>
      </c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38"/>
      <c r="AR1381" s="231" t="s">
        <v>252</v>
      </c>
      <c r="AT1381" s="231" t="s">
        <v>166</v>
      </c>
      <c r="AU1381" s="231" t="s">
        <v>86</v>
      </c>
      <c r="AY1381" s="17" t="s">
        <v>164</v>
      </c>
      <c r="BE1381" s="232">
        <f>IF(N1381="základní",J1381,0)</f>
        <v>0</v>
      </c>
      <c r="BF1381" s="232">
        <f>IF(N1381="snížená",J1381,0)</f>
        <v>0</v>
      </c>
      <c r="BG1381" s="232">
        <f>IF(N1381="zákl. přenesená",J1381,0)</f>
        <v>0</v>
      </c>
      <c r="BH1381" s="232">
        <f>IF(N1381="sníž. přenesená",J1381,0)</f>
        <v>0</v>
      </c>
      <c r="BI1381" s="232">
        <f>IF(N1381="nulová",J1381,0)</f>
        <v>0</v>
      </c>
      <c r="BJ1381" s="17" t="s">
        <v>84</v>
      </c>
      <c r="BK1381" s="232">
        <f>ROUND(I1381*H1381,2)</f>
        <v>0</v>
      </c>
      <c r="BL1381" s="17" t="s">
        <v>252</v>
      </c>
      <c r="BM1381" s="231" t="s">
        <v>2164</v>
      </c>
    </row>
    <row r="1382" spans="1:51" s="13" customFormat="1" ht="12">
      <c r="A1382" s="13"/>
      <c r="B1382" s="233"/>
      <c r="C1382" s="234"/>
      <c r="D1382" s="235" t="s">
        <v>172</v>
      </c>
      <c r="E1382" s="236" t="s">
        <v>1</v>
      </c>
      <c r="F1382" s="237" t="s">
        <v>2165</v>
      </c>
      <c r="G1382" s="234"/>
      <c r="H1382" s="238">
        <v>2.7</v>
      </c>
      <c r="I1382" s="239"/>
      <c r="J1382" s="234"/>
      <c r="K1382" s="234"/>
      <c r="L1382" s="240"/>
      <c r="M1382" s="241"/>
      <c r="N1382" s="242"/>
      <c r="O1382" s="242"/>
      <c r="P1382" s="242"/>
      <c r="Q1382" s="242"/>
      <c r="R1382" s="242"/>
      <c r="S1382" s="242"/>
      <c r="T1382" s="24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44" t="s">
        <v>172</v>
      </c>
      <c r="AU1382" s="244" t="s">
        <v>86</v>
      </c>
      <c r="AV1382" s="13" t="s">
        <v>86</v>
      </c>
      <c r="AW1382" s="13" t="s">
        <v>32</v>
      </c>
      <c r="AX1382" s="13" t="s">
        <v>76</v>
      </c>
      <c r="AY1382" s="244" t="s">
        <v>164</v>
      </c>
    </row>
    <row r="1383" spans="1:51" s="13" customFormat="1" ht="12">
      <c r="A1383" s="13"/>
      <c r="B1383" s="233"/>
      <c r="C1383" s="234"/>
      <c r="D1383" s="235" t="s">
        <v>172</v>
      </c>
      <c r="E1383" s="236" t="s">
        <v>1</v>
      </c>
      <c r="F1383" s="237" t="s">
        <v>2166</v>
      </c>
      <c r="G1383" s="234"/>
      <c r="H1383" s="238">
        <v>1.55</v>
      </c>
      <c r="I1383" s="239"/>
      <c r="J1383" s="234"/>
      <c r="K1383" s="234"/>
      <c r="L1383" s="240"/>
      <c r="M1383" s="241"/>
      <c r="N1383" s="242"/>
      <c r="O1383" s="242"/>
      <c r="P1383" s="242"/>
      <c r="Q1383" s="242"/>
      <c r="R1383" s="242"/>
      <c r="S1383" s="242"/>
      <c r="T1383" s="24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44" t="s">
        <v>172</v>
      </c>
      <c r="AU1383" s="244" t="s">
        <v>86</v>
      </c>
      <c r="AV1383" s="13" t="s">
        <v>86</v>
      </c>
      <c r="AW1383" s="13" t="s">
        <v>32</v>
      </c>
      <c r="AX1383" s="13" t="s">
        <v>76</v>
      </c>
      <c r="AY1383" s="244" t="s">
        <v>164</v>
      </c>
    </row>
    <row r="1384" spans="1:51" s="13" customFormat="1" ht="12">
      <c r="A1384" s="13"/>
      <c r="B1384" s="233"/>
      <c r="C1384" s="234"/>
      <c r="D1384" s="235" t="s">
        <v>172</v>
      </c>
      <c r="E1384" s="236" t="s">
        <v>1</v>
      </c>
      <c r="F1384" s="237" t="s">
        <v>2167</v>
      </c>
      <c r="G1384" s="234"/>
      <c r="H1384" s="238">
        <v>1.6</v>
      </c>
      <c r="I1384" s="239"/>
      <c r="J1384" s="234"/>
      <c r="K1384" s="234"/>
      <c r="L1384" s="240"/>
      <c r="M1384" s="241"/>
      <c r="N1384" s="242"/>
      <c r="O1384" s="242"/>
      <c r="P1384" s="242"/>
      <c r="Q1384" s="242"/>
      <c r="R1384" s="242"/>
      <c r="S1384" s="242"/>
      <c r="T1384" s="24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44" t="s">
        <v>172</v>
      </c>
      <c r="AU1384" s="244" t="s">
        <v>86</v>
      </c>
      <c r="AV1384" s="13" t="s">
        <v>86</v>
      </c>
      <c r="AW1384" s="13" t="s">
        <v>32</v>
      </c>
      <c r="AX1384" s="13" t="s">
        <v>76</v>
      </c>
      <c r="AY1384" s="244" t="s">
        <v>164</v>
      </c>
    </row>
    <row r="1385" spans="1:51" s="14" customFormat="1" ht="12">
      <c r="A1385" s="14"/>
      <c r="B1385" s="245"/>
      <c r="C1385" s="246"/>
      <c r="D1385" s="235" t="s">
        <v>172</v>
      </c>
      <c r="E1385" s="247" t="s">
        <v>1</v>
      </c>
      <c r="F1385" s="248" t="s">
        <v>175</v>
      </c>
      <c r="G1385" s="246"/>
      <c r="H1385" s="249">
        <v>5.85</v>
      </c>
      <c r="I1385" s="250"/>
      <c r="J1385" s="246"/>
      <c r="K1385" s="246"/>
      <c r="L1385" s="251"/>
      <c r="M1385" s="252"/>
      <c r="N1385" s="253"/>
      <c r="O1385" s="253"/>
      <c r="P1385" s="253"/>
      <c r="Q1385" s="253"/>
      <c r="R1385" s="253"/>
      <c r="S1385" s="253"/>
      <c r="T1385" s="25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55" t="s">
        <v>172</v>
      </c>
      <c r="AU1385" s="255" t="s">
        <v>86</v>
      </c>
      <c r="AV1385" s="14" t="s">
        <v>170</v>
      </c>
      <c r="AW1385" s="14" t="s">
        <v>32</v>
      </c>
      <c r="AX1385" s="14" t="s">
        <v>84</v>
      </c>
      <c r="AY1385" s="255" t="s">
        <v>164</v>
      </c>
    </row>
    <row r="1386" spans="1:65" s="2" customFormat="1" ht="13.8" customHeight="1">
      <c r="A1386" s="38"/>
      <c r="B1386" s="39"/>
      <c r="C1386" s="219" t="s">
        <v>2168</v>
      </c>
      <c r="D1386" s="219" t="s">
        <v>166</v>
      </c>
      <c r="E1386" s="220" t="s">
        <v>2169</v>
      </c>
      <c r="F1386" s="221" t="s">
        <v>2170</v>
      </c>
      <c r="G1386" s="222" t="s">
        <v>182</v>
      </c>
      <c r="H1386" s="223">
        <v>10.1</v>
      </c>
      <c r="I1386" s="224"/>
      <c r="J1386" s="225">
        <f>ROUND(I1386*H1386,2)</f>
        <v>0</v>
      </c>
      <c r="K1386" s="226"/>
      <c r="L1386" s="44"/>
      <c r="M1386" s="227" t="s">
        <v>1</v>
      </c>
      <c r="N1386" s="228" t="s">
        <v>41</v>
      </c>
      <c r="O1386" s="91"/>
      <c r="P1386" s="229">
        <f>O1386*H1386</f>
        <v>0</v>
      </c>
      <c r="Q1386" s="229">
        <v>0.00151</v>
      </c>
      <c r="R1386" s="229">
        <f>Q1386*H1386</f>
        <v>0.015251</v>
      </c>
      <c r="S1386" s="229">
        <v>0</v>
      </c>
      <c r="T1386" s="230">
        <f>S1386*H1386</f>
        <v>0</v>
      </c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R1386" s="231" t="s">
        <v>252</v>
      </c>
      <c r="AT1386" s="231" t="s">
        <v>166</v>
      </c>
      <c r="AU1386" s="231" t="s">
        <v>86</v>
      </c>
      <c r="AY1386" s="17" t="s">
        <v>164</v>
      </c>
      <c r="BE1386" s="232">
        <f>IF(N1386="základní",J1386,0)</f>
        <v>0</v>
      </c>
      <c r="BF1386" s="232">
        <f>IF(N1386="snížená",J1386,0)</f>
        <v>0</v>
      </c>
      <c r="BG1386" s="232">
        <f>IF(N1386="zákl. přenesená",J1386,0)</f>
        <v>0</v>
      </c>
      <c r="BH1386" s="232">
        <f>IF(N1386="sníž. přenesená",J1386,0)</f>
        <v>0</v>
      </c>
      <c r="BI1386" s="232">
        <f>IF(N1386="nulová",J1386,0)</f>
        <v>0</v>
      </c>
      <c r="BJ1386" s="17" t="s">
        <v>84</v>
      </c>
      <c r="BK1386" s="232">
        <f>ROUND(I1386*H1386,2)</f>
        <v>0</v>
      </c>
      <c r="BL1386" s="17" t="s">
        <v>252</v>
      </c>
      <c r="BM1386" s="231" t="s">
        <v>2171</v>
      </c>
    </row>
    <row r="1387" spans="1:51" s="13" customFormat="1" ht="12">
      <c r="A1387" s="13"/>
      <c r="B1387" s="233"/>
      <c r="C1387" s="234"/>
      <c r="D1387" s="235" t="s">
        <v>172</v>
      </c>
      <c r="E1387" s="236" t="s">
        <v>1</v>
      </c>
      <c r="F1387" s="237" t="s">
        <v>2172</v>
      </c>
      <c r="G1387" s="234"/>
      <c r="H1387" s="238">
        <v>9.1</v>
      </c>
      <c r="I1387" s="239"/>
      <c r="J1387" s="234"/>
      <c r="K1387" s="234"/>
      <c r="L1387" s="240"/>
      <c r="M1387" s="241"/>
      <c r="N1387" s="242"/>
      <c r="O1387" s="242"/>
      <c r="P1387" s="242"/>
      <c r="Q1387" s="242"/>
      <c r="R1387" s="242"/>
      <c r="S1387" s="242"/>
      <c r="T1387" s="24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44" t="s">
        <v>172</v>
      </c>
      <c r="AU1387" s="244" t="s">
        <v>86</v>
      </c>
      <c r="AV1387" s="13" t="s">
        <v>86</v>
      </c>
      <c r="AW1387" s="13" t="s">
        <v>32</v>
      </c>
      <c r="AX1387" s="13" t="s">
        <v>76</v>
      </c>
      <c r="AY1387" s="244" t="s">
        <v>164</v>
      </c>
    </row>
    <row r="1388" spans="1:51" s="13" customFormat="1" ht="12">
      <c r="A1388" s="13"/>
      <c r="B1388" s="233"/>
      <c r="C1388" s="234"/>
      <c r="D1388" s="235" t="s">
        <v>172</v>
      </c>
      <c r="E1388" s="236" t="s">
        <v>1</v>
      </c>
      <c r="F1388" s="237" t="s">
        <v>2173</v>
      </c>
      <c r="G1388" s="234"/>
      <c r="H1388" s="238">
        <v>1</v>
      </c>
      <c r="I1388" s="239"/>
      <c r="J1388" s="234"/>
      <c r="K1388" s="234"/>
      <c r="L1388" s="240"/>
      <c r="M1388" s="241"/>
      <c r="N1388" s="242"/>
      <c r="O1388" s="242"/>
      <c r="P1388" s="242"/>
      <c r="Q1388" s="242"/>
      <c r="R1388" s="242"/>
      <c r="S1388" s="242"/>
      <c r="T1388" s="24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44" t="s">
        <v>172</v>
      </c>
      <c r="AU1388" s="244" t="s">
        <v>86</v>
      </c>
      <c r="AV1388" s="13" t="s">
        <v>86</v>
      </c>
      <c r="AW1388" s="13" t="s">
        <v>32</v>
      </c>
      <c r="AX1388" s="13" t="s">
        <v>76</v>
      </c>
      <c r="AY1388" s="244" t="s">
        <v>164</v>
      </c>
    </row>
    <row r="1389" spans="1:51" s="14" customFormat="1" ht="12">
      <c r="A1389" s="14"/>
      <c r="B1389" s="245"/>
      <c r="C1389" s="246"/>
      <c r="D1389" s="235" t="s">
        <v>172</v>
      </c>
      <c r="E1389" s="247" t="s">
        <v>1</v>
      </c>
      <c r="F1389" s="248" t="s">
        <v>175</v>
      </c>
      <c r="G1389" s="246"/>
      <c r="H1389" s="249">
        <v>10.1</v>
      </c>
      <c r="I1389" s="250"/>
      <c r="J1389" s="246"/>
      <c r="K1389" s="246"/>
      <c r="L1389" s="251"/>
      <c r="M1389" s="252"/>
      <c r="N1389" s="253"/>
      <c r="O1389" s="253"/>
      <c r="P1389" s="253"/>
      <c r="Q1389" s="253"/>
      <c r="R1389" s="253"/>
      <c r="S1389" s="253"/>
      <c r="T1389" s="25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55" t="s">
        <v>172</v>
      </c>
      <c r="AU1389" s="255" t="s">
        <v>86</v>
      </c>
      <c r="AV1389" s="14" t="s">
        <v>170</v>
      </c>
      <c r="AW1389" s="14" t="s">
        <v>32</v>
      </c>
      <c r="AX1389" s="14" t="s">
        <v>84</v>
      </c>
      <c r="AY1389" s="255" t="s">
        <v>164</v>
      </c>
    </row>
    <row r="1390" spans="1:65" s="2" customFormat="1" ht="13.8" customHeight="1">
      <c r="A1390" s="38"/>
      <c r="B1390" s="39"/>
      <c r="C1390" s="219" t="s">
        <v>2174</v>
      </c>
      <c r="D1390" s="219" t="s">
        <v>166</v>
      </c>
      <c r="E1390" s="220" t="s">
        <v>2175</v>
      </c>
      <c r="F1390" s="221" t="s">
        <v>2176</v>
      </c>
      <c r="G1390" s="222" t="s">
        <v>182</v>
      </c>
      <c r="H1390" s="223">
        <v>7.1</v>
      </c>
      <c r="I1390" s="224"/>
      <c r="J1390" s="225">
        <f>ROUND(I1390*H1390,2)</f>
        <v>0</v>
      </c>
      <c r="K1390" s="226"/>
      <c r="L1390" s="44"/>
      <c r="M1390" s="227" t="s">
        <v>1</v>
      </c>
      <c r="N1390" s="228" t="s">
        <v>41</v>
      </c>
      <c r="O1390" s="91"/>
      <c r="P1390" s="229">
        <f>O1390*H1390</f>
        <v>0</v>
      </c>
      <c r="Q1390" s="229">
        <v>0</v>
      </c>
      <c r="R1390" s="229">
        <f>Q1390*H1390</f>
        <v>0</v>
      </c>
      <c r="S1390" s="229">
        <v>0</v>
      </c>
      <c r="T1390" s="230">
        <f>S1390*H1390</f>
        <v>0</v>
      </c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  <c r="AE1390" s="38"/>
      <c r="AR1390" s="231" t="s">
        <v>252</v>
      </c>
      <c r="AT1390" s="231" t="s">
        <v>166</v>
      </c>
      <c r="AU1390" s="231" t="s">
        <v>86</v>
      </c>
      <c r="AY1390" s="17" t="s">
        <v>164</v>
      </c>
      <c r="BE1390" s="232">
        <f>IF(N1390="základní",J1390,0)</f>
        <v>0</v>
      </c>
      <c r="BF1390" s="232">
        <f>IF(N1390="snížená",J1390,0)</f>
        <v>0</v>
      </c>
      <c r="BG1390" s="232">
        <f>IF(N1390="zákl. přenesená",J1390,0)</f>
        <v>0</v>
      </c>
      <c r="BH1390" s="232">
        <f>IF(N1390="sníž. přenesená",J1390,0)</f>
        <v>0</v>
      </c>
      <c r="BI1390" s="232">
        <f>IF(N1390="nulová",J1390,0)</f>
        <v>0</v>
      </c>
      <c r="BJ1390" s="17" t="s">
        <v>84</v>
      </c>
      <c r="BK1390" s="232">
        <f>ROUND(I1390*H1390,2)</f>
        <v>0</v>
      </c>
      <c r="BL1390" s="17" t="s">
        <v>252</v>
      </c>
      <c r="BM1390" s="231" t="s">
        <v>2177</v>
      </c>
    </row>
    <row r="1391" spans="1:51" s="13" customFormat="1" ht="12">
      <c r="A1391" s="13"/>
      <c r="B1391" s="233"/>
      <c r="C1391" s="234"/>
      <c r="D1391" s="235" t="s">
        <v>172</v>
      </c>
      <c r="E1391" s="236" t="s">
        <v>1</v>
      </c>
      <c r="F1391" s="237" t="s">
        <v>2178</v>
      </c>
      <c r="G1391" s="234"/>
      <c r="H1391" s="238">
        <v>7.1</v>
      </c>
      <c r="I1391" s="239"/>
      <c r="J1391" s="234"/>
      <c r="K1391" s="234"/>
      <c r="L1391" s="240"/>
      <c r="M1391" s="241"/>
      <c r="N1391" s="242"/>
      <c r="O1391" s="242"/>
      <c r="P1391" s="242"/>
      <c r="Q1391" s="242"/>
      <c r="R1391" s="242"/>
      <c r="S1391" s="242"/>
      <c r="T1391" s="24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44" t="s">
        <v>172</v>
      </c>
      <c r="AU1391" s="244" t="s">
        <v>86</v>
      </c>
      <c r="AV1391" s="13" t="s">
        <v>86</v>
      </c>
      <c r="AW1391" s="13" t="s">
        <v>32</v>
      </c>
      <c r="AX1391" s="13" t="s">
        <v>84</v>
      </c>
      <c r="AY1391" s="244" t="s">
        <v>164</v>
      </c>
    </row>
    <row r="1392" spans="1:65" s="2" customFormat="1" ht="13.8" customHeight="1">
      <c r="A1392" s="38"/>
      <c r="B1392" s="39"/>
      <c r="C1392" s="219" t="s">
        <v>2179</v>
      </c>
      <c r="D1392" s="219" t="s">
        <v>166</v>
      </c>
      <c r="E1392" s="220" t="s">
        <v>2180</v>
      </c>
      <c r="F1392" s="221" t="s">
        <v>2181</v>
      </c>
      <c r="G1392" s="222" t="s">
        <v>350</v>
      </c>
      <c r="H1392" s="223">
        <v>9</v>
      </c>
      <c r="I1392" s="224"/>
      <c r="J1392" s="225">
        <f>ROUND(I1392*H1392,2)</f>
        <v>0</v>
      </c>
      <c r="K1392" s="226"/>
      <c r="L1392" s="44"/>
      <c r="M1392" s="227" t="s">
        <v>1</v>
      </c>
      <c r="N1392" s="228" t="s">
        <v>41</v>
      </c>
      <c r="O1392" s="91"/>
      <c r="P1392" s="229">
        <f>O1392*H1392</f>
        <v>0</v>
      </c>
      <c r="Q1392" s="229">
        <v>0</v>
      </c>
      <c r="R1392" s="229">
        <f>Q1392*H1392</f>
        <v>0</v>
      </c>
      <c r="S1392" s="229">
        <v>0</v>
      </c>
      <c r="T1392" s="230">
        <f>S1392*H1392</f>
        <v>0</v>
      </c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R1392" s="231" t="s">
        <v>252</v>
      </c>
      <c r="AT1392" s="231" t="s">
        <v>166</v>
      </c>
      <c r="AU1392" s="231" t="s">
        <v>86</v>
      </c>
      <c r="AY1392" s="17" t="s">
        <v>164</v>
      </c>
      <c r="BE1392" s="232">
        <f>IF(N1392="základní",J1392,0)</f>
        <v>0</v>
      </c>
      <c r="BF1392" s="232">
        <f>IF(N1392="snížená",J1392,0)</f>
        <v>0</v>
      </c>
      <c r="BG1392" s="232">
        <f>IF(N1392="zákl. přenesená",J1392,0)</f>
        <v>0</v>
      </c>
      <c r="BH1392" s="232">
        <f>IF(N1392="sníž. přenesená",J1392,0)</f>
        <v>0</v>
      </c>
      <c r="BI1392" s="232">
        <f>IF(N1392="nulová",J1392,0)</f>
        <v>0</v>
      </c>
      <c r="BJ1392" s="17" t="s">
        <v>84</v>
      </c>
      <c r="BK1392" s="232">
        <f>ROUND(I1392*H1392,2)</f>
        <v>0</v>
      </c>
      <c r="BL1392" s="17" t="s">
        <v>252</v>
      </c>
      <c r="BM1392" s="231" t="s">
        <v>2182</v>
      </c>
    </row>
    <row r="1393" spans="1:51" s="13" customFormat="1" ht="12">
      <c r="A1393" s="13"/>
      <c r="B1393" s="233"/>
      <c r="C1393" s="234"/>
      <c r="D1393" s="235" t="s">
        <v>172</v>
      </c>
      <c r="E1393" s="236" t="s">
        <v>1</v>
      </c>
      <c r="F1393" s="237" t="s">
        <v>2183</v>
      </c>
      <c r="G1393" s="234"/>
      <c r="H1393" s="238">
        <v>9</v>
      </c>
      <c r="I1393" s="239"/>
      <c r="J1393" s="234"/>
      <c r="K1393" s="234"/>
      <c r="L1393" s="240"/>
      <c r="M1393" s="241"/>
      <c r="N1393" s="242"/>
      <c r="O1393" s="242"/>
      <c r="P1393" s="242"/>
      <c r="Q1393" s="242"/>
      <c r="R1393" s="242"/>
      <c r="S1393" s="242"/>
      <c r="T1393" s="24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44" t="s">
        <v>172</v>
      </c>
      <c r="AU1393" s="244" t="s">
        <v>86</v>
      </c>
      <c r="AV1393" s="13" t="s">
        <v>86</v>
      </c>
      <c r="AW1393" s="13" t="s">
        <v>32</v>
      </c>
      <c r="AX1393" s="13" t="s">
        <v>84</v>
      </c>
      <c r="AY1393" s="244" t="s">
        <v>164</v>
      </c>
    </row>
    <row r="1394" spans="1:65" s="2" customFormat="1" ht="13.8" customHeight="1">
      <c r="A1394" s="38"/>
      <c r="B1394" s="39"/>
      <c r="C1394" s="219" t="s">
        <v>2184</v>
      </c>
      <c r="D1394" s="219" t="s">
        <v>166</v>
      </c>
      <c r="E1394" s="220" t="s">
        <v>2185</v>
      </c>
      <c r="F1394" s="221" t="s">
        <v>2186</v>
      </c>
      <c r="G1394" s="222" t="s">
        <v>1462</v>
      </c>
      <c r="H1394" s="223">
        <v>1</v>
      </c>
      <c r="I1394" s="224"/>
      <c r="J1394" s="225">
        <f>ROUND(I1394*H1394,2)</f>
        <v>0</v>
      </c>
      <c r="K1394" s="226"/>
      <c r="L1394" s="44"/>
      <c r="M1394" s="227" t="s">
        <v>1</v>
      </c>
      <c r="N1394" s="228" t="s">
        <v>41</v>
      </c>
      <c r="O1394" s="91"/>
      <c r="P1394" s="229">
        <f>O1394*H1394</f>
        <v>0</v>
      </c>
      <c r="Q1394" s="229">
        <v>0</v>
      </c>
      <c r="R1394" s="229">
        <f>Q1394*H1394</f>
        <v>0</v>
      </c>
      <c r="S1394" s="229">
        <v>0</v>
      </c>
      <c r="T1394" s="230">
        <f>S1394*H1394</f>
        <v>0</v>
      </c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R1394" s="231" t="s">
        <v>252</v>
      </c>
      <c r="AT1394" s="231" t="s">
        <v>166</v>
      </c>
      <c r="AU1394" s="231" t="s">
        <v>86</v>
      </c>
      <c r="AY1394" s="17" t="s">
        <v>164</v>
      </c>
      <c r="BE1394" s="232">
        <f>IF(N1394="základní",J1394,0)</f>
        <v>0</v>
      </c>
      <c r="BF1394" s="232">
        <f>IF(N1394="snížená",J1394,0)</f>
        <v>0</v>
      </c>
      <c r="BG1394" s="232">
        <f>IF(N1394="zákl. přenesená",J1394,0)</f>
        <v>0</v>
      </c>
      <c r="BH1394" s="232">
        <f>IF(N1394="sníž. přenesená",J1394,0)</f>
        <v>0</v>
      </c>
      <c r="BI1394" s="232">
        <f>IF(N1394="nulová",J1394,0)</f>
        <v>0</v>
      </c>
      <c r="BJ1394" s="17" t="s">
        <v>84</v>
      </c>
      <c r="BK1394" s="232">
        <f>ROUND(I1394*H1394,2)</f>
        <v>0</v>
      </c>
      <c r="BL1394" s="17" t="s">
        <v>252</v>
      </c>
      <c r="BM1394" s="231" t="s">
        <v>2187</v>
      </c>
    </row>
    <row r="1395" spans="1:65" s="2" customFormat="1" ht="13.8" customHeight="1">
      <c r="A1395" s="38"/>
      <c r="B1395" s="39"/>
      <c r="C1395" s="219" t="s">
        <v>2188</v>
      </c>
      <c r="D1395" s="219" t="s">
        <v>166</v>
      </c>
      <c r="E1395" s="220" t="s">
        <v>2189</v>
      </c>
      <c r="F1395" s="221" t="s">
        <v>2190</v>
      </c>
      <c r="G1395" s="222" t="s">
        <v>182</v>
      </c>
      <c r="H1395" s="223">
        <v>77.5</v>
      </c>
      <c r="I1395" s="224"/>
      <c r="J1395" s="225">
        <f>ROUND(I1395*H1395,2)</f>
        <v>0</v>
      </c>
      <c r="K1395" s="226"/>
      <c r="L1395" s="44"/>
      <c r="M1395" s="227" t="s">
        <v>1</v>
      </c>
      <c r="N1395" s="228" t="s">
        <v>41</v>
      </c>
      <c r="O1395" s="91"/>
      <c r="P1395" s="229">
        <f>O1395*H1395</f>
        <v>0</v>
      </c>
      <c r="Q1395" s="229">
        <v>0.00286</v>
      </c>
      <c r="R1395" s="229">
        <f>Q1395*H1395</f>
        <v>0.22165</v>
      </c>
      <c r="S1395" s="229">
        <v>0</v>
      </c>
      <c r="T1395" s="230">
        <f>S1395*H1395</f>
        <v>0</v>
      </c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  <c r="AE1395" s="38"/>
      <c r="AR1395" s="231" t="s">
        <v>252</v>
      </c>
      <c r="AT1395" s="231" t="s">
        <v>166</v>
      </c>
      <c r="AU1395" s="231" t="s">
        <v>86</v>
      </c>
      <c r="AY1395" s="17" t="s">
        <v>164</v>
      </c>
      <c r="BE1395" s="232">
        <f>IF(N1395="základní",J1395,0)</f>
        <v>0</v>
      </c>
      <c r="BF1395" s="232">
        <f>IF(N1395="snížená",J1395,0)</f>
        <v>0</v>
      </c>
      <c r="BG1395" s="232">
        <f>IF(N1395="zákl. přenesená",J1395,0)</f>
        <v>0</v>
      </c>
      <c r="BH1395" s="232">
        <f>IF(N1395="sníž. přenesená",J1395,0)</f>
        <v>0</v>
      </c>
      <c r="BI1395" s="232">
        <f>IF(N1395="nulová",J1395,0)</f>
        <v>0</v>
      </c>
      <c r="BJ1395" s="17" t="s">
        <v>84</v>
      </c>
      <c r="BK1395" s="232">
        <f>ROUND(I1395*H1395,2)</f>
        <v>0</v>
      </c>
      <c r="BL1395" s="17" t="s">
        <v>252</v>
      </c>
      <c r="BM1395" s="231" t="s">
        <v>2191</v>
      </c>
    </row>
    <row r="1396" spans="1:51" s="13" customFormat="1" ht="12">
      <c r="A1396" s="13"/>
      <c r="B1396" s="233"/>
      <c r="C1396" s="234"/>
      <c r="D1396" s="235" t="s">
        <v>172</v>
      </c>
      <c r="E1396" s="236" t="s">
        <v>1</v>
      </c>
      <c r="F1396" s="237" t="s">
        <v>2192</v>
      </c>
      <c r="G1396" s="234"/>
      <c r="H1396" s="238">
        <v>77.5</v>
      </c>
      <c r="I1396" s="239"/>
      <c r="J1396" s="234"/>
      <c r="K1396" s="234"/>
      <c r="L1396" s="240"/>
      <c r="M1396" s="241"/>
      <c r="N1396" s="242"/>
      <c r="O1396" s="242"/>
      <c r="P1396" s="242"/>
      <c r="Q1396" s="242"/>
      <c r="R1396" s="242"/>
      <c r="S1396" s="242"/>
      <c r="T1396" s="24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44" t="s">
        <v>172</v>
      </c>
      <c r="AU1396" s="244" t="s">
        <v>86</v>
      </c>
      <c r="AV1396" s="13" t="s">
        <v>86</v>
      </c>
      <c r="AW1396" s="13" t="s">
        <v>32</v>
      </c>
      <c r="AX1396" s="13" t="s">
        <v>84</v>
      </c>
      <c r="AY1396" s="244" t="s">
        <v>164</v>
      </c>
    </row>
    <row r="1397" spans="1:65" s="2" customFormat="1" ht="13.8" customHeight="1">
      <c r="A1397" s="38"/>
      <c r="B1397" s="39"/>
      <c r="C1397" s="219" t="s">
        <v>2193</v>
      </c>
      <c r="D1397" s="219" t="s">
        <v>166</v>
      </c>
      <c r="E1397" s="220" t="s">
        <v>2194</v>
      </c>
      <c r="F1397" s="221" t="s">
        <v>2195</v>
      </c>
      <c r="G1397" s="222" t="s">
        <v>182</v>
      </c>
      <c r="H1397" s="223">
        <v>2.6</v>
      </c>
      <c r="I1397" s="224"/>
      <c r="J1397" s="225">
        <f>ROUND(I1397*H1397,2)</f>
        <v>0</v>
      </c>
      <c r="K1397" s="226"/>
      <c r="L1397" s="44"/>
      <c r="M1397" s="227" t="s">
        <v>1</v>
      </c>
      <c r="N1397" s="228" t="s">
        <v>41</v>
      </c>
      <c r="O1397" s="91"/>
      <c r="P1397" s="229">
        <f>O1397*H1397</f>
        <v>0</v>
      </c>
      <c r="Q1397" s="229">
        <v>0.00223</v>
      </c>
      <c r="R1397" s="229">
        <f>Q1397*H1397</f>
        <v>0.005798000000000001</v>
      </c>
      <c r="S1397" s="229">
        <v>0</v>
      </c>
      <c r="T1397" s="230">
        <f>S1397*H1397</f>
        <v>0</v>
      </c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R1397" s="231" t="s">
        <v>252</v>
      </c>
      <c r="AT1397" s="231" t="s">
        <v>166</v>
      </c>
      <c r="AU1397" s="231" t="s">
        <v>86</v>
      </c>
      <c r="AY1397" s="17" t="s">
        <v>164</v>
      </c>
      <c r="BE1397" s="232">
        <f>IF(N1397="základní",J1397,0)</f>
        <v>0</v>
      </c>
      <c r="BF1397" s="232">
        <f>IF(N1397="snížená",J1397,0)</f>
        <v>0</v>
      </c>
      <c r="BG1397" s="232">
        <f>IF(N1397="zákl. přenesená",J1397,0)</f>
        <v>0</v>
      </c>
      <c r="BH1397" s="232">
        <f>IF(N1397="sníž. přenesená",J1397,0)</f>
        <v>0</v>
      </c>
      <c r="BI1397" s="232">
        <f>IF(N1397="nulová",J1397,0)</f>
        <v>0</v>
      </c>
      <c r="BJ1397" s="17" t="s">
        <v>84</v>
      </c>
      <c r="BK1397" s="232">
        <f>ROUND(I1397*H1397,2)</f>
        <v>0</v>
      </c>
      <c r="BL1397" s="17" t="s">
        <v>252</v>
      </c>
      <c r="BM1397" s="231" t="s">
        <v>2196</v>
      </c>
    </row>
    <row r="1398" spans="1:51" s="13" customFormat="1" ht="12">
      <c r="A1398" s="13"/>
      <c r="B1398" s="233"/>
      <c r="C1398" s="234"/>
      <c r="D1398" s="235" t="s">
        <v>172</v>
      </c>
      <c r="E1398" s="236" t="s">
        <v>1</v>
      </c>
      <c r="F1398" s="237" t="s">
        <v>2197</v>
      </c>
      <c r="G1398" s="234"/>
      <c r="H1398" s="238">
        <v>2.6</v>
      </c>
      <c r="I1398" s="239"/>
      <c r="J1398" s="234"/>
      <c r="K1398" s="234"/>
      <c r="L1398" s="240"/>
      <c r="M1398" s="241"/>
      <c r="N1398" s="242"/>
      <c r="O1398" s="242"/>
      <c r="P1398" s="242"/>
      <c r="Q1398" s="242"/>
      <c r="R1398" s="242"/>
      <c r="S1398" s="242"/>
      <c r="T1398" s="24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44" t="s">
        <v>172</v>
      </c>
      <c r="AU1398" s="244" t="s">
        <v>86</v>
      </c>
      <c r="AV1398" s="13" t="s">
        <v>86</v>
      </c>
      <c r="AW1398" s="13" t="s">
        <v>32</v>
      </c>
      <c r="AX1398" s="13" t="s">
        <v>84</v>
      </c>
      <c r="AY1398" s="244" t="s">
        <v>164</v>
      </c>
    </row>
    <row r="1399" spans="1:65" s="2" customFormat="1" ht="13.8" customHeight="1">
      <c r="A1399" s="38"/>
      <c r="B1399" s="39"/>
      <c r="C1399" s="219" t="s">
        <v>2198</v>
      </c>
      <c r="D1399" s="219" t="s">
        <v>166</v>
      </c>
      <c r="E1399" s="220" t="s">
        <v>2199</v>
      </c>
      <c r="F1399" s="221" t="s">
        <v>2200</v>
      </c>
      <c r="G1399" s="222" t="s">
        <v>1553</v>
      </c>
      <c r="H1399" s="277"/>
      <c r="I1399" s="224"/>
      <c r="J1399" s="225">
        <f>ROUND(I1399*H1399,2)</f>
        <v>0</v>
      </c>
      <c r="K1399" s="226"/>
      <c r="L1399" s="44"/>
      <c r="M1399" s="227" t="s">
        <v>1</v>
      </c>
      <c r="N1399" s="228" t="s">
        <v>41</v>
      </c>
      <c r="O1399" s="91"/>
      <c r="P1399" s="229">
        <f>O1399*H1399</f>
        <v>0</v>
      </c>
      <c r="Q1399" s="229">
        <v>0</v>
      </c>
      <c r="R1399" s="229">
        <f>Q1399*H1399</f>
        <v>0</v>
      </c>
      <c r="S1399" s="229">
        <v>0</v>
      </c>
      <c r="T1399" s="230">
        <f>S1399*H1399</f>
        <v>0</v>
      </c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R1399" s="231" t="s">
        <v>252</v>
      </c>
      <c r="AT1399" s="231" t="s">
        <v>166</v>
      </c>
      <c r="AU1399" s="231" t="s">
        <v>86</v>
      </c>
      <c r="AY1399" s="17" t="s">
        <v>164</v>
      </c>
      <c r="BE1399" s="232">
        <f>IF(N1399="základní",J1399,0)</f>
        <v>0</v>
      </c>
      <c r="BF1399" s="232">
        <f>IF(N1399="snížená",J1399,0)</f>
        <v>0</v>
      </c>
      <c r="BG1399" s="232">
        <f>IF(N1399="zákl. přenesená",J1399,0)</f>
        <v>0</v>
      </c>
      <c r="BH1399" s="232">
        <f>IF(N1399="sníž. přenesená",J1399,0)</f>
        <v>0</v>
      </c>
      <c r="BI1399" s="232">
        <f>IF(N1399="nulová",J1399,0)</f>
        <v>0</v>
      </c>
      <c r="BJ1399" s="17" t="s">
        <v>84</v>
      </c>
      <c r="BK1399" s="232">
        <f>ROUND(I1399*H1399,2)</f>
        <v>0</v>
      </c>
      <c r="BL1399" s="17" t="s">
        <v>252</v>
      </c>
      <c r="BM1399" s="231" t="s">
        <v>2201</v>
      </c>
    </row>
    <row r="1400" spans="1:63" s="12" customFormat="1" ht="22.8" customHeight="1">
      <c r="A1400" s="12"/>
      <c r="B1400" s="203"/>
      <c r="C1400" s="204"/>
      <c r="D1400" s="205" t="s">
        <v>75</v>
      </c>
      <c r="E1400" s="217" t="s">
        <v>2202</v>
      </c>
      <c r="F1400" s="217" t="s">
        <v>2203</v>
      </c>
      <c r="G1400" s="204"/>
      <c r="H1400" s="204"/>
      <c r="I1400" s="207"/>
      <c r="J1400" s="218">
        <f>BK1400</f>
        <v>0</v>
      </c>
      <c r="K1400" s="204"/>
      <c r="L1400" s="209"/>
      <c r="M1400" s="210"/>
      <c r="N1400" s="211"/>
      <c r="O1400" s="211"/>
      <c r="P1400" s="212">
        <f>SUM(P1401:P1551)</f>
        <v>0</v>
      </c>
      <c r="Q1400" s="211"/>
      <c r="R1400" s="212">
        <f>SUM(R1401:R1551)</f>
        <v>0.6412</v>
      </c>
      <c r="S1400" s="211"/>
      <c r="T1400" s="213">
        <f>SUM(T1401:T1551)</f>
        <v>4.25397</v>
      </c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R1400" s="214" t="s">
        <v>86</v>
      </c>
      <c r="AT1400" s="215" t="s">
        <v>75</v>
      </c>
      <c r="AU1400" s="215" t="s">
        <v>84</v>
      </c>
      <c r="AY1400" s="214" t="s">
        <v>164</v>
      </c>
      <c r="BK1400" s="216">
        <f>SUM(BK1401:BK1551)</f>
        <v>0</v>
      </c>
    </row>
    <row r="1401" spans="1:65" s="2" customFormat="1" ht="13.8" customHeight="1">
      <c r="A1401" s="38"/>
      <c r="B1401" s="39"/>
      <c r="C1401" s="219" t="s">
        <v>2204</v>
      </c>
      <c r="D1401" s="219" t="s">
        <v>166</v>
      </c>
      <c r="E1401" s="220" t="s">
        <v>2205</v>
      </c>
      <c r="F1401" s="221" t="s">
        <v>2206</v>
      </c>
      <c r="G1401" s="222" t="s">
        <v>350</v>
      </c>
      <c r="H1401" s="223">
        <v>3</v>
      </c>
      <c r="I1401" s="224"/>
      <c r="J1401" s="225">
        <f>ROUND(I1401*H1401,2)</f>
        <v>0</v>
      </c>
      <c r="K1401" s="226"/>
      <c r="L1401" s="44"/>
      <c r="M1401" s="227" t="s">
        <v>1</v>
      </c>
      <c r="N1401" s="228" t="s">
        <v>41</v>
      </c>
      <c r="O1401" s="91"/>
      <c r="P1401" s="229">
        <f>O1401*H1401</f>
        <v>0</v>
      </c>
      <c r="Q1401" s="229">
        <v>0</v>
      </c>
      <c r="R1401" s="229">
        <f>Q1401*H1401</f>
        <v>0</v>
      </c>
      <c r="S1401" s="229">
        <v>0</v>
      </c>
      <c r="T1401" s="230">
        <f>S1401*H1401</f>
        <v>0</v>
      </c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R1401" s="231" t="s">
        <v>252</v>
      </c>
      <c r="AT1401" s="231" t="s">
        <v>166</v>
      </c>
      <c r="AU1401" s="231" t="s">
        <v>86</v>
      </c>
      <c r="AY1401" s="17" t="s">
        <v>164</v>
      </c>
      <c r="BE1401" s="232">
        <f>IF(N1401="základní",J1401,0)</f>
        <v>0</v>
      </c>
      <c r="BF1401" s="232">
        <f>IF(N1401="snížená",J1401,0)</f>
        <v>0</v>
      </c>
      <c r="BG1401" s="232">
        <f>IF(N1401="zákl. přenesená",J1401,0)</f>
        <v>0</v>
      </c>
      <c r="BH1401" s="232">
        <f>IF(N1401="sníž. přenesená",J1401,0)</f>
        <v>0</v>
      </c>
      <c r="BI1401" s="232">
        <f>IF(N1401="nulová",J1401,0)</f>
        <v>0</v>
      </c>
      <c r="BJ1401" s="17" t="s">
        <v>84</v>
      </c>
      <c r="BK1401" s="232">
        <f>ROUND(I1401*H1401,2)</f>
        <v>0</v>
      </c>
      <c r="BL1401" s="17" t="s">
        <v>252</v>
      </c>
      <c r="BM1401" s="231" t="s">
        <v>2207</v>
      </c>
    </row>
    <row r="1402" spans="1:65" s="2" customFormat="1" ht="13.8" customHeight="1">
      <c r="A1402" s="38"/>
      <c r="B1402" s="39"/>
      <c r="C1402" s="219" t="s">
        <v>2208</v>
      </c>
      <c r="D1402" s="219" t="s">
        <v>166</v>
      </c>
      <c r="E1402" s="220" t="s">
        <v>2209</v>
      </c>
      <c r="F1402" s="221" t="s">
        <v>2210</v>
      </c>
      <c r="G1402" s="222" t="s">
        <v>350</v>
      </c>
      <c r="H1402" s="223">
        <v>2</v>
      </c>
      <c r="I1402" s="224"/>
      <c r="J1402" s="225">
        <f>ROUND(I1402*H1402,2)</f>
        <v>0</v>
      </c>
      <c r="K1402" s="226"/>
      <c r="L1402" s="44"/>
      <c r="M1402" s="227" t="s">
        <v>1</v>
      </c>
      <c r="N1402" s="228" t="s">
        <v>41</v>
      </c>
      <c r="O1402" s="91"/>
      <c r="P1402" s="229">
        <f>O1402*H1402</f>
        <v>0</v>
      </c>
      <c r="Q1402" s="229">
        <v>0</v>
      </c>
      <c r="R1402" s="229">
        <f>Q1402*H1402</f>
        <v>0</v>
      </c>
      <c r="S1402" s="229">
        <v>0</v>
      </c>
      <c r="T1402" s="230">
        <f>S1402*H1402</f>
        <v>0</v>
      </c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  <c r="AE1402" s="38"/>
      <c r="AR1402" s="231" t="s">
        <v>252</v>
      </c>
      <c r="AT1402" s="231" t="s">
        <v>166</v>
      </c>
      <c r="AU1402" s="231" t="s">
        <v>86</v>
      </c>
      <c r="AY1402" s="17" t="s">
        <v>164</v>
      </c>
      <c r="BE1402" s="232">
        <f>IF(N1402="základní",J1402,0)</f>
        <v>0</v>
      </c>
      <c r="BF1402" s="232">
        <f>IF(N1402="snížená",J1402,0)</f>
        <v>0</v>
      </c>
      <c r="BG1402" s="232">
        <f>IF(N1402="zákl. přenesená",J1402,0)</f>
        <v>0</v>
      </c>
      <c r="BH1402" s="232">
        <f>IF(N1402="sníž. přenesená",J1402,0)</f>
        <v>0</v>
      </c>
      <c r="BI1402" s="232">
        <f>IF(N1402="nulová",J1402,0)</f>
        <v>0</v>
      </c>
      <c r="BJ1402" s="17" t="s">
        <v>84</v>
      </c>
      <c r="BK1402" s="232">
        <f>ROUND(I1402*H1402,2)</f>
        <v>0</v>
      </c>
      <c r="BL1402" s="17" t="s">
        <v>252</v>
      </c>
      <c r="BM1402" s="231" t="s">
        <v>2211</v>
      </c>
    </row>
    <row r="1403" spans="1:65" s="2" customFormat="1" ht="13.8" customHeight="1">
      <c r="A1403" s="38"/>
      <c r="B1403" s="39"/>
      <c r="C1403" s="219" t="s">
        <v>2212</v>
      </c>
      <c r="D1403" s="219" t="s">
        <v>166</v>
      </c>
      <c r="E1403" s="220" t="s">
        <v>2213</v>
      </c>
      <c r="F1403" s="221" t="s">
        <v>2214</v>
      </c>
      <c r="G1403" s="222" t="s">
        <v>350</v>
      </c>
      <c r="H1403" s="223">
        <v>1</v>
      </c>
      <c r="I1403" s="224"/>
      <c r="J1403" s="225">
        <f>ROUND(I1403*H1403,2)</f>
        <v>0</v>
      </c>
      <c r="K1403" s="226"/>
      <c r="L1403" s="44"/>
      <c r="M1403" s="227" t="s">
        <v>1</v>
      </c>
      <c r="N1403" s="228" t="s">
        <v>41</v>
      </c>
      <c r="O1403" s="91"/>
      <c r="P1403" s="229">
        <f>O1403*H1403</f>
        <v>0</v>
      </c>
      <c r="Q1403" s="229">
        <v>0</v>
      </c>
      <c r="R1403" s="229">
        <f>Q1403*H1403</f>
        <v>0</v>
      </c>
      <c r="S1403" s="229">
        <v>0</v>
      </c>
      <c r="T1403" s="230">
        <f>S1403*H1403</f>
        <v>0</v>
      </c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  <c r="AE1403" s="38"/>
      <c r="AR1403" s="231" t="s">
        <v>252</v>
      </c>
      <c r="AT1403" s="231" t="s">
        <v>166</v>
      </c>
      <c r="AU1403" s="231" t="s">
        <v>86</v>
      </c>
      <c r="AY1403" s="17" t="s">
        <v>164</v>
      </c>
      <c r="BE1403" s="232">
        <f>IF(N1403="základní",J1403,0)</f>
        <v>0</v>
      </c>
      <c r="BF1403" s="232">
        <f>IF(N1403="snížená",J1403,0)</f>
        <v>0</v>
      </c>
      <c r="BG1403" s="232">
        <f>IF(N1403="zákl. přenesená",J1403,0)</f>
        <v>0</v>
      </c>
      <c r="BH1403" s="232">
        <f>IF(N1403="sníž. přenesená",J1403,0)</f>
        <v>0</v>
      </c>
      <c r="BI1403" s="232">
        <f>IF(N1403="nulová",J1403,0)</f>
        <v>0</v>
      </c>
      <c r="BJ1403" s="17" t="s">
        <v>84</v>
      </c>
      <c r="BK1403" s="232">
        <f>ROUND(I1403*H1403,2)</f>
        <v>0</v>
      </c>
      <c r="BL1403" s="17" t="s">
        <v>252</v>
      </c>
      <c r="BM1403" s="231" t="s">
        <v>2215</v>
      </c>
    </row>
    <row r="1404" spans="1:65" s="2" customFormat="1" ht="13.8" customHeight="1">
      <c r="A1404" s="38"/>
      <c r="B1404" s="39"/>
      <c r="C1404" s="219" t="s">
        <v>2216</v>
      </c>
      <c r="D1404" s="219" t="s">
        <v>166</v>
      </c>
      <c r="E1404" s="220" t="s">
        <v>2217</v>
      </c>
      <c r="F1404" s="221" t="s">
        <v>2218</v>
      </c>
      <c r="G1404" s="222" t="s">
        <v>350</v>
      </c>
      <c r="H1404" s="223">
        <v>1</v>
      </c>
      <c r="I1404" s="224"/>
      <c r="J1404" s="225">
        <f>ROUND(I1404*H1404,2)</f>
        <v>0</v>
      </c>
      <c r="K1404" s="226"/>
      <c r="L1404" s="44"/>
      <c r="M1404" s="227" t="s">
        <v>1</v>
      </c>
      <c r="N1404" s="228" t="s">
        <v>41</v>
      </c>
      <c r="O1404" s="91"/>
      <c r="P1404" s="229">
        <f>O1404*H1404</f>
        <v>0</v>
      </c>
      <c r="Q1404" s="229">
        <v>0</v>
      </c>
      <c r="R1404" s="229">
        <f>Q1404*H1404</f>
        <v>0</v>
      </c>
      <c r="S1404" s="229">
        <v>0</v>
      </c>
      <c r="T1404" s="230">
        <f>S1404*H1404</f>
        <v>0</v>
      </c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  <c r="AE1404" s="38"/>
      <c r="AR1404" s="231" t="s">
        <v>252</v>
      </c>
      <c r="AT1404" s="231" t="s">
        <v>166</v>
      </c>
      <c r="AU1404" s="231" t="s">
        <v>86</v>
      </c>
      <c r="AY1404" s="17" t="s">
        <v>164</v>
      </c>
      <c r="BE1404" s="232">
        <f>IF(N1404="základní",J1404,0)</f>
        <v>0</v>
      </c>
      <c r="BF1404" s="232">
        <f>IF(N1404="snížená",J1404,0)</f>
        <v>0</v>
      </c>
      <c r="BG1404" s="232">
        <f>IF(N1404="zákl. přenesená",J1404,0)</f>
        <v>0</v>
      </c>
      <c r="BH1404" s="232">
        <f>IF(N1404="sníž. přenesená",J1404,0)</f>
        <v>0</v>
      </c>
      <c r="BI1404" s="232">
        <f>IF(N1404="nulová",J1404,0)</f>
        <v>0</v>
      </c>
      <c r="BJ1404" s="17" t="s">
        <v>84</v>
      </c>
      <c r="BK1404" s="232">
        <f>ROUND(I1404*H1404,2)</f>
        <v>0</v>
      </c>
      <c r="BL1404" s="17" t="s">
        <v>252</v>
      </c>
      <c r="BM1404" s="231" t="s">
        <v>2219</v>
      </c>
    </row>
    <row r="1405" spans="1:65" s="2" customFormat="1" ht="13.8" customHeight="1">
      <c r="A1405" s="38"/>
      <c r="B1405" s="39"/>
      <c r="C1405" s="219" t="s">
        <v>2220</v>
      </c>
      <c r="D1405" s="219" t="s">
        <v>166</v>
      </c>
      <c r="E1405" s="220" t="s">
        <v>2221</v>
      </c>
      <c r="F1405" s="221" t="s">
        <v>2222</v>
      </c>
      <c r="G1405" s="222" t="s">
        <v>350</v>
      </c>
      <c r="H1405" s="223">
        <v>1</v>
      </c>
      <c r="I1405" s="224"/>
      <c r="J1405" s="225">
        <f>ROUND(I1405*H1405,2)</f>
        <v>0</v>
      </c>
      <c r="K1405" s="226"/>
      <c r="L1405" s="44"/>
      <c r="M1405" s="227" t="s">
        <v>1</v>
      </c>
      <c r="N1405" s="228" t="s">
        <v>41</v>
      </c>
      <c r="O1405" s="91"/>
      <c r="P1405" s="229">
        <f>O1405*H1405</f>
        <v>0</v>
      </c>
      <c r="Q1405" s="229">
        <v>0</v>
      </c>
      <c r="R1405" s="229">
        <f>Q1405*H1405</f>
        <v>0</v>
      </c>
      <c r="S1405" s="229">
        <v>0</v>
      </c>
      <c r="T1405" s="230">
        <f>S1405*H1405</f>
        <v>0</v>
      </c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38"/>
      <c r="AR1405" s="231" t="s">
        <v>252</v>
      </c>
      <c r="AT1405" s="231" t="s">
        <v>166</v>
      </c>
      <c r="AU1405" s="231" t="s">
        <v>86</v>
      </c>
      <c r="AY1405" s="17" t="s">
        <v>164</v>
      </c>
      <c r="BE1405" s="232">
        <f>IF(N1405="základní",J1405,0)</f>
        <v>0</v>
      </c>
      <c r="BF1405" s="232">
        <f>IF(N1405="snížená",J1405,0)</f>
        <v>0</v>
      </c>
      <c r="BG1405" s="232">
        <f>IF(N1405="zákl. přenesená",J1405,0)</f>
        <v>0</v>
      </c>
      <c r="BH1405" s="232">
        <f>IF(N1405="sníž. přenesená",J1405,0)</f>
        <v>0</v>
      </c>
      <c r="BI1405" s="232">
        <f>IF(N1405="nulová",J1405,0)</f>
        <v>0</v>
      </c>
      <c r="BJ1405" s="17" t="s">
        <v>84</v>
      </c>
      <c r="BK1405" s="232">
        <f>ROUND(I1405*H1405,2)</f>
        <v>0</v>
      </c>
      <c r="BL1405" s="17" t="s">
        <v>252</v>
      </c>
      <c r="BM1405" s="231" t="s">
        <v>2223</v>
      </c>
    </row>
    <row r="1406" spans="1:65" s="2" customFormat="1" ht="13.8" customHeight="1">
      <c r="A1406" s="38"/>
      <c r="B1406" s="39"/>
      <c r="C1406" s="219" t="s">
        <v>2224</v>
      </c>
      <c r="D1406" s="219" t="s">
        <v>166</v>
      </c>
      <c r="E1406" s="220" t="s">
        <v>2225</v>
      </c>
      <c r="F1406" s="221" t="s">
        <v>2226</v>
      </c>
      <c r="G1406" s="222" t="s">
        <v>350</v>
      </c>
      <c r="H1406" s="223">
        <v>1</v>
      </c>
      <c r="I1406" s="224"/>
      <c r="J1406" s="225">
        <f>ROUND(I1406*H1406,2)</f>
        <v>0</v>
      </c>
      <c r="K1406" s="226"/>
      <c r="L1406" s="44"/>
      <c r="M1406" s="227" t="s">
        <v>1</v>
      </c>
      <c r="N1406" s="228" t="s">
        <v>41</v>
      </c>
      <c r="O1406" s="91"/>
      <c r="P1406" s="229">
        <f>O1406*H1406</f>
        <v>0</v>
      </c>
      <c r="Q1406" s="229">
        <v>0</v>
      </c>
      <c r="R1406" s="229">
        <f>Q1406*H1406</f>
        <v>0</v>
      </c>
      <c r="S1406" s="229">
        <v>0</v>
      </c>
      <c r="T1406" s="230">
        <f>S1406*H1406</f>
        <v>0</v>
      </c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  <c r="AE1406" s="38"/>
      <c r="AR1406" s="231" t="s">
        <v>252</v>
      </c>
      <c r="AT1406" s="231" t="s">
        <v>166</v>
      </c>
      <c r="AU1406" s="231" t="s">
        <v>86</v>
      </c>
      <c r="AY1406" s="17" t="s">
        <v>164</v>
      </c>
      <c r="BE1406" s="232">
        <f>IF(N1406="základní",J1406,0)</f>
        <v>0</v>
      </c>
      <c r="BF1406" s="232">
        <f>IF(N1406="snížená",J1406,0)</f>
        <v>0</v>
      </c>
      <c r="BG1406" s="232">
        <f>IF(N1406="zákl. přenesená",J1406,0)</f>
        <v>0</v>
      </c>
      <c r="BH1406" s="232">
        <f>IF(N1406="sníž. přenesená",J1406,0)</f>
        <v>0</v>
      </c>
      <c r="BI1406" s="232">
        <f>IF(N1406="nulová",J1406,0)</f>
        <v>0</v>
      </c>
      <c r="BJ1406" s="17" t="s">
        <v>84</v>
      </c>
      <c r="BK1406" s="232">
        <f>ROUND(I1406*H1406,2)</f>
        <v>0</v>
      </c>
      <c r="BL1406" s="17" t="s">
        <v>252</v>
      </c>
      <c r="BM1406" s="231" t="s">
        <v>2227</v>
      </c>
    </row>
    <row r="1407" spans="1:65" s="2" customFormat="1" ht="13.8" customHeight="1">
      <c r="A1407" s="38"/>
      <c r="B1407" s="39"/>
      <c r="C1407" s="219" t="s">
        <v>2228</v>
      </c>
      <c r="D1407" s="219" t="s">
        <v>166</v>
      </c>
      <c r="E1407" s="220" t="s">
        <v>2229</v>
      </c>
      <c r="F1407" s="221" t="s">
        <v>2230</v>
      </c>
      <c r="G1407" s="222" t="s">
        <v>350</v>
      </c>
      <c r="H1407" s="223">
        <v>16</v>
      </c>
      <c r="I1407" s="224"/>
      <c r="J1407" s="225">
        <f>ROUND(I1407*H1407,2)</f>
        <v>0</v>
      </c>
      <c r="K1407" s="226"/>
      <c r="L1407" s="44"/>
      <c r="M1407" s="227" t="s">
        <v>1</v>
      </c>
      <c r="N1407" s="228" t="s">
        <v>41</v>
      </c>
      <c r="O1407" s="91"/>
      <c r="P1407" s="229">
        <f>O1407*H1407</f>
        <v>0</v>
      </c>
      <c r="Q1407" s="229">
        <v>0</v>
      </c>
      <c r="R1407" s="229">
        <f>Q1407*H1407</f>
        <v>0</v>
      </c>
      <c r="S1407" s="229">
        <v>0</v>
      </c>
      <c r="T1407" s="230">
        <f>S1407*H1407</f>
        <v>0</v>
      </c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R1407" s="231" t="s">
        <v>252</v>
      </c>
      <c r="AT1407" s="231" t="s">
        <v>166</v>
      </c>
      <c r="AU1407" s="231" t="s">
        <v>86</v>
      </c>
      <c r="AY1407" s="17" t="s">
        <v>164</v>
      </c>
      <c r="BE1407" s="232">
        <f>IF(N1407="základní",J1407,0)</f>
        <v>0</v>
      </c>
      <c r="BF1407" s="232">
        <f>IF(N1407="snížená",J1407,0)</f>
        <v>0</v>
      </c>
      <c r="BG1407" s="232">
        <f>IF(N1407="zákl. přenesená",J1407,0)</f>
        <v>0</v>
      </c>
      <c r="BH1407" s="232">
        <f>IF(N1407="sníž. přenesená",J1407,0)</f>
        <v>0</v>
      </c>
      <c r="BI1407" s="232">
        <f>IF(N1407="nulová",J1407,0)</f>
        <v>0</v>
      </c>
      <c r="BJ1407" s="17" t="s">
        <v>84</v>
      </c>
      <c r="BK1407" s="232">
        <f>ROUND(I1407*H1407,2)</f>
        <v>0</v>
      </c>
      <c r="BL1407" s="17" t="s">
        <v>252</v>
      </c>
      <c r="BM1407" s="231" t="s">
        <v>2231</v>
      </c>
    </row>
    <row r="1408" spans="1:65" s="2" customFormat="1" ht="13.8" customHeight="1">
      <c r="A1408" s="38"/>
      <c r="B1408" s="39"/>
      <c r="C1408" s="219" t="s">
        <v>2232</v>
      </c>
      <c r="D1408" s="219" t="s">
        <v>166</v>
      </c>
      <c r="E1408" s="220" t="s">
        <v>2233</v>
      </c>
      <c r="F1408" s="221" t="s">
        <v>2230</v>
      </c>
      <c r="G1408" s="222" t="s">
        <v>350</v>
      </c>
      <c r="H1408" s="223">
        <v>3</v>
      </c>
      <c r="I1408" s="224"/>
      <c r="J1408" s="225">
        <f>ROUND(I1408*H1408,2)</f>
        <v>0</v>
      </c>
      <c r="K1408" s="226"/>
      <c r="L1408" s="44"/>
      <c r="M1408" s="227" t="s">
        <v>1</v>
      </c>
      <c r="N1408" s="228" t="s">
        <v>41</v>
      </c>
      <c r="O1408" s="91"/>
      <c r="P1408" s="229">
        <f>O1408*H1408</f>
        <v>0</v>
      </c>
      <c r="Q1408" s="229">
        <v>0</v>
      </c>
      <c r="R1408" s="229">
        <f>Q1408*H1408</f>
        <v>0</v>
      </c>
      <c r="S1408" s="229">
        <v>0</v>
      </c>
      <c r="T1408" s="230">
        <f>S1408*H1408</f>
        <v>0</v>
      </c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  <c r="AE1408" s="38"/>
      <c r="AR1408" s="231" t="s">
        <v>252</v>
      </c>
      <c r="AT1408" s="231" t="s">
        <v>166</v>
      </c>
      <c r="AU1408" s="231" t="s">
        <v>86</v>
      </c>
      <c r="AY1408" s="17" t="s">
        <v>164</v>
      </c>
      <c r="BE1408" s="232">
        <f>IF(N1408="základní",J1408,0)</f>
        <v>0</v>
      </c>
      <c r="BF1408" s="232">
        <f>IF(N1408="snížená",J1408,0)</f>
        <v>0</v>
      </c>
      <c r="BG1408" s="232">
        <f>IF(N1408="zákl. přenesená",J1408,0)</f>
        <v>0</v>
      </c>
      <c r="BH1408" s="232">
        <f>IF(N1408="sníž. přenesená",J1408,0)</f>
        <v>0</v>
      </c>
      <c r="BI1408" s="232">
        <f>IF(N1408="nulová",J1408,0)</f>
        <v>0</v>
      </c>
      <c r="BJ1408" s="17" t="s">
        <v>84</v>
      </c>
      <c r="BK1408" s="232">
        <f>ROUND(I1408*H1408,2)</f>
        <v>0</v>
      </c>
      <c r="BL1408" s="17" t="s">
        <v>252</v>
      </c>
      <c r="BM1408" s="231" t="s">
        <v>2234</v>
      </c>
    </row>
    <row r="1409" spans="1:65" s="2" customFormat="1" ht="13.8" customHeight="1">
      <c r="A1409" s="38"/>
      <c r="B1409" s="39"/>
      <c r="C1409" s="219" t="s">
        <v>2235</v>
      </c>
      <c r="D1409" s="219" t="s">
        <v>166</v>
      </c>
      <c r="E1409" s="220" t="s">
        <v>2236</v>
      </c>
      <c r="F1409" s="221" t="s">
        <v>2210</v>
      </c>
      <c r="G1409" s="222" t="s">
        <v>350</v>
      </c>
      <c r="H1409" s="223">
        <v>2</v>
      </c>
      <c r="I1409" s="224"/>
      <c r="J1409" s="225">
        <f>ROUND(I1409*H1409,2)</f>
        <v>0</v>
      </c>
      <c r="K1409" s="226"/>
      <c r="L1409" s="44"/>
      <c r="M1409" s="227" t="s">
        <v>1</v>
      </c>
      <c r="N1409" s="228" t="s">
        <v>41</v>
      </c>
      <c r="O1409" s="91"/>
      <c r="P1409" s="229">
        <f>O1409*H1409</f>
        <v>0</v>
      </c>
      <c r="Q1409" s="229">
        <v>0</v>
      </c>
      <c r="R1409" s="229">
        <f>Q1409*H1409</f>
        <v>0</v>
      </c>
      <c r="S1409" s="229">
        <v>0</v>
      </c>
      <c r="T1409" s="230">
        <f>S1409*H1409</f>
        <v>0</v>
      </c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R1409" s="231" t="s">
        <v>252</v>
      </c>
      <c r="AT1409" s="231" t="s">
        <v>166</v>
      </c>
      <c r="AU1409" s="231" t="s">
        <v>86</v>
      </c>
      <c r="AY1409" s="17" t="s">
        <v>164</v>
      </c>
      <c r="BE1409" s="232">
        <f>IF(N1409="základní",J1409,0)</f>
        <v>0</v>
      </c>
      <c r="BF1409" s="232">
        <f>IF(N1409="snížená",J1409,0)</f>
        <v>0</v>
      </c>
      <c r="BG1409" s="232">
        <f>IF(N1409="zákl. přenesená",J1409,0)</f>
        <v>0</v>
      </c>
      <c r="BH1409" s="232">
        <f>IF(N1409="sníž. přenesená",J1409,0)</f>
        <v>0</v>
      </c>
      <c r="BI1409" s="232">
        <f>IF(N1409="nulová",J1409,0)</f>
        <v>0</v>
      </c>
      <c r="BJ1409" s="17" t="s">
        <v>84</v>
      </c>
      <c r="BK1409" s="232">
        <f>ROUND(I1409*H1409,2)</f>
        <v>0</v>
      </c>
      <c r="BL1409" s="17" t="s">
        <v>252</v>
      </c>
      <c r="BM1409" s="231" t="s">
        <v>2237</v>
      </c>
    </row>
    <row r="1410" spans="1:65" s="2" customFormat="1" ht="13.8" customHeight="1">
      <c r="A1410" s="38"/>
      <c r="B1410" s="39"/>
      <c r="C1410" s="219" t="s">
        <v>2238</v>
      </c>
      <c r="D1410" s="219" t="s">
        <v>166</v>
      </c>
      <c r="E1410" s="220" t="s">
        <v>2239</v>
      </c>
      <c r="F1410" s="221" t="s">
        <v>2210</v>
      </c>
      <c r="G1410" s="222" t="s">
        <v>350</v>
      </c>
      <c r="H1410" s="223">
        <v>5</v>
      </c>
      <c r="I1410" s="224"/>
      <c r="J1410" s="225">
        <f>ROUND(I1410*H1410,2)</f>
        <v>0</v>
      </c>
      <c r="K1410" s="226"/>
      <c r="L1410" s="44"/>
      <c r="M1410" s="227" t="s">
        <v>1</v>
      </c>
      <c r="N1410" s="228" t="s">
        <v>41</v>
      </c>
      <c r="O1410" s="91"/>
      <c r="P1410" s="229">
        <f>O1410*H1410</f>
        <v>0</v>
      </c>
      <c r="Q1410" s="229">
        <v>0</v>
      </c>
      <c r="R1410" s="229">
        <f>Q1410*H1410</f>
        <v>0</v>
      </c>
      <c r="S1410" s="229">
        <v>0</v>
      </c>
      <c r="T1410" s="230">
        <f>S1410*H1410</f>
        <v>0</v>
      </c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R1410" s="231" t="s">
        <v>252</v>
      </c>
      <c r="AT1410" s="231" t="s">
        <v>166</v>
      </c>
      <c r="AU1410" s="231" t="s">
        <v>86</v>
      </c>
      <c r="AY1410" s="17" t="s">
        <v>164</v>
      </c>
      <c r="BE1410" s="232">
        <f>IF(N1410="základní",J1410,0)</f>
        <v>0</v>
      </c>
      <c r="BF1410" s="232">
        <f>IF(N1410="snížená",J1410,0)</f>
        <v>0</v>
      </c>
      <c r="BG1410" s="232">
        <f>IF(N1410="zákl. přenesená",J1410,0)</f>
        <v>0</v>
      </c>
      <c r="BH1410" s="232">
        <f>IF(N1410="sníž. přenesená",J1410,0)</f>
        <v>0</v>
      </c>
      <c r="BI1410" s="232">
        <f>IF(N1410="nulová",J1410,0)</f>
        <v>0</v>
      </c>
      <c r="BJ1410" s="17" t="s">
        <v>84</v>
      </c>
      <c r="BK1410" s="232">
        <f>ROUND(I1410*H1410,2)</f>
        <v>0</v>
      </c>
      <c r="BL1410" s="17" t="s">
        <v>252</v>
      </c>
      <c r="BM1410" s="231" t="s">
        <v>2240</v>
      </c>
    </row>
    <row r="1411" spans="1:65" s="2" customFormat="1" ht="13.8" customHeight="1">
      <c r="A1411" s="38"/>
      <c r="B1411" s="39"/>
      <c r="C1411" s="219" t="s">
        <v>2241</v>
      </c>
      <c r="D1411" s="219" t="s">
        <v>166</v>
      </c>
      <c r="E1411" s="220" t="s">
        <v>2242</v>
      </c>
      <c r="F1411" s="221" t="s">
        <v>2210</v>
      </c>
      <c r="G1411" s="222" t="s">
        <v>350</v>
      </c>
      <c r="H1411" s="223">
        <v>2</v>
      </c>
      <c r="I1411" s="224"/>
      <c r="J1411" s="225">
        <f>ROUND(I1411*H1411,2)</f>
        <v>0</v>
      </c>
      <c r="K1411" s="226"/>
      <c r="L1411" s="44"/>
      <c r="M1411" s="227" t="s">
        <v>1</v>
      </c>
      <c r="N1411" s="228" t="s">
        <v>41</v>
      </c>
      <c r="O1411" s="91"/>
      <c r="P1411" s="229">
        <f>O1411*H1411</f>
        <v>0</v>
      </c>
      <c r="Q1411" s="229">
        <v>0</v>
      </c>
      <c r="R1411" s="229">
        <f>Q1411*H1411</f>
        <v>0</v>
      </c>
      <c r="S1411" s="229">
        <v>0</v>
      </c>
      <c r="T1411" s="230">
        <f>S1411*H1411</f>
        <v>0</v>
      </c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R1411" s="231" t="s">
        <v>252</v>
      </c>
      <c r="AT1411" s="231" t="s">
        <v>166</v>
      </c>
      <c r="AU1411" s="231" t="s">
        <v>86</v>
      </c>
      <c r="AY1411" s="17" t="s">
        <v>164</v>
      </c>
      <c r="BE1411" s="232">
        <f>IF(N1411="základní",J1411,0)</f>
        <v>0</v>
      </c>
      <c r="BF1411" s="232">
        <f>IF(N1411="snížená",J1411,0)</f>
        <v>0</v>
      </c>
      <c r="BG1411" s="232">
        <f>IF(N1411="zákl. přenesená",J1411,0)</f>
        <v>0</v>
      </c>
      <c r="BH1411" s="232">
        <f>IF(N1411="sníž. přenesená",J1411,0)</f>
        <v>0</v>
      </c>
      <c r="BI1411" s="232">
        <f>IF(N1411="nulová",J1411,0)</f>
        <v>0</v>
      </c>
      <c r="BJ1411" s="17" t="s">
        <v>84</v>
      </c>
      <c r="BK1411" s="232">
        <f>ROUND(I1411*H1411,2)</f>
        <v>0</v>
      </c>
      <c r="BL1411" s="17" t="s">
        <v>252</v>
      </c>
      <c r="BM1411" s="231" t="s">
        <v>2243</v>
      </c>
    </row>
    <row r="1412" spans="1:65" s="2" customFormat="1" ht="13.8" customHeight="1">
      <c r="A1412" s="38"/>
      <c r="B1412" s="39"/>
      <c r="C1412" s="219" t="s">
        <v>2244</v>
      </c>
      <c r="D1412" s="219" t="s">
        <v>166</v>
      </c>
      <c r="E1412" s="220" t="s">
        <v>2245</v>
      </c>
      <c r="F1412" s="221" t="s">
        <v>2226</v>
      </c>
      <c r="G1412" s="222" t="s">
        <v>350</v>
      </c>
      <c r="H1412" s="223">
        <v>10</v>
      </c>
      <c r="I1412" s="224"/>
      <c r="J1412" s="225">
        <f>ROUND(I1412*H1412,2)</f>
        <v>0</v>
      </c>
      <c r="K1412" s="226"/>
      <c r="L1412" s="44"/>
      <c r="M1412" s="227" t="s">
        <v>1</v>
      </c>
      <c r="N1412" s="228" t="s">
        <v>41</v>
      </c>
      <c r="O1412" s="91"/>
      <c r="P1412" s="229">
        <f>O1412*H1412</f>
        <v>0</v>
      </c>
      <c r="Q1412" s="229">
        <v>0</v>
      </c>
      <c r="R1412" s="229">
        <f>Q1412*H1412</f>
        <v>0</v>
      </c>
      <c r="S1412" s="229">
        <v>0</v>
      </c>
      <c r="T1412" s="230">
        <f>S1412*H1412</f>
        <v>0</v>
      </c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38"/>
      <c r="AR1412" s="231" t="s">
        <v>252</v>
      </c>
      <c r="AT1412" s="231" t="s">
        <v>166</v>
      </c>
      <c r="AU1412" s="231" t="s">
        <v>86</v>
      </c>
      <c r="AY1412" s="17" t="s">
        <v>164</v>
      </c>
      <c r="BE1412" s="232">
        <f>IF(N1412="základní",J1412,0)</f>
        <v>0</v>
      </c>
      <c r="BF1412" s="232">
        <f>IF(N1412="snížená",J1412,0)</f>
        <v>0</v>
      </c>
      <c r="BG1412" s="232">
        <f>IF(N1412="zákl. přenesená",J1412,0)</f>
        <v>0</v>
      </c>
      <c r="BH1412" s="232">
        <f>IF(N1412="sníž. přenesená",J1412,0)</f>
        <v>0</v>
      </c>
      <c r="BI1412" s="232">
        <f>IF(N1412="nulová",J1412,0)</f>
        <v>0</v>
      </c>
      <c r="BJ1412" s="17" t="s">
        <v>84</v>
      </c>
      <c r="BK1412" s="232">
        <f>ROUND(I1412*H1412,2)</f>
        <v>0</v>
      </c>
      <c r="BL1412" s="17" t="s">
        <v>252</v>
      </c>
      <c r="BM1412" s="231" t="s">
        <v>2246</v>
      </c>
    </row>
    <row r="1413" spans="1:65" s="2" customFormat="1" ht="13.8" customHeight="1">
      <c r="A1413" s="38"/>
      <c r="B1413" s="39"/>
      <c r="C1413" s="219" t="s">
        <v>2247</v>
      </c>
      <c r="D1413" s="219" t="s">
        <v>166</v>
      </c>
      <c r="E1413" s="220" t="s">
        <v>2248</v>
      </c>
      <c r="F1413" s="221" t="s">
        <v>2249</v>
      </c>
      <c r="G1413" s="222" t="s">
        <v>350</v>
      </c>
      <c r="H1413" s="223">
        <v>2</v>
      </c>
      <c r="I1413" s="224"/>
      <c r="J1413" s="225">
        <f>ROUND(I1413*H1413,2)</f>
        <v>0</v>
      </c>
      <c r="K1413" s="226"/>
      <c r="L1413" s="44"/>
      <c r="M1413" s="227" t="s">
        <v>1</v>
      </c>
      <c r="N1413" s="228" t="s">
        <v>41</v>
      </c>
      <c r="O1413" s="91"/>
      <c r="P1413" s="229">
        <f>O1413*H1413</f>
        <v>0</v>
      </c>
      <c r="Q1413" s="229">
        <v>0</v>
      </c>
      <c r="R1413" s="229">
        <f>Q1413*H1413</f>
        <v>0</v>
      </c>
      <c r="S1413" s="229">
        <v>0</v>
      </c>
      <c r="T1413" s="230">
        <f>S1413*H1413</f>
        <v>0</v>
      </c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38"/>
      <c r="AR1413" s="231" t="s">
        <v>252</v>
      </c>
      <c r="AT1413" s="231" t="s">
        <v>166</v>
      </c>
      <c r="AU1413" s="231" t="s">
        <v>86</v>
      </c>
      <c r="AY1413" s="17" t="s">
        <v>164</v>
      </c>
      <c r="BE1413" s="232">
        <f>IF(N1413="základní",J1413,0)</f>
        <v>0</v>
      </c>
      <c r="BF1413" s="232">
        <f>IF(N1413="snížená",J1413,0)</f>
        <v>0</v>
      </c>
      <c r="BG1413" s="232">
        <f>IF(N1413="zákl. přenesená",J1413,0)</f>
        <v>0</v>
      </c>
      <c r="BH1413" s="232">
        <f>IF(N1413="sníž. přenesená",J1413,0)</f>
        <v>0</v>
      </c>
      <c r="BI1413" s="232">
        <f>IF(N1413="nulová",J1413,0)</f>
        <v>0</v>
      </c>
      <c r="BJ1413" s="17" t="s">
        <v>84</v>
      </c>
      <c r="BK1413" s="232">
        <f>ROUND(I1413*H1413,2)</f>
        <v>0</v>
      </c>
      <c r="BL1413" s="17" t="s">
        <v>252</v>
      </c>
      <c r="BM1413" s="231" t="s">
        <v>2250</v>
      </c>
    </row>
    <row r="1414" spans="1:65" s="2" customFormat="1" ht="13.8" customHeight="1">
      <c r="A1414" s="38"/>
      <c r="B1414" s="39"/>
      <c r="C1414" s="219" t="s">
        <v>2251</v>
      </c>
      <c r="D1414" s="219" t="s">
        <v>166</v>
      </c>
      <c r="E1414" s="220" t="s">
        <v>2252</v>
      </c>
      <c r="F1414" s="221" t="s">
        <v>2249</v>
      </c>
      <c r="G1414" s="222" t="s">
        <v>350</v>
      </c>
      <c r="H1414" s="223">
        <v>1</v>
      </c>
      <c r="I1414" s="224"/>
      <c r="J1414" s="225">
        <f>ROUND(I1414*H1414,2)</f>
        <v>0</v>
      </c>
      <c r="K1414" s="226"/>
      <c r="L1414" s="44"/>
      <c r="M1414" s="227" t="s">
        <v>1</v>
      </c>
      <c r="N1414" s="228" t="s">
        <v>41</v>
      </c>
      <c r="O1414" s="91"/>
      <c r="P1414" s="229">
        <f>O1414*H1414</f>
        <v>0</v>
      </c>
      <c r="Q1414" s="229">
        <v>0</v>
      </c>
      <c r="R1414" s="229">
        <f>Q1414*H1414</f>
        <v>0</v>
      </c>
      <c r="S1414" s="229">
        <v>0</v>
      </c>
      <c r="T1414" s="230">
        <f>S1414*H1414</f>
        <v>0</v>
      </c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38"/>
      <c r="AR1414" s="231" t="s">
        <v>252</v>
      </c>
      <c r="AT1414" s="231" t="s">
        <v>166</v>
      </c>
      <c r="AU1414" s="231" t="s">
        <v>86</v>
      </c>
      <c r="AY1414" s="17" t="s">
        <v>164</v>
      </c>
      <c r="BE1414" s="232">
        <f>IF(N1414="základní",J1414,0)</f>
        <v>0</v>
      </c>
      <c r="BF1414" s="232">
        <f>IF(N1414="snížená",J1414,0)</f>
        <v>0</v>
      </c>
      <c r="BG1414" s="232">
        <f>IF(N1414="zákl. přenesená",J1414,0)</f>
        <v>0</v>
      </c>
      <c r="BH1414" s="232">
        <f>IF(N1414="sníž. přenesená",J1414,0)</f>
        <v>0</v>
      </c>
      <c r="BI1414" s="232">
        <f>IF(N1414="nulová",J1414,0)</f>
        <v>0</v>
      </c>
      <c r="BJ1414" s="17" t="s">
        <v>84</v>
      </c>
      <c r="BK1414" s="232">
        <f>ROUND(I1414*H1414,2)</f>
        <v>0</v>
      </c>
      <c r="BL1414" s="17" t="s">
        <v>252</v>
      </c>
      <c r="BM1414" s="231" t="s">
        <v>2253</v>
      </c>
    </row>
    <row r="1415" spans="1:65" s="2" customFormat="1" ht="13.8" customHeight="1">
      <c r="A1415" s="38"/>
      <c r="B1415" s="39"/>
      <c r="C1415" s="219" t="s">
        <v>2254</v>
      </c>
      <c r="D1415" s="219" t="s">
        <v>166</v>
      </c>
      <c r="E1415" s="220" t="s">
        <v>2255</v>
      </c>
      <c r="F1415" s="221" t="s">
        <v>2256</v>
      </c>
      <c r="G1415" s="222" t="s">
        <v>350</v>
      </c>
      <c r="H1415" s="223">
        <v>1</v>
      </c>
      <c r="I1415" s="224"/>
      <c r="J1415" s="225">
        <f>ROUND(I1415*H1415,2)</f>
        <v>0</v>
      </c>
      <c r="K1415" s="226"/>
      <c r="L1415" s="44"/>
      <c r="M1415" s="227" t="s">
        <v>1</v>
      </c>
      <c r="N1415" s="228" t="s">
        <v>41</v>
      </c>
      <c r="O1415" s="91"/>
      <c r="P1415" s="229">
        <f>O1415*H1415</f>
        <v>0</v>
      </c>
      <c r="Q1415" s="229">
        <v>0</v>
      </c>
      <c r="R1415" s="229">
        <f>Q1415*H1415</f>
        <v>0</v>
      </c>
      <c r="S1415" s="229">
        <v>0</v>
      </c>
      <c r="T1415" s="230">
        <f>S1415*H1415</f>
        <v>0</v>
      </c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R1415" s="231" t="s">
        <v>252</v>
      </c>
      <c r="AT1415" s="231" t="s">
        <v>166</v>
      </c>
      <c r="AU1415" s="231" t="s">
        <v>86</v>
      </c>
      <c r="AY1415" s="17" t="s">
        <v>164</v>
      </c>
      <c r="BE1415" s="232">
        <f>IF(N1415="základní",J1415,0)</f>
        <v>0</v>
      </c>
      <c r="BF1415" s="232">
        <f>IF(N1415="snížená",J1415,0)</f>
        <v>0</v>
      </c>
      <c r="BG1415" s="232">
        <f>IF(N1415="zákl. přenesená",J1415,0)</f>
        <v>0</v>
      </c>
      <c r="BH1415" s="232">
        <f>IF(N1415="sníž. přenesená",J1415,0)</f>
        <v>0</v>
      </c>
      <c r="BI1415" s="232">
        <f>IF(N1415="nulová",J1415,0)</f>
        <v>0</v>
      </c>
      <c r="BJ1415" s="17" t="s">
        <v>84</v>
      </c>
      <c r="BK1415" s="232">
        <f>ROUND(I1415*H1415,2)</f>
        <v>0</v>
      </c>
      <c r="BL1415" s="17" t="s">
        <v>252</v>
      </c>
      <c r="BM1415" s="231" t="s">
        <v>2257</v>
      </c>
    </row>
    <row r="1416" spans="1:65" s="2" customFormat="1" ht="13.8" customHeight="1">
      <c r="A1416" s="38"/>
      <c r="B1416" s="39"/>
      <c r="C1416" s="219" t="s">
        <v>2258</v>
      </c>
      <c r="D1416" s="219" t="s">
        <v>166</v>
      </c>
      <c r="E1416" s="220" t="s">
        <v>2259</v>
      </c>
      <c r="F1416" s="221" t="s">
        <v>2260</v>
      </c>
      <c r="G1416" s="222" t="s">
        <v>350</v>
      </c>
      <c r="H1416" s="223">
        <v>1</v>
      </c>
      <c r="I1416" s="224"/>
      <c r="J1416" s="225">
        <f>ROUND(I1416*H1416,2)</f>
        <v>0</v>
      </c>
      <c r="K1416" s="226"/>
      <c r="L1416" s="44"/>
      <c r="M1416" s="227" t="s">
        <v>1</v>
      </c>
      <c r="N1416" s="228" t="s">
        <v>41</v>
      </c>
      <c r="O1416" s="91"/>
      <c r="P1416" s="229">
        <f>O1416*H1416</f>
        <v>0</v>
      </c>
      <c r="Q1416" s="229">
        <v>0</v>
      </c>
      <c r="R1416" s="229">
        <f>Q1416*H1416</f>
        <v>0</v>
      </c>
      <c r="S1416" s="229">
        <v>0</v>
      </c>
      <c r="T1416" s="230">
        <f>S1416*H1416</f>
        <v>0</v>
      </c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R1416" s="231" t="s">
        <v>252</v>
      </c>
      <c r="AT1416" s="231" t="s">
        <v>166</v>
      </c>
      <c r="AU1416" s="231" t="s">
        <v>86</v>
      </c>
      <c r="AY1416" s="17" t="s">
        <v>164</v>
      </c>
      <c r="BE1416" s="232">
        <f>IF(N1416="základní",J1416,0)</f>
        <v>0</v>
      </c>
      <c r="BF1416" s="232">
        <f>IF(N1416="snížená",J1416,0)</f>
        <v>0</v>
      </c>
      <c r="BG1416" s="232">
        <f>IF(N1416="zákl. přenesená",J1416,0)</f>
        <v>0</v>
      </c>
      <c r="BH1416" s="232">
        <f>IF(N1416="sníž. přenesená",J1416,0)</f>
        <v>0</v>
      </c>
      <c r="BI1416" s="232">
        <f>IF(N1416="nulová",J1416,0)</f>
        <v>0</v>
      </c>
      <c r="BJ1416" s="17" t="s">
        <v>84</v>
      </c>
      <c r="BK1416" s="232">
        <f>ROUND(I1416*H1416,2)</f>
        <v>0</v>
      </c>
      <c r="BL1416" s="17" t="s">
        <v>252</v>
      </c>
      <c r="BM1416" s="231" t="s">
        <v>2261</v>
      </c>
    </row>
    <row r="1417" spans="1:65" s="2" customFormat="1" ht="13.8" customHeight="1">
      <c r="A1417" s="38"/>
      <c r="B1417" s="39"/>
      <c r="C1417" s="219" t="s">
        <v>2262</v>
      </c>
      <c r="D1417" s="219" t="s">
        <v>166</v>
      </c>
      <c r="E1417" s="220" t="s">
        <v>2263</v>
      </c>
      <c r="F1417" s="221" t="s">
        <v>2210</v>
      </c>
      <c r="G1417" s="222" t="s">
        <v>350</v>
      </c>
      <c r="H1417" s="223">
        <v>4</v>
      </c>
      <c r="I1417" s="224"/>
      <c r="J1417" s="225">
        <f>ROUND(I1417*H1417,2)</f>
        <v>0</v>
      </c>
      <c r="K1417" s="226"/>
      <c r="L1417" s="44"/>
      <c r="M1417" s="227" t="s">
        <v>1</v>
      </c>
      <c r="N1417" s="228" t="s">
        <v>41</v>
      </c>
      <c r="O1417" s="91"/>
      <c r="P1417" s="229">
        <f>O1417*H1417</f>
        <v>0</v>
      </c>
      <c r="Q1417" s="229">
        <v>0</v>
      </c>
      <c r="R1417" s="229">
        <f>Q1417*H1417</f>
        <v>0</v>
      </c>
      <c r="S1417" s="229">
        <v>0</v>
      </c>
      <c r="T1417" s="230">
        <f>S1417*H1417</f>
        <v>0</v>
      </c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R1417" s="231" t="s">
        <v>252</v>
      </c>
      <c r="AT1417" s="231" t="s">
        <v>166</v>
      </c>
      <c r="AU1417" s="231" t="s">
        <v>86</v>
      </c>
      <c r="AY1417" s="17" t="s">
        <v>164</v>
      </c>
      <c r="BE1417" s="232">
        <f>IF(N1417="základní",J1417,0)</f>
        <v>0</v>
      </c>
      <c r="BF1417" s="232">
        <f>IF(N1417="snížená",J1417,0)</f>
        <v>0</v>
      </c>
      <c r="BG1417" s="232">
        <f>IF(N1417="zákl. přenesená",J1417,0)</f>
        <v>0</v>
      </c>
      <c r="BH1417" s="232">
        <f>IF(N1417="sníž. přenesená",J1417,0)</f>
        <v>0</v>
      </c>
      <c r="BI1417" s="232">
        <f>IF(N1417="nulová",J1417,0)</f>
        <v>0</v>
      </c>
      <c r="BJ1417" s="17" t="s">
        <v>84</v>
      </c>
      <c r="BK1417" s="232">
        <f>ROUND(I1417*H1417,2)</f>
        <v>0</v>
      </c>
      <c r="BL1417" s="17" t="s">
        <v>252</v>
      </c>
      <c r="BM1417" s="231" t="s">
        <v>2264</v>
      </c>
    </row>
    <row r="1418" spans="1:65" s="2" customFormat="1" ht="13.8" customHeight="1">
      <c r="A1418" s="38"/>
      <c r="B1418" s="39"/>
      <c r="C1418" s="219" t="s">
        <v>2265</v>
      </c>
      <c r="D1418" s="219" t="s">
        <v>166</v>
      </c>
      <c r="E1418" s="220" t="s">
        <v>2266</v>
      </c>
      <c r="F1418" s="221" t="s">
        <v>2267</v>
      </c>
      <c r="G1418" s="222" t="s">
        <v>350</v>
      </c>
      <c r="H1418" s="223">
        <v>4</v>
      </c>
      <c r="I1418" s="224"/>
      <c r="J1418" s="225">
        <f>ROUND(I1418*H1418,2)</f>
        <v>0</v>
      </c>
      <c r="K1418" s="226"/>
      <c r="L1418" s="44"/>
      <c r="M1418" s="227" t="s">
        <v>1</v>
      </c>
      <c r="N1418" s="228" t="s">
        <v>41</v>
      </c>
      <c r="O1418" s="91"/>
      <c r="P1418" s="229">
        <f>O1418*H1418</f>
        <v>0</v>
      </c>
      <c r="Q1418" s="229">
        <v>0</v>
      </c>
      <c r="R1418" s="229">
        <f>Q1418*H1418</f>
        <v>0</v>
      </c>
      <c r="S1418" s="229">
        <v>0</v>
      </c>
      <c r="T1418" s="230">
        <f>S1418*H1418</f>
        <v>0</v>
      </c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R1418" s="231" t="s">
        <v>252</v>
      </c>
      <c r="AT1418" s="231" t="s">
        <v>166</v>
      </c>
      <c r="AU1418" s="231" t="s">
        <v>86</v>
      </c>
      <c r="AY1418" s="17" t="s">
        <v>164</v>
      </c>
      <c r="BE1418" s="232">
        <f>IF(N1418="základní",J1418,0)</f>
        <v>0</v>
      </c>
      <c r="BF1418" s="232">
        <f>IF(N1418="snížená",J1418,0)</f>
        <v>0</v>
      </c>
      <c r="BG1418" s="232">
        <f>IF(N1418="zákl. přenesená",J1418,0)</f>
        <v>0</v>
      </c>
      <c r="BH1418" s="232">
        <f>IF(N1418="sníž. přenesená",J1418,0)</f>
        <v>0</v>
      </c>
      <c r="BI1418" s="232">
        <f>IF(N1418="nulová",J1418,0)</f>
        <v>0</v>
      </c>
      <c r="BJ1418" s="17" t="s">
        <v>84</v>
      </c>
      <c r="BK1418" s="232">
        <f>ROUND(I1418*H1418,2)</f>
        <v>0</v>
      </c>
      <c r="BL1418" s="17" t="s">
        <v>252</v>
      </c>
      <c r="BM1418" s="231" t="s">
        <v>2268</v>
      </c>
    </row>
    <row r="1419" spans="1:65" s="2" customFormat="1" ht="13.8" customHeight="1">
      <c r="A1419" s="38"/>
      <c r="B1419" s="39"/>
      <c r="C1419" s="219" t="s">
        <v>2269</v>
      </c>
      <c r="D1419" s="219" t="s">
        <v>166</v>
      </c>
      <c r="E1419" s="220" t="s">
        <v>2270</v>
      </c>
      <c r="F1419" s="221" t="s">
        <v>2271</v>
      </c>
      <c r="G1419" s="222" t="s">
        <v>350</v>
      </c>
      <c r="H1419" s="223">
        <v>1</v>
      </c>
      <c r="I1419" s="224"/>
      <c r="J1419" s="225">
        <f>ROUND(I1419*H1419,2)</f>
        <v>0</v>
      </c>
      <c r="K1419" s="226"/>
      <c r="L1419" s="44"/>
      <c r="M1419" s="227" t="s">
        <v>1</v>
      </c>
      <c r="N1419" s="228" t="s">
        <v>41</v>
      </c>
      <c r="O1419" s="91"/>
      <c r="P1419" s="229">
        <f>O1419*H1419</f>
        <v>0</v>
      </c>
      <c r="Q1419" s="229">
        <v>0</v>
      </c>
      <c r="R1419" s="229">
        <f>Q1419*H1419</f>
        <v>0</v>
      </c>
      <c r="S1419" s="229">
        <v>0</v>
      </c>
      <c r="T1419" s="230">
        <f>S1419*H1419</f>
        <v>0</v>
      </c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R1419" s="231" t="s">
        <v>252</v>
      </c>
      <c r="AT1419" s="231" t="s">
        <v>166</v>
      </c>
      <c r="AU1419" s="231" t="s">
        <v>86</v>
      </c>
      <c r="AY1419" s="17" t="s">
        <v>164</v>
      </c>
      <c r="BE1419" s="232">
        <f>IF(N1419="základní",J1419,0)</f>
        <v>0</v>
      </c>
      <c r="BF1419" s="232">
        <f>IF(N1419="snížená",J1419,0)</f>
        <v>0</v>
      </c>
      <c r="BG1419" s="232">
        <f>IF(N1419="zákl. přenesená",J1419,0)</f>
        <v>0</v>
      </c>
      <c r="BH1419" s="232">
        <f>IF(N1419="sníž. přenesená",J1419,0)</f>
        <v>0</v>
      </c>
      <c r="BI1419" s="232">
        <f>IF(N1419="nulová",J1419,0)</f>
        <v>0</v>
      </c>
      <c r="BJ1419" s="17" t="s">
        <v>84</v>
      </c>
      <c r="BK1419" s="232">
        <f>ROUND(I1419*H1419,2)</f>
        <v>0</v>
      </c>
      <c r="BL1419" s="17" t="s">
        <v>252</v>
      </c>
      <c r="BM1419" s="231" t="s">
        <v>2272</v>
      </c>
    </row>
    <row r="1420" spans="1:65" s="2" customFormat="1" ht="13.8" customHeight="1">
      <c r="A1420" s="38"/>
      <c r="B1420" s="39"/>
      <c r="C1420" s="219" t="s">
        <v>2273</v>
      </c>
      <c r="D1420" s="219" t="s">
        <v>166</v>
      </c>
      <c r="E1420" s="220" t="s">
        <v>2274</v>
      </c>
      <c r="F1420" s="221" t="s">
        <v>2271</v>
      </c>
      <c r="G1420" s="222" t="s">
        <v>350</v>
      </c>
      <c r="H1420" s="223">
        <v>2</v>
      </c>
      <c r="I1420" s="224"/>
      <c r="J1420" s="225">
        <f>ROUND(I1420*H1420,2)</f>
        <v>0</v>
      </c>
      <c r="K1420" s="226"/>
      <c r="L1420" s="44"/>
      <c r="M1420" s="227" t="s">
        <v>1</v>
      </c>
      <c r="N1420" s="228" t="s">
        <v>41</v>
      </c>
      <c r="O1420" s="91"/>
      <c r="P1420" s="229">
        <f>O1420*H1420</f>
        <v>0</v>
      </c>
      <c r="Q1420" s="229">
        <v>0</v>
      </c>
      <c r="R1420" s="229">
        <f>Q1420*H1420</f>
        <v>0</v>
      </c>
      <c r="S1420" s="229">
        <v>0</v>
      </c>
      <c r="T1420" s="230">
        <f>S1420*H1420</f>
        <v>0</v>
      </c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R1420" s="231" t="s">
        <v>252</v>
      </c>
      <c r="AT1420" s="231" t="s">
        <v>166</v>
      </c>
      <c r="AU1420" s="231" t="s">
        <v>86</v>
      </c>
      <c r="AY1420" s="17" t="s">
        <v>164</v>
      </c>
      <c r="BE1420" s="232">
        <f>IF(N1420="základní",J1420,0)</f>
        <v>0</v>
      </c>
      <c r="BF1420" s="232">
        <f>IF(N1420="snížená",J1420,0)</f>
        <v>0</v>
      </c>
      <c r="BG1420" s="232">
        <f>IF(N1420="zákl. přenesená",J1420,0)</f>
        <v>0</v>
      </c>
      <c r="BH1420" s="232">
        <f>IF(N1420="sníž. přenesená",J1420,0)</f>
        <v>0</v>
      </c>
      <c r="BI1420" s="232">
        <f>IF(N1420="nulová",J1420,0)</f>
        <v>0</v>
      </c>
      <c r="BJ1420" s="17" t="s">
        <v>84</v>
      </c>
      <c r="BK1420" s="232">
        <f>ROUND(I1420*H1420,2)</f>
        <v>0</v>
      </c>
      <c r="BL1420" s="17" t="s">
        <v>252</v>
      </c>
      <c r="BM1420" s="231" t="s">
        <v>2275</v>
      </c>
    </row>
    <row r="1421" spans="1:65" s="2" customFormat="1" ht="13.8" customHeight="1">
      <c r="A1421" s="38"/>
      <c r="B1421" s="39"/>
      <c r="C1421" s="219" t="s">
        <v>2276</v>
      </c>
      <c r="D1421" s="219" t="s">
        <v>166</v>
      </c>
      <c r="E1421" s="220" t="s">
        <v>2277</v>
      </c>
      <c r="F1421" s="221" t="s">
        <v>2278</v>
      </c>
      <c r="G1421" s="222" t="s">
        <v>350</v>
      </c>
      <c r="H1421" s="223">
        <v>1</v>
      </c>
      <c r="I1421" s="224"/>
      <c r="J1421" s="225">
        <f>ROUND(I1421*H1421,2)</f>
        <v>0</v>
      </c>
      <c r="K1421" s="226"/>
      <c r="L1421" s="44"/>
      <c r="M1421" s="227" t="s">
        <v>1</v>
      </c>
      <c r="N1421" s="228" t="s">
        <v>41</v>
      </c>
      <c r="O1421" s="91"/>
      <c r="P1421" s="229">
        <f>O1421*H1421</f>
        <v>0</v>
      </c>
      <c r="Q1421" s="229">
        <v>0</v>
      </c>
      <c r="R1421" s="229">
        <f>Q1421*H1421</f>
        <v>0</v>
      </c>
      <c r="S1421" s="229">
        <v>0</v>
      </c>
      <c r="T1421" s="230">
        <f>S1421*H1421</f>
        <v>0</v>
      </c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38"/>
      <c r="AR1421" s="231" t="s">
        <v>252</v>
      </c>
      <c r="AT1421" s="231" t="s">
        <v>166</v>
      </c>
      <c r="AU1421" s="231" t="s">
        <v>86</v>
      </c>
      <c r="AY1421" s="17" t="s">
        <v>164</v>
      </c>
      <c r="BE1421" s="232">
        <f>IF(N1421="základní",J1421,0)</f>
        <v>0</v>
      </c>
      <c r="BF1421" s="232">
        <f>IF(N1421="snížená",J1421,0)</f>
        <v>0</v>
      </c>
      <c r="BG1421" s="232">
        <f>IF(N1421="zákl. přenesená",J1421,0)</f>
        <v>0</v>
      </c>
      <c r="BH1421" s="232">
        <f>IF(N1421="sníž. přenesená",J1421,0)</f>
        <v>0</v>
      </c>
      <c r="BI1421" s="232">
        <f>IF(N1421="nulová",J1421,0)</f>
        <v>0</v>
      </c>
      <c r="BJ1421" s="17" t="s">
        <v>84</v>
      </c>
      <c r="BK1421" s="232">
        <f>ROUND(I1421*H1421,2)</f>
        <v>0</v>
      </c>
      <c r="BL1421" s="17" t="s">
        <v>252</v>
      </c>
      <c r="BM1421" s="231" t="s">
        <v>2279</v>
      </c>
    </row>
    <row r="1422" spans="1:65" s="2" customFormat="1" ht="13.8" customHeight="1">
      <c r="A1422" s="38"/>
      <c r="B1422" s="39"/>
      <c r="C1422" s="219" t="s">
        <v>2280</v>
      </c>
      <c r="D1422" s="219" t="s">
        <v>166</v>
      </c>
      <c r="E1422" s="220" t="s">
        <v>2281</v>
      </c>
      <c r="F1422" s="221" t="s">
        <v>2282</v>
      </c>
      <c r="G1422" s="222" t="s">
        <v>350</v>
      </c>
      <c r="H1422" s="223">
        <v>1</v>
      </c>
      <c r="I1422" s="224"/>
      <c r="J1422" s="225">
        <f>ROUND(I1422*H1422,2)</f>
        <v>0</v>
      </c>
      <c r="K1422" s="226"/>
      <c r="L1422" s="44"/>
      <c r="M1422" s="227" t="s">
        <v>1</v>
      </c>
      <c r="N1422" s="228" t="s">
        <v>41</v>
      </c>
      <c r="O1422" s="91"/>
      <c r="P1422" s="229">
        <f>O1422*H1422</f>
        <v>0</v>
      </c>
      <c r="Q1422" s="229">
        <v>0</v>
      </c>
      <c r="R1422" s="229">
        <f>Q1422*H1422</f>
        <v>0</v>
      </c>
      <c r="S1422" s="229">
        <v>0</v>
      </c>
      <c r="T1422" s="230">
        <f>S1422*H1422</f>
        <v>0</v>
      </c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R1422" s="231" t="s">
        <v>252</v>
      </c>
      <c r="AT1422" s="231" t="s">
        <v>166</v>
      </c>
      <c r="AU1422" s="231" t="s">
        <v>86</v>
      </c>
      <c r="AY1422" s="17" t="s">
        <v>164</v>
      </c>
      <c r="BE1422" s="232">
        <f>IF(N1422="základní",J1422,0)</f>
        <v>0</v>
      </c>
      <c r="BF1422" s="232">
        <f>IF(N1422="snížená",J1422,0)</f>
        <v>0</v>
      </c>
      <c r="BG1422" s="232">
        <f>IF(N1422="zákl. přenesená",J1422,0)</f>
        <v>0</v>
      </c>
      <c r="BH1422" s="232">
        <f>IF(N1422="sníž. přenesená",J1422,0)</f>
        <v>0</v>
      </c>
      <c r="BI1422" s="232">
        <f>IF(N1422="nulová",J1422,0)</f>
        <v>0</v>
      </c>
      <c r="BJ1422" s="17" t="s">
        <v>84</v>
      </c>
      <c r="BK1422" s="232">
        <f>ROUND(I1422*H1422,2)</f>
        <v>0</v>
      </c>
      <c r="BL1422" s="17" t="s">
        <v>252</v>
      </c>
      <c r="BM1422" s="231" t="s">
        <v>2283</v>
      </c>
    </row>
    <row r="1423" spans="1:65" s="2" customFormat="1" ht="13.8" customHeight="1">
      <c r="A1423" s="38"/>
      <c r="B1423" s="39"/>
      <c r="C1423" s="219" t="s">
        <v>2284</v>
      </c>
      <c r="D1423" s="219" t="s">
        <v>166</v>
      </c>
      <c r="E1423" s="220" t="s">
        <v>2285</v>
      </c>
      <c r="F1423" s="221" t="s">
        <v>2286</v>
      </c>
      <c r="G1423" s="222" t="s">
        <v>350</v>
      </c>
      <c r="H1423" s="223">
        <v>1</v>
      </c>
      <c r="I1423" s="224"/>
      <c r="J1423" s="225">
        <f>ROUND(I1423*H1423,2)</f>
        <v>0</v>
      </c>
      <c r="K1423" s="226"/>
      <c r="L1423" s="44"/>
      <c r="M1423" s="227" t="s">
        <v>1</v>
      </c>
      <c r="N1423" s="228" t="s">
        <v>41</v>
      </c>
      <c r="O1423" s="91"/>
      <c r="P1423" s="229">
        <f>O1423*H1423</f>
        <v>0</v>
      </c>
      <c r="Q1423" s="229">
        <v>0</v>
      </c>
      <c r="R1423" s="229">
        <f>Q1423*H1423</f>
        <v>0</v>
      </c>
      <c r="S1423" s="229">
        <v>0</v>
      </c>
      <c r="T1423" s="230">
        <f>S1423*H1423</f>
        <v>0</v>
      </c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R1423" s="231" t="s">
        <v>252</v>
      </c>
      <c r="AT1423" s="231" t="s">
        <v>166</v>
      </c>
      <c r="AU1423" s="231" t="s">
        <v>86</v>
      </c>
      <c r="AY1423" s="17" t="s">
        <v>164</v>
      </c>
      <c r="BE1423" s="232">
        <f>IF(N1423="základní",J1423,0)</f>
        <v>0</v>
      </c>
      <c r="BF1423" s="232">
        <f>IF(N1423="snížená",J1423,0)</f>
        <v>0</v>
      </c>
      <c r="BG1423" s="232">
        <f>IF(N1423="zákl. přenesená",J1423,0)</f>
        <v>0</v>
      </c>
      <c r="BH1423" s="232">
        <f>IF(N1423="sníž. přenesená",J1423,0)</f>
        <v>0</v>
      </c>
      <c r="BI1423" s="232">
        <f>IF(N1423="nulová",J1423,0)</f>
        <v>0</v>
      </c>
      <c r="BJ1423" s="17" t="s">
        <v>84</v>
      </c>
      <c r="BK1423" s="232">
        <f>ROUND(I1423*H1423,2)</f>
        <v>0</v>
      </c>
      <c r="BL1423" s="17" t="s">
        <v>252</v>
      </c>
      <c r="BM1423" s="231" t="s">
        <v>2287</v>
      </c>
    </row>
    <row r="1424" spans="1:65" s="2" customFormat="1" ht="13.8" customHeight="1">
      <c r="A1424" s="38"/>
      <c r="B1424" s="39"/>
      <c r="C1424" s="219" t="s">
        <v>2288</v>
      </c>
      <c r="D1424" s="219" t="s">
        <v>166</v>
      </c>
      <c r="E1424" s="220" t="s">
        <v>2289</v>
      </c>
      <c r="F1424" s="221" t="s">
        <v>2290</v>
      </c>
      <c r="G1424" s="222" t="s">
        <v>350</v>
      </c>
      <c r="H1424" s="223">
        <v>1</v>
      </c>
      <c r="I1424" s="224"/>
      <c r="J1424" s="225">
        <f>ROUND(I1424*H1424,2)</f>
        <v>0</v>
      </c>
      <c r="K1424" s="226"/>
      <c r="L1424" s="44"/>
      <c r="M1424" s="227" t="s">
        <v>1</v>
      </c>
      <c r="N1424" s="228" t="s">
        <v>41</v>
      </c>
      <c r="O1424" s="91"/>
      <c r="P1424" s="229">
        <f>O1424*H1424</f>
        <v>0</v>
      </c>
      <c r="Q1424" s="229">
        <v>0</v>
      </c>
      <c r="R1424" s="229">
        <f>Q1424*H1424</f>
        <v>0</v>
      </c>
      <c r="S1424" s="229">
        <v>0</v>
      </c>
      <c r="T1424" s="230">
        <f>S1424*H1424</f>
        <v>0</v>
      </c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R1424" s="231" t="s">
        <v>252</v>
      </c>
      <c r="AT1424" s="231" t="s">
        <v>166</v>
      </c>
      <c r="AU1424" s="231" t="s">
        <v>86</v>
      </c>
      <c r="AY1424" s="17" t="s">
        <v>164</v>
      </c>
      <c r="BE1424" s="232">
        <f>IF(N1424="základní",J1424,0)</f>
        <v>0</v>
      </c>
      <c r="BF1424" s="232">
        <f>IF(N1424="snížená",J1424,0)</f>
        <v>0</v>
      </c>
      <c r="BG1424" s="232">
        <f>IF(N1424="zákl. přenesená",J1424,0)</f>
        <v>0</v>
      </c>
      <c r="BH1424" s="232">
        <f>IF(N1424="sníž. přenesená",J1424,0)</f>
        <v>0</v>
      </c>
      <c r="BI1424" s="232">
        <f>IF(N1424="nulová",J1424,0)</f>
        <v>0</v>
      </c>
      <c r="BJ1424" s="17" t="s">
        <v>84</v>
      </c>
      <c r="BK1424" s="232">
        <f>ROUND(I1424*H1424,2)</f>
        <v>0</v>
      </c>
      <c r="BL1424" s="17" t="s">
        <v>252</v>
      </c>
      <c r="BM1424" s="231" t="s">
        <v>2291</v>
      </c>
    </row>
    <row r="1425" spans="1:65" s="2" customFormat="1" ht="13.8" customHeight="1">
      <c r="A1425" s="38"/>
      <c r="B1425" s="39"/>
      <c r="C1425" s="219" t="s">
        <v>2292</v>
      </c>
      <c r="D1425" s="219" t="s">
        <v>166</v>
      </c>
      <c r="E1425" s="220" t="s">
        <v>2293</v>
      </c>
      <c r="F1425" s="221" t="s">
        <v>2210</v>
      </c>
      <c r="G1425" s="222" t="s">
        <v>350</v>
      </c>
      <c r="H1425" s="223">
        <v>1</v>
      </c>
      <c r="I1425" s="224"/>
      <c r="J1425" s="225">
        <f>ROUND(I1425*H1425,2)</f>
        <v>0</v>
      </c>
      <c r="K1425" s="226"/>
      <c r="L1425" s="44"/>
      <c r="M1425" s="227" t="s">
        <v>1</v>
      </c>
      <c r="N1425" s="228" t="s">
        <v>41</v>
      </c>
      <c r="O1425" s="91"/>
      <c r="P1425" s="229">
        <f>O1425*H1425</f>
        <v>0</v>
      </c>
      <c r="Q1425" s="229">
        <v>0</v>
      </c>
      <c r="R1425" s="229">
        <f>Q1425*H1425</f>
        <v>0</v>
      </c>
      <c r="S1425" s="229">
        <v>0</v>
      </c>
      <c r="T1425" s="230">
        <f>S1425*H1425</f>
        <v>0</v>
      </c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R1425" s="231" t="s">
        <v>252</v>
      </c>
      <c r="AT1425" s="231" t="s">
        <v>166</v>
      </c>
      <c r="AU1425" s="231" t="s">
        <v>86</v>
      </c>
      <c r="AY1425" s="17" t="s">
        <v>164</v>
      </c>
      <c r="BE1425" s="232">
        <f>IF(N1425="základní",J1425,0)</f>
        <v>0</v>
      </c>
      <c r="BF1425" s="232">
        <f>IF(N1425="snížená",J1425,0)</f>
        <v>0</v>
      </c>
      <c r="BG1425" s="232">
        <f>IF(N1425="zákl. přenesená",J1425,0)</f>
        <v>0</v>
      </c>
      <c r="BH1425" s="232">
        <f>IF(N1425="sníž. přenesená",J1425,0)</f>
        <v>0</v>
      </c>
      <c r="BI1425" s="232">
        <f>IF(N1425="nulová",J1425,0)</f>
        <v>0</v>
      </c>
      <c r="BJ1425" s="17" t="s">
        <v>84</v>
      </c>
      <c r="BK1425" s="232">
        <f>ROUND(I1425*H1425,2)</f>
        <v>0</v>
      </c>
      <c r="BL1425" s="17" t="s">
        <v>252</v>
      </c>
      <c r="BM1425" s="231" t="s">
        <v>2294</v>
      </c>
    </row>
    <row r="1426" spans="1:65" s="2" customFormat="1" ht="13.8" customHeight="1">
      <c r="A1426" s="38"/>
      <c r="B1426" s="39"/>
      <c r="C1426" s="219" t="s">
        <v>2295</v>
      </c>
      <c r="D1426" s="219" t="s">
        <v>166</v>
      </c>
      <c r="E1426" s="220" t="s">
        <v>2296</v>
      </c>
      <c r="F1426" s="221" t="s">
        <v>2297</v>
      </c>
      <c r="G1426" s="222" t="s">
        <v>350</v>
      </c>
      <c r="H1426" s="223">
        <v>1</v>
      </c>
      <c r="I1426" s="224"/>
      <c r="J1426" s="225">
        <f>ROUND(I1426*H1426,2)</f>
        <v>0</v>
      </c>
      <c r="K1426" s="226"/>
      <c r="L1426" s="44"/>
      <c r="M1426" s="227" t="s">
        <v>1</v>
      </c>
      <c r="N1426" s="228" t="s">
        <v>41</v>
      </c>
      <c r="O1426" s="91"/>
      <c r="P1426" s="229">
        <f>O1426*H1426</f>
        <v>0</v>
      </c>
      <c r="Q1426" s="229">
        <v>0</v>
      </c>
      <c r="R1426" s="229">
        <f>Q1426*H1426</f>
        <v>0</v>
      </c>
      <c r="S1426" s="229">
        <v>0</v>
      </c>
      <c r="T1426" s="230">
        <f>S1426*H1426</f>
        <v>0</v>
      </c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R1426" s="231" t="s">
        <v>252</v>
      </c>
      <c r="AT1426" s="231" t="s">
        <v>166</v>
      </c>
      <c r="AU1426" s="231" t="s">
        <v>86</v>
      </c>
      <c r="AY1426" s="17" t="s">
        <v>164</v>
      </c>
      <c r="BE1426" s="232">
        <f>IF(N1426="základní",J1426,0)</f>
        <v>0</v>
      </c>
      <c r="BF1426" s="232">
        <f>IF(N1426="snížená",J1426,0)</f>
        <v>0</v>
      </c>
      <c r="BG1426" s="232">
        <f>IF(N1426="zákl. přenesená",J1426,0)</f>
        <v>0</v>
      </c>
      <c r="BH1426" s="232">
        <f>IF(N1426="sníž. přenesená",J1426,0)</f>
        <v>0</v>
      </c>
      <c r="BI1426" s="232">
        <f>IF(N1426="nulová",J1426,0)</f>
        <v>0</v>
      </c>
      <c r="BJ1426" s="17" t="s">
        <v>84</v>
      </c>
      <c r="BK1426" s="232">
        <f>ROUND(I1426*H1426,2)</f>
        <v>0</v>
      </c>
      <c r="BL1426" s="17" t="s">
        <v>252</v>
      </c>
      <c r="BM1426" s="231" t="s">
        <v>2298</v>
      </c>
    </row>
    <row r="1427" spans="1:65" s="2" customFormat="1" ht="13.8" customHeight="1">
      <c r="A1427" s="38"/>
      <c r="B1427" s="39"/>
      <c r="C1427" s="219" t="s">
        <v>2299</v>
      </c>
      <c r="D1427" s="219" t="s">
        <v>166</v>
      </c>
      <c r="E1427" s="220" t="s">
        <v>2300</v>
      </c>
      <c r="F1427" s="221" t="s">
        <v>2249</v>
      </c>
      <c r="G1427" s="222" t="s">
        <v>350</v>
      </c>
      <c r="H1427" s="223">
        <v>1</v>
      </c>
      <c r="I1427" s="224"/>
      <c r="J1427" s="225">
        <f>ROUND(I1427*H1427,2)</f>
        <v>0</v>
      </c>
      <c r="K1427" s="226"/>
      <c r="L1427" s="44"/>
      <c r="M1427" s="227" t="s">
        <v>1</v>
      </c>
      <c r="N1427" s="228" t="s">
        <v>41</v>
      </c>
      <c r="O1427" s="91"/>
      <c r="P1427" s="229">
        <f>O1427*H1427</f>
        <v>0</v>
      </c>
      <c r="Q1427" s="229">
        <v>0</v>
      </c>
      <c r="R1427" s="229">
        <f>Q1427*H1427</f>
        <v>0</v>
      </c>
      <c r="S1427" s="229">
        <v>0</v>
      </c>
      <c r="T1427" s="230">
        <f>S1427*H1427</f>
        <v>0</v>
      </c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R1427" s="231" t="s">
        <v>252</v>
      </c>
      <c r="AT1427" s="231" t="s">
        <v>166</v>
      </c>
      <c r="AU1427" s="231" t="s">
        <v>86</v>
      </c>
      <c r="AY1427" s="17" t="s">
        <v>164</v>
      </c>
      <c r="BE1427" s="232">
        <f>IF(N1427="základní",J1427,0)</f>
        <v>0</v>
      </c>
      <c r="BF1427" s="232">
        <f>IF(N1427="snížená",J1427,0)</f>
        <v>0</v>
      </c>
      <c r="BG1427" s="232">
        <f>IF(N1427="zákl. přenesená",J1427,0)</f>
        <v>0</v>
      </c>
      <c r="BH1427" s="232">
        <f>IF(N1427="sníž. přenesená",J1427,0)</f>
        <v>0</v>
      </c>
      <c r="BI1427" s="232">
        <f>IF(N1427="nulová",J1427,0)</f>
        <v>0</v>
      </c>
      <c r="BJ1427" s="17" t="s">
        <v>84</v>
      </c>
      <c r="BK1427" s="232">
        <f>ROUND(I1427*H1427,2)</f>
        <v>0</v>
      </c>
      <c r="BL1427" s="17" t="s">
        <v>252</v>
      </c>
      <c r="BM1427" s="231" t="s">
        <v>2301</v>
      </c>
    </row>
    <row r="1428" spans="1:65" s="2" customFormat="1" ht="13.8" customHeight="1">
      <c r="A1428" s="38"/>
      <c r="B1428" s="39"/>
      <c r="C1428" s="219" t="s">
        <v>2302</v>
      </c>
      <c r="D1428" s="219" t="s">
        <v>166</v>
      </c>
      <c r="E1428" s="220" t="s">
        <v>2303</v>
      </c>
      <c r="F1428" s="221" t="s">
        <v>2304</v>
      </c>
      <c r="G1428" s="222" t="s">
        <v>350</v>
      </c>
      <c r="H1428" s="223">
        <v>2</v>
      </c>
      <c r="I1428" s="224"/>
      <c r="J1428" s="225">
        <f>ROUND(I1428*H1428,2)</f>
        <v>0</v>
      </c>
      <c r="K1428" s="226"/>
      <c r="L1428" s="44"/>
      <c r="M1428" s="227" t="s">
        <v>1</v>
      </c>
      <c r="N1428" s="228" t="s">
        <v>41</v>
      </c>
      <c r="O1428" s="91"/>
      <c r="P1428" s="229">
        <f>O1428*H1428</f>
        <v>0</v>
      </c>
      <c r="Q1428" s="229">
        <v>0</v>
      </c>
      <c r="R1428" s="229">
        <f>Q1428*H1428</f>
        <v>0</v>
      </c>
      <c r="S1428" s="229">
        <v>0</v>
      </c>
      <c r="T1428" s="230">
        <f>S1428*H1428</f>
        <v>0</v>
      </c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R1428" s="231" t="s">
        <v>252</v>
      </c>
      <c r="AT1428" s="231" t="s">
        <v>166</v>
      </c>
      <c r="AU1428" s="231" t="s">
        <v>86</v>
      </c>
      <c r="AY1428" s="17" t="s">
        <v>164</v>
      </c>
      <c r="BE1428" s="232">
        <f>IF(N1428="základní",J1428,0)</f>
        <v>0</v>
      </c>
      <c r="BF1428" s="232">
        <f>IF(N1428="snížená",J1428,0)</f>
        <v>0</v>
      </c>
      <c r="BG1428" s="232">
        <f>IF(N1428="zákl. přenesená",J1428,0)</f>
        <v>0</v>
      </c>
      <c r="BH1428" s="232">
        <f>IF(N1428="sníž. přenesená",J1428,0)</f>
        <v>0</v>
      </c>
      <c r="BI1428" s="232">
        <f>IF(N1428="nulová",J1428,0)</f>
        <v>0</v>
      </c>
      <c r="BJ1428" s="17" t="s">
        <v>84</v>
      </c>
      <c r="BK1428" s="232">
        <f>ROUND(I1428*H1428,2)</f>
        <v>0</v>
      </c>
      <c r="BL1428" s="17" t="s">
        <v>252</v>
      </c>
      <c r="BM1428" s="231" t="s">
        <v>2305</v>
      </c>
    </row>
    <row r="1429" spans="1:65" s="2" customFormat="1" ht="13.8" customHeight="1">
      <c r="A1429" s="38"/>
      <c r="B1429" s="39"/>
      <c r="C1429" s="219" t="s">
        <v>2306</v>
      </c>
      <c r="D1429" s="219" t="s">
        <v>166</v>
      </c>
      <c r="E1429" s="220" t="s">
        <v>2307</v>
      </c>
      <c r="F1429" s="221" t="s">
        <v>2267</v>
      </c>
      <c r="G1429" s="222" t="s">
        <v>350</v>
      </c>
      <c r="H1429" s="223">
        <v>3</v>
      </c>
      <c r="I1429" s="224"/>
      <c r="J1429" s="225">
        <f>ROUND(I1429*H1429,2)</f>
        <v>0</v>
      </c>
      <c r="K1429" s="226"/>
      <c r="L1429" s="44"/>
      <c r="M1429" s="227" t="s">
        <v>1</v>
      </c>
      <c r="N1429" s="228" t="s">
        <v>41</v>
      </c>
      <c r="O1429" s="91"/>
      <c r="P1429" s="229">
        <f>O1429*H1429</f>
        <v>0</v>
      </c>
      <c r="Q1429" s="229">
        <v>0</v>
      </c>
      <c r="R1429" s="229">
        <f>Q1429*H1429</f>
        <v>0</v>
      </c>
      <c r="S1429" s="229">
        <v>0</v>
      </c>
      <c r="T1429" s="230">
        <f>S1429*H1429</f>
        <v>0</v>
      </c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R1429" s="231" t="s">
        <v>252</v>
      </c>
      <c r="AT1429" s="231" t="s">
        <v>166</v>
      </c>
      <c r="AU1429" s="231" t="s">
        <v>86</v>
      </c>
      <c r="AY1429" s="17" t="s">
        <v>164</v>
      </c>
      <c r="BE1429" s="232">
        <f>IF(N1429="základní",J1429,0)</f>
        <v>0</v>
      </c>
      <c r="BF1429" s="232">
        <f>IF(N1429="snížená",J1429,0)</f>
        <v>0</v>
      </c>
      <c r="BG1429" s="232">
        <f>IF(N1429="zákl. přenesená",J1429,0)</f>
        <v>0</v>
      </c>
      <c r="BH1429" s="232">
        <f>IF(N1429="sníž. přenesená",J1429,0)</f>
        <v>0</v>
      </c>
      <c r="BI1429" s="232">
        <f>IF(N1429="nulová",J1429,0)</f>
        <v>0</v>
      </c>
      <c r="BJ1429" s="17" t="s">
        <v>84</v>
      </c>
      <c r="BK1429" s="232">
        <f>ROUND(I1429*H1429,2)</f>
        <v>0</v>
      </c>
      <c r="BL1429" s="17" t="s">
        <v>252</v>
      </c>
      <c r="BM1429" s="231" t="s">
        <v>2308</v>
      </c>
    </row>
    <row r="1430" spans="1:65" s="2" customFormat="1" ht="13.8" customHeight="1">
      <c r="A1430" s="38"/>
      <c r="B1430" s="39"/>
      <c r="C1430" s="219" t="s">
        <v>2309</v>
      </c>
      <c r="D1430" s="219" t="s">
        <v>166</v>
      </c>
      <c r="E1430" s="220" t="s">
        <v>2310</v>
      </c>
      <c r="F1430" s="221" t="s">
        <v>2210</v>
      </c>
      <c r="G1430" s="222" t="s">
        <v>350</v>
      </c>
      <c r="H1430" s="223">
        <v>1</v>
      </c>
      <c r="I1430" s="224"/>
      <c r="J1430" s="225">
        <f>ROUND(I1430*H1430,2)</f>
        <v>0</v>
      </c>
      <c r="K1430" s="226"/>
      <c r="L1430" s="44"/>
      <c r="M1430" s="227" t="s">
        <v>1</v>
      </c>
      <c r="N1430" s="228" t="s">
        <v>41</v>
      </c>
      <c r="O1430" s="91"/>
      <c r="P1430" s="229">
        <f>O1430*H1430</f>
        <v>0</v>
      </c>
      <c r="Q1430" s="229">
        <v>0</v>
      </c>
      <c r="R1430" s="229">
        <f>Q1430*H1430</f>
        <v>0</v>
      </c>
      <c r="S1430" s="229">
        <v>0</v>
      </c>
      <c r="T1430" s="230">
        <f>S1430*H1430</f>
        <v>0</v>
      </c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R1430" s="231" t="s">
        <v>252</v>
      </c>
      <c r="AT1430" s="231" t="s">
        <v>166</v>
      </c>
      <c r="AU1430" s="231" t="s">
        <v>86</v>
      </c>
      <c r="AY1430" s="17" t="s">
        <v>164</v>
      </c>
      <c r="BE1430" s="232">
        <f>IF(N1430="základní",J1430,0)</f>
        <v>0</v>
      </c>
      <c r="BF1430" s="232">
        <f>IF(N1430="snížená",J1430,0)</f>
        <v>0</v>
      </c>
      <c r="BG1430" s="232">
        <f>IF(N1430="zákl. přenesená",J1430,0)</f>
        <v>0</v>
      </c>
      <c r="BH1430" s="232">
        <f>IF(N1430="sníž. přenesená",J1430,0)</f>
        <v>0</v>
      </c>
      <c r="BI1430" s="232">
        <f>IF(N1430="nulová",J1430,0)</f>
        <v>0</v>
      </c>
      <c r="BJ1430" s="17" t="s">
        <v>84</v>
      </c>
      <c r="BK1430" s="232">
        <f>ROUND(I1430*H1430,2)</f>
        <v>0</v>
      </c>
      <c r="BL1430" s="17" t="s">
        <v>252</v>
      </c>
      <c r="BM1430" s="231" t="s">
        <v>2311</v>
      </c>
    </row>
    <row r="1431" spans="1:65" s="2" customFormat="1" ht="13.8" customHeight="1">
      <c r="A1431" s="38"/>
      <c r="B1431" s="39"/>
      <c r="C1431" s="219" t="s">
        <v>2312</v>
      </c>
      <c r="D1431" s="219" t="s">
        <v>166</v>
      </c>
      <c r="E1431" s="220" t="s">
        <v>2313</v>
      </c>
      <c r="F1431" s="221" t="s">
        <v>2271</v>
      </c>
      <c r="G1431" s="222" t="s">
        <v>350</v>
      </c>
      <c r="H1431" s="223">
        <v>1</v>
      </c>
      <c r="I1431" s="224"/>
      <c r="J1431" s="225">
        <f>ROUND(I1431*H1431,2)</f>
        <v>0</v>
      </c>
      <c r="K1431" s="226"/>
      <c r="L1431" s="44"/>
      <c r="M1431" s="227" t="s">
        <v>1</v>
      </c>
      <c r="N1431" s="228" t="s">
        <v>41</v>
      </c>
      <c r="O1431" s="91"/>
      <c r="P1431" s="229">
        <f>O1431*H1431</f>
        <v>0</v>
      </c>
      <c r="Q1431" s="229">
        <v>0</v>
      </c>
      <c r="R1431" s="229">
        <f>Q1431*H1431</f>
        <v>0</v>
      </c>
      <c r="S1431" s="229">
        <v>0</v>
      </c>
      <c r="T1431" s="230">
        <f>S1431*H1431</f>
        <v>0</v>
      </c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R1431" s="231" t="s">
        <v>252</v>
      </c>
      <c r="AT1431" s="231" t="s">
        <v>166</v>
      </c>
      <c r="AU1431" s="231" t="s">
        <v>86</v>
      </c>
      <c r="AY1431" s="17" t="s">
        <v>164</v>
      </c>
      <c r="BE1431" s="232">
        <f>IF(N1431="základní",J1431,0)</f>
        <v>0</v>
      </c>
      <c r="BF1431" s="232">
        <f>IF(N1431="snížená",J1431,0)</f>
        <v>0</v>
      </c>
      <c r="BG1431" s="232">
        <f>IF(N1431="zákl. přenesená",J1431,0)</f>
        <v>0</v>
      </c>
      <c r="BH1431" s="232">
        <f>IF(N1431="sníž. přenesená",J1431,0)</f>
        <v>0</v>
      </c>
      <c r="BI1431" s="232">
        <f>IF(N1431="nulová",J1431,0)</f>
        <v>0</v>
      </c>
      <c r="BJ1431" s="17" t="s">
        <v>84</v>
      </c>
      <c r="BK1431" s="232">
        <f>ROUND(I1431*H1431,2)</f>
        <v>0</v>
      </c>
      <c r="BL1431" s="17" t="s">
        <v>252</v>
      </c>
      <c r="BM1431" s="231" t="s">
        <v>2314</v>
      </c>
    </row>
    <row r="1432" spans="1:65" s="2" customFormat="1" ht="13.8" customHeight="1">
      <c r="A1432" s="38"/>
      <c r="B1432" s="39"/>
      <c r="C1432" s="219" t="s">
        <v>2315</v>
      </c>
      <c r="D1432" s="219" t="s">
        <v>166</v>
      </c>
      <c r="E1432" s="220" t="s">
        <v>2316</v>
      </c>
      <c r="F1432" s="221" t="s">
        <v>2317</v>
      </c>
      <c r="G1432" s="222" t="s">
        <v>350</v>
      </c>
      <c r="H1432" s="223">
        <v>1</v>
      </c>
      <c r="I1432" s="224"/>
      <c r="J1432" s="225">
        <f>ROUND(I1432*H1432,2)</f>
        <v>0</v>
      </c>
      <c r="K1432" s="226"/>
      <c r="L1432" s="44"/>
      <c r="M1432" s="227" t="s">
        <v>1</v>
      </c>
      <c r="N1432" s="228" t="s">
        <v>41</v>
      </c>
      <c r="O1432" s="91"/>
      <c r="P1432" s="229">
        <f>O1432*H1432</f>
        <v>0</v>
      </c>
      <c r="Q1432" s="229">
        <v>0</v>
      </c>
      <c r="R1432" s="229">
        <f>Q1432*H1432</f>
        <v>0</v>
      </c>
      <c r="S1432" s="229">
        <v>0</v>
      </c>
      <c r="T1432" s="230">
        <f>S1432*H1432</f>
        <v>0</v>
      </c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R1432" s="231" t="s">
        <v>252</v>
      </c>
      <c r="AT1432" s="231" t="s">
        <v>166</v>
      </c>
      <c r="AU1432" s="231" t="s">
        <v>86</v>
      </c>
      <c r="AY1432" s="17" t="s">
        <v>164</v>
      </c>
      <c r="BE1432" s="232">
        <f>IF(N1432="základní",J1432,0)</f>
        <v>0</v>
      </c>
      <c r="BF1432" s="232">
        <f>IF(N1432="snížená",J1432,0)</f>
        <v>0</v>
      </c>
      <c r="BG1432" s="232">
        <f>IF(N1432="zákl. přenesená",J1432,0)</f>
        <v>0</v>
      </c>
      <c r="BH1432" s="232">
        <f>IF(N1432="sníž. přenesená",J1432,0)</f>
        <v>0</v>
      </c>
      <c r="BI1432" s="232">
        <f>IF(N1432="nulová",J1432,0)</f>
        <v>0</v>
      </c>
      <c r="BJ1432" s="17" t="s">
        <v>84</v>
      </c>
      <c r="BK1432" s="232">
        <f>ROUND(I1432*H1432,2)</f>
        <v>0</v>
      </c>
      <c r="BL1432" s="17" t="s">
        <v>252</v>
      </c>
      <c r="BM1432" s="231" t="s">
        <v>2318</v>
      </c>
    </row>
    <row r="1433" spans="1:65" s="2" customFormat="1" ht="13.8" customHeight="1">
      <c r="A1433" s="38"/>
      <c r="B1433" s="39"/>
      <c r="C1433" s="219" t="s">
        <v>2319</v>
      </c>
      <c r="D1433" s="219" t="s">
        <v>166</v>
      </c>
      <c r="E1433" s="220" t="s">
        <v>2320</v>
      </c>
      <c r="F1433" s="221" t="s">
        <v>2230</v>
      </c>
      <c r="G1433" s="222" t="s">
        <v>350</v>
      </c>
      <c r="H1433" s="223">
        <v>6</v>
      </c>
      <c r="I1433" s="224"/>
      <c r="J1433" s="225">
        <f>ROUND(I1433*H1433,2)</f>
        <v>0</v>
      </c>
      <c r="K1433" s="226"/>
      <c r="L1433" s="44"/>
      <c r="M1433" s="227" t="s">
        <v>1</v>
      </c>
      <c r="N1433" s="228" t="s">
        <v>41</v>
      </c>
      <c r="O1433" s="91"/>
      <c r="P1433" s="229">
        <f>O1433*H1433</f>
        <v>0</v>
      </c>
      <c r="Q1433" s="229">
        <v>0</v>
      </c>
      <c r="R1433" s="229">
        <f>Q1433*H1433</f>
        <v>0</v>
      </c>
      <c r="S1433" s="229">
        <v>0</v>
      </c>
      <c r="T1433" s="230">
        <f>S1433*H1433</f>
        <v>0</v>
      </c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R1433" s="231" t="s">
        <v>252</v>
      </c>
      <c r="AT1433" s="231" t="s">
        <v>166</v>
      </c>
      <c r="AU1433" s="231" t="s">
        <v>86</v>
      </c>
      <c r="AY1433" s="17" t="s">
        <v>164</v>
      </c>
      <c r="BE1433" s="232">
        <f>IF(N1433="základní",J1433,0)</f>
        <v>0</v>
      </c>
      <c r="BF1433" s="232">
        <f>IF(N1433="snížená",J1433,0)</f>
        <v>0</v>
      </c>
      <c r="BG1433" s="232">
        <f>IF(N1433="zákl. přenesená",J1433,0)</f>
        <v>0</v>
      </c>
      <c r="BH1433" s="232">
        <f>IF(N1433="sníž. přenesená",J1433,0)</f>
        <v>0</v>
      </c>
      <c r="BI1433" s="232">
        <f>IF(N1433="nulová",J1433,0)</f>
        <v>0</v>
      </c>
      <c r="BJ1433" s="17" t="s">
        <v>84</v>
      </c>
      <c r="BK1433" s="232">
        <f>ROUND(I1433*H1433,2)</f>
        <v>0</v>
      </c>
      <c r="BL1433" s="17" t="s">
        <v>252</v>
      </c>
      <c r="BM1433" s="231" t="s">
        <v>2321</v>
      </c>
    </row>
    <row r="1434" spans="1:65" s="2" customFormat="1" ht="13.8" customHeight="1">
      <c r="A1434" s="38"/>
      <c r="B1434" s="39"/>
      <c r="C1434" s="219" t="s">
        <v>2322</v>
      </c>
      <c r="D1434" s="219" t="s">
        <v>166</v>
      </c>
      <c r="E1434" s="220" t="s">
        <v>2323</v>
      </c>
      <c r="F1434" s="221" t="s">
        <v>2324</v>
      </c>
      <c r="G1434" s="222" t="s">
        <v>350</v>
      </c>
      <c r="H1434" s="223">
        <v>1</v>
      </c>
      <c r="I1434" s="224"/>
      <c r="J1434" s="225">
        <f>ROUND(I1434*H1434,2)</f>
        <v>0</v>
      </c>
      <c r="K1434" s="226"/>
      <c r="L1434" s="44"/>
      <c r="M1434" s="227" t="s">
        <v>1</v>
      </c>
      <c r="N1434" s="228" t="s">
        <v>41</v>
      </c>
      <c r="O1434" s="91"/>
      <c r="P1434" s="229">
        <f>O1434*H1434</f>
        <v>0</v>
      </c>
      <c r="Q1434" s="229">
        <v>0</v>
      </c>
      <c r="R1434" s="229">
        <f>Q1434*H1434</f>
        <v>0</v>
      </c>
      <c r="S1434" s="229">
        <v>0</v>
      </c>
      <c r="T1434" s="230">
        <f>S1434*H1434</f>
        <v>0</v>
      </c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R1434" s="231" t="s">
        <v>252</v>
      </c>
      <c r="AT1434" s="231" t="s">
        <v>166</v>
      </c>
      <c r="AU1434" s="231" t="s">
        <v>86</v>
      </c>
      <c r="AY1434" s="17" t="s">
        <v>164</v>
      </c>
      <c r="BE1434" s="232">
        <f>IF(N1434="základní",J1434,0)</f>
        <v>0</v>
      </c>
      <c r="BF1434" s="232">
        <f>IF(N1434="snížená",J1434,0)</f>
        <v>0</v>
      </c>
      <c r="BG1434" s="232">
        <f>IF(N1434="zákl. přenesená",J1434,0)</f>
        <v>0</v>
      </c>
      <c r="BH1434" s="232">
        <f>IF(N1434="sníž. přenesená",J1434,0)</f>
        <v>0</v>
      </c>
      <c r="BI1434" s="232">
        <f>IF(N1434="nulová",J1434,0)</f>
        <v>0</v>
      </c>
      <c r="BJ1434" s="17" t="s">
        <v>84</v>
      </c>
      <c r="BK1434" s="232">
        <f>ROUND(I1434*H1434,2)</f>
        <v>0</v>
      </c>
      <c r="BL1434" s="17" t="s">
        <v>252</v>
      </c>
      <c r="BM1434" s="231" t="s">
        <v>2325</v>
      </c>
    </row>
    <row r="1435" spans="1:65" s="2" customFormat="1" ht="13.8" customHeight="1">
      <c r="A1435" s="38"/>
      <c r="B1435" s="39"/>
      <c r="C1435" s="219" t="s">
        <v>2326</v>
      </c>
      <c r="D1435" s="219" t="s">
        <v>166</v>
      </c>
      <c r="E1435" s="220" t="s">
        <v>2327</v>
      </c>
      <c r="F1435" s="221" t="s">
        <v>2210</v>
      </c>
      <c r="G1435" s="222" t="s">
        <v>350</v>
      </c>
      <c r="H1435" s="223">
        <v>4</v>
      </c>
      <c r="I1435" s="224"/>
      <c r="J1435" s="225">
        <f>ROUND(I1435*H1435,2)</f>
        <v>0</v>
      </c>
      <c r="K1435" s="226"/>
      <c r="L1435" s="44"/>
      <c r="M1435" s="227" t="s">
        <v>1</v>
      </c>
      <c r="N1435" s="228" t="s">
        <v>41</v>
      </c>
      <c r="O1435" s="91"/>
      <c r="P1435" s="229">
        <f>O1435*H1435</f>
        <v>0</v>
      </c>
      <c r="Q1435" s="229">
        <v>0</v>
      </c>
      <c r="R1435" s="229">
        <f>Q1435*H1435</f>
        <v>0</v>
      </c>
      <c r="S1435" s="229">
        <v>0</v>
      </c>
      <c r="T1435" s="230">
        <f>S1435*H1435</f>
        <v>0</v>
      </c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R1435" s="231" t="s">
        <v>252</v>
      </c>
      <c r="AT1435" s="231" t="s">
        <v>166</v>
      </c>
      <c r="AU1435" s="231" t="s">
        <v>86</v>
      </c>
      <c r="AY1435" s="17" t="s">
        <v>164</v>
      </c>
      <c r="BE1435" s="232">
        <f>IF(N1435="základní",J1435,0)</f>
        <v>0</v>
      </c>
      <c r="BF1435" s="232">
        <f>IF(N1435="snížená",J1435,0)</f>
        <v>0</v>
      </c>
      <c r="BG1435" s="232">
        <f>IF(N1435="zákl. přenesená",J1435,0)</f>
        <v>0</v>
      </c>
      <c r="BH1435" s="232">
        <f>IF(N1435="sníž. přenesená",J1435,0)</f>
        <v>0</v>
      </c>
      <c r="BI1435" s="232">
        <f>IF(N1435="nulová",J1435,0)</f>
        <v>0</v>
      </c>
      <c r="BJ1435" s="17" t="s">
        <v>84</v>
      </c>
      <c r="BK1435" s="232">
        <f>ROUND(I1435*H1435,2)</f>
        <v>0</v>
      </c>
      <c r="BL1435" s="17" t="s">
        <v>252</v>
      </c>
      <c r="BM1435" s="231" t="s">
        <v>2328</v>
      </c>
    </row>
    <row r="1436" spans="1:65" s="2" customFormat="1" ht="13.8" customHeight="1">
      <c r="A1436" s="38"/>
      <c r="B1436" s="39"/>
      <c r="C1436" s="219" t="s">
        <v>2329</v>
      </c>
      <c r="D1436" s="219" t="s">
        <v>166</v>
      </c>
      <c r="E1436" s="220" t="s">
        <v>2330</v>
      </c>
      <c r="F1436" s="221" t="s">
        <v>2226</v>
      </c>
      <c r="G1436" s="222" t="s">
        <v>350</v>
      </c>
      <c r="H1436" s="223">
        <v>17</v>
      </c>
      <c r="I1436" s="224"/>
      <c r="J1436" s="225">
        <f>ROUND(I1436*H1436,2)</f>
        <v>0</v>
      </c>
      <c r="K1436" s="226"/>
      <c r="L1436" s="44"/>
      <c r="M1436" s="227" t="s">
        <v>1</v>
      </c>
      <c r="N1436" s="228" t="s">
        <v>41</v>
      </c>
      <c r="O1436" s="91"/>
      <c r="P1436" s="229">
        <f>O1436*H1436</f>
        <v>0</v>
      </c>
      <c r="Q1436" s="229">
        <v>0</v>
      </c>
      <c r="R1436" s="229">
        <f>Q1436*H1436</f>
        <v>0</v>
      </c>
      <c r="S1436" s="229">
        <v>0</v>
      </c>
      <c r="T1436" s="230">
        <f>S1436*H1436</f>
        <v>0</v>
      </c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R1436" s="231" t="s">
        <v>252</v>
      </c>
      <c r="AT1436" s="231" t="s">
        <v>166</v>
      </c>
      <c r="AU1436" s="231" t="s">
        <v>86</v>
      </c>
      <c r="AY1436" s="17" t="s">
        <v>164</v>
      </c>
      <c r="BE1436" s="232">
        <f>IF(N1436="základní",J1436,0)</f>
        <v>0</v>
      </c>
      <c r="BF1436" s="232">
        <f>IF(N1436="snížená",J1436,0)</f>
        <v>0</v>
      </c>
      <c r="BG1436" s="232">
        <f>IF(N1436="zákl. přenesená",J1436,0)</f>
        <v>0</v>
      </c>
      <c r="BH1436" s="232">
        <f>IF(N1436="sníž. přenesená",J1436,0)</f>
        <v>0</v>
      </c>
      <c r="BI1436" s="232">
        <f>IF(N1436="nulová",J1436,0)</f>
        <v>0</v>
      </c>
      <c r="BJ1436" s="17" t="s">
        <v>84</v>
      </c>
      <c r="BK1436" s="232">
        <f>ROUND(I1436*H1436,2)</f>
        <v>0</v>
      </c>
      <c r="BL1436" s="17" t="s">
        <v>252</v>
      </c>
      <c r="BM1436" s="231" t="s">
        <v>2331</v>
      </c>
    </row>
    <row r="1437" spans="1:65" s="2" customFormat="1" ht="13.8" customHeight="1">
      <c r="A1437" s="38"/>
      <c r="B1437" s="39"/>
      <c r="C1437" s="219" t="s">
        <v>2332</v>
      </c>
      <c r="D1437" s="219" t="s">
        <v>166</v>
      </c>
      <c r="E1437" s="220" t="s">
        <v>2333</v>
      </c>
      <c r="F1437" s="221" t="s">
        <v>2271</v>
      </c>
      <c r="G1437" s="222" t="s">
        <v>350</v>
      </c>
      <c r="H1437" s="223">
        <v>1</v>
      </c>
      <c r="I1437" s="224"/>
      <c r="J1437" s="225">
        <f>ROUND(I1437*H1437,2)</f>
        <v>0</v>
      </c>
      <c r="K1437" s="226"/>
      <c r="L1437" s="44"/>
      <c r="M1437" s="227" t="s">
        <v>1</v>
      </c>
      <c r="N1437" s="228" t="s">
        <v>41</v>
      </c>
      <c r="O1437" s="91"/>
      <c r="P1437" s="229">
        <f>O1437*H1437</f>
        <v>0</v>
      </c>
      <c r="Q1437" s="229">
        <v>0</v>
      </c>
      <c r="R1437" s="229">
        <f>Q1437*H1437</f>
        <v>0</v>
      </c>
      <c r="S1437" s="229">
        <v>0</v>
      </c>
      <c r="T1437" s="230">
        <f>S1437*H1437</f>
        <v>0</v>
      </c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R1437" s="231" t="s">
        <v>252</v>
      </c>
      <c r="AT1437" s="231" t="s">
        <v>166</v>
      </c>
      <c r="AU1437" s="231" t="s">
        <v>86</v>
      </c>
      <c r="AY1437" s="17" t="s">
        <v>164</v>
      </c>
      <c r="BE1437" s="232">
        <f>IF(N1437="základní",J1437,0)</f>
        <v>0</v>
      </c>
      <c r="BF1437" s="232">
        <f>IF(N1437="snížená",J1437,0)</f>
        <v>0</v>
      </c>
      <c r="BG1437" s="232">
        <f>IF(N1437="zákl. přenesená",J1437,0)</f>
        <v>0</v>
      </c>
      <c r="BH1437" s="232">
        <f>IF(N1437="sníž. přenesená",J1437,0)</f>
        <v>0</v>
      </c>
      <c r="BI1437" s="232">
        <f>IF(N1437="nulová",J1437,0)</f>
        <v>0</v>
      </c>
      <c r="BJ1437" s="17" t="s">
        <v>84</v>
      </c>
      <c r="BK1437" s="232">
        <f>ROUND(I1437*H1437,2)</f>
        <v>0</v>
      </c>
      <c r="BL1437" s="17" t="s">
        <v>252</v>
      </c>
      <c r="BM1437" s="231" t="s">
        <v>2334</v>
      </c>
    </row>
    <row r="1438" spans="1:65" s="2" customFormat="1" ht="13.8" customHeight="1">
      <c r="A1438" s="38"/>
      <c r="B1438" s="39"/>
      <c r="C1438" s="219" t="s">
        <v>2335</v>
      </c>
      <c r="D1438" s="219" t="s">
        <v>166</v>
      </c>
      <c r="E1438" s="220" t="s">
        <v>2336</v>
      </c>
      <c r="F1438" s="221" t="s">
        <v>2337</v>
      </c>
      <c r="G1438" s="222" t="s">
        <v>350</v>
      </c>
      <c r="H1438" s="223">
        <v>1</v>
      </c>
      <c r="I1438" s="224"/>
      <c r="J1438" s="225">
        <f>ROUND(I1438*H1438,2)</f>
        <v>0</v>
      </c>
      <c r="K1438" s="226"/>
      <c r="L1438" s="44"/>
      <c r="M1438" s="227" t="s">
        <v>1</v>
      </c>
      <c r="N1438" s="228" t="s">
        <v>41</v>
      </c>
      <c r="O1438" s="91"/>
      <c r="P1438" s="229">
        <f>O1438*H1438</f>
        <v>0</v>
      </c>
      <c r="Q1438" s="229">
        <v>0</v>
      </c>
      <c r="R1438" s="229">
        <f>Q1438*H1438</f>
        <v>0</v>
      </c>
      <c r="S1438" s="229">
        <v>0</v>
      </c>
      <c r="T1438" s="230">
        <f>S1438*H1438</f>
        <v>0</v>
      </c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R1438" s="231" t="s">
        <v>252</v>
      </c>
      <c r="AT1438" s="231" t="s">
        <v>166</v>
      </c>
      <c r="AU1438" s="231" t="s">
        <v>86</v>
      </c>
      <c r="AY1438" s="17" t="s">
        <v>164</v>
      </c>
      <c r="BE1438" s="232">
        <f>IF(N1438="základní",J1438,0)</f>
        <v>0</v>
      </c>
      <c r="BF1438" s="232">
        <f>IF(N1438="snížená",J1438,0)</f>
        <v>0</v>
      </c>
      <c r="BG1438" s="232">
        <f>IF(N1438="zákl. přenesená",J1438,0)</f>
        <v>0</v>
      </c>
      <c r="BH1438" s="232">
        <f>IF(N1438="sníž. přenesená",J1438,0)</f>
        <v>0</v>
      </c>
      <c r="BI1438" s="232">
        <f>IF(N1438="nulová",J1438,0)</f>
        <v>0</v>
      </c>
      <c r="BJ1438" s="17" t="s">
        <v>84</v>
      </c>
      <c r="BK1438" s="232">
        <f>ROUND(I1438*H1438,2)</f>
        <v>0</v>
      </c>
      <c r="BL1438" s="17" t="s">
        <v>252</v>
      </c>
      <c r="BM1438" s="231" t="s">
        <v>2338</v>
      </c>
    </row>
    <row r="1439" spans="1:65" s="2" customFormat="1" ht="13.8" customHeight="1">
      <c r="A1439" s="38"/>
      <c r="B1439" s="39"/>
      <c r="C1439" s="219" t="s">
        <v>2339</v>
      </c>
      <c r="D1439" s="219" t="s">
        <v>166</v>
      </c>
      <c r="E1439" s="220" t="s">
        <v>2340</v>
      </c>
      <c r="F1439" s="221" t="s">
        <v>2341</v>
      </c>
      <c r="G1439" s="222" t="s">
        <v>350</v>
      </c>
      <c r="H1439" s="223">
        <v>1</v>
      </c>
      <c r="I1439" s="224"/>
      <c r="J1439" s="225">
        <f>ROUND(I1439*H1439,2)</f>
        <v>0</v>
      </c>
      <c r="K1439" s="226"/>
      <c r="L1439" s="44"/>
      <c r="M1439" s="227" t="s">
        <v>1</v>
      </c>
      <c r="N1439" s="228" t="s">
        <v>41</v>
      </c>
      <c r="O1439" s="91"/>
      <c r="P1439" s="229">
        <f>O1439*H1439</f>
        <v>0</v>
      </c>
      <c r="Q1439" s="229">
        <v>0</v>
      </c>
      <c r="R1439" s="229">
        <f>Q1439*H1439</f>
        <v>0</v>
      </c>
      <c r="S1439" s="229">
        <v>0</v>
      </c>
      <c r="T1439" s="230">
        <f>S1439*H1439</f>
        <v>0</v>
      </c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R1439" s="231" t="s">
        <v>252</v>
      </c>
      <c r="AT1439" s="231" t="s">
        <v>166</v>
      </c>
      <c r="AU1439" s="231" t="s">
        <v>86</v>
      </c>
      <c r="AY1439" s="17" t="s">
        <v>164</v>
      </c>
      <c r="BE1439" s="232">
        <f>IF(N1439="základní",J1439,0)</f>
        <v>0</v>
      </c>
      <c r="BF1439" s="232">
        <f>IF(N1439="snížená",J1439,0)</f>
        <v>0</v>
      </c>
      <c r="BG1439" s="232">
        <f>IF(N1439="zákl. přenesená",J1439,0)</f>
        <v>0</v>
      </c>
      <c r="BH1439" s="232">
        <f>IF(N1439="sníž. přenesená",J1439,0)</f>
        <v>0</v>
      </c>
      <c r="BI1439" s="232">
        <f>IF(N1439="nulová",J1439,0)</f>
        <v>0</v>
      </c>
      <c r="BJ1439" s="17" t="s">
        <v>84</v>
      </c>
      <c r="BK1439" s="232">
        <f>ROUND(I1439*H1439,2)</f>
        <v>0</v>
      </c>
      <c r="BL1439" s="17" t="s">
        <v>252</v>
      </c>
      <c r="BM1439" s="231" t="s">
        <v>2342</v>
      </c>
    </row>
    <row r="1440" spans="1:65" s="2" customFormat="1" ht="13.8" customHeight="1">
      <c r="A1440" s="38"/>
      <c r="B1440" s="39"/>
      <c r="C1440" s="219" t="s">
        <v>2343</v>
      </c>
      <c r="D1440" s="219" t="s">
        <v>166</v>
      </c>
      <c r="E1440" s="220" t="s">
        <v>2344</v>
      </c>
      <c r="F1440" s="221" t="s">
        <v>2345</v>
      </c>
      <c r="G1440" s="222" t="s">
        <v>350</v>
      </c>
      <c r="H1440" s="223">
        <v>8</v>
      </c>
      <c r="I1440" s="224"/>
      <c r="J1440" s="225">
        <f>ROUND(I1440*H1440,2)</f>
        <v>0</v>
      </c>
      <c r="K1440" s="226"/>
      <c r="L1440" s="44"/>
      <c r="M1440" s="227" t="s">
        <v>1</v>
      </c>
      <c r="N1440" s="228" t="s">
        <v>41</v>
      </c>
      <c r="O1440" s="91"/>
      <c r="P1440" s="229">
        <f>O1440*H1440</f>
        <v>0</v>
      </c>
      <c r="Q1440" s="229">
        <v>0</v>
      </c>
      <c r="R1440" s="229">
        <f>Q1440*H1440</f>
        <v>0</v>
      </c>
      <c r="S1440" s="229">
        <v>0</v>
      </c>
      <c r="T1440" s="230">
        <f>S1440*H1440</f>
        <v>0</v>
      </c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38"/>
      <c r="AR1440" s="231" t="s">
        <v>252</v>
      </c>
      <c r="AT1440" s="231" t="s">
        <v>166</v>
      </c>
      <c r="AU1440" s="231" t="s">
        <v>86</v>
      </c>
      <c r="AY1440" s="17" t="s">
        <v>164</v>
      </c>
      <c r="BE1440" s="232">
        <f>IF(N1440="základní",J1440,0)</f>
        <v>0</v>
      </c>
      <c r="BF1440" s="232">
        <f>IF(N1440="snížená",J1440,0)</f>
        <v>0</v>
      </c>
      <c r="BG1440" s="232">
        <f>IF(N1440="zákl. přenesená",J1440,0)</f>
        <v>0</v>
      </c>
      <c r="BH1440" s="232">
        <f>IF(N1440="sníž. přenesená",J1440,0)</f>
        <v>0</v>
      </c>
      <c r="BI1440" s="232">
        <f>IF(N1440="nulová",J1440,0)</f>
        <v>0</v>
      </c>
      <c r="BJ1440" s="17" t="s">
        <v>84</v>
      </c>
      <c r="BK1440" s="232">
        <f>ROUND(I1440*H1440,2)</f>
        <v>0</v>
      </c>
      <c r="BL1440" s="17" t="s">
        <v>252</v>
      </c>
      <c r="BM1440" s="231" t="s">
        <v>2346</v>
      </c>
    </row>
    <row r="1441" spans="1:65" s="2" customFormat="1" ht="13.8" customHeight="1">
      <c r="A1441" s="38"/>
      <c r="B1441" s="39"/>
      <c r="C1441" s="219" t="s">
        <v>2347</v>
      </c>
      <c r="D1441" s="219" t="s">
        <v>166</v>
      </c>
      <c r="E1441" s="220" t="s">
        <v>2348</v>
      </c>
      <c r="F1441" s="221" t="s">
        <v>2210</v>
      </c>
      <c r="G1441" s="222" t="s">
        <v>350</v>
      </c>
      <c r="H1441" s="223">
        <v>4</v>
      </c>
      <c r="I1441" s="224"/>
      <c r="J1441" s="225">
        <f>ROUND(I1441*H1441,2)</f>
        <v>0</v>
      </c>
      <c r="K1441" s="226"/>
      <c r="L1441" s="44"/>
      <c r="M1441" s="227" t="s">
        <v>1</v>
      </c>
      <c r="N1441" s="228" t="s">
        <v>41</v>
      </c>
      <c r="O1441" s="91"/>
      <c r="P1441" s="229">
        <f>O1441*H1441</f>
        <v>0</v>
      </c>
      <c r="Q1441" s="229">
        <v>0</v>
      </c>
      <c r="R1441" s="229">
        <f>Q1441*H1441</f>
        <v>0</v>
      </c>
      <c r="S1441" s="229">
        <v>0</v>
      </c>
      <c r="T1441" s="230">
        <f>S1441*H1441</f>
        <v>0</v>
      </c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R1441" s="231" t="s">
        <v>252</v>
      </c>
      <c r="AT1441" s="231" t="s">
        <v>166</v>
      </c>
      <c r="AU1441" s="231" t="s">
        <v>86</v>
      </c>
      <c r="AY1441" s="17" t="s">
        <v>164</v>
      </c>
      <c r="BE1441" s="232">
        <f>IF(N1441="základní",J1441,0)</f>
        <v>0</v>
      </c>
      <c r="BF1441" s="232">
        <f>IF(N1441="snížená",J1441,0)</f>
        <v>0</v>
      </c>
      <c r="BG1441" s="232">
        <f>IF(N1441="zákl. přenesená",J1441,0)</f>
        <v>0</v>
      </c>
      <c r="BH1441" s="232">
        <f>IF(N1441="sníž. přenesená",J1441,0)</f>
        <v>0</v>
      </c>
      <c r="BI1441" s="232">
        <f>IF(N1441="nulová",J1441,0)</f>
        <v>0</v>
      </c>
      <c r="BJ1441" s="17" t="s">
        <v>84</v>
      </c>
      <c r="BK1441" s="232">
        <f>ROUND(I1441*H1441,2)</f>
        <v>0</v>
      </c>
      <c r="BL1441" s="17" t="s">
        <v>252</v>
      </c>
      <c r="BM1441" s="231" t="s">
        <v>2349</v>
      </c>
    </row>
    <row r="1442" spans="1:65" s="2" customFormat="1" ht="13.8" customHeight="1">
      <c r="A1442" s="38"/>
      <c r="B1442" s="39"/>
      <c r="C1442" s="219" t="s">
        <v>2350</v>
      </c>
      <c r="D1442" s="219" t="s">
        <v>166</v>
      </c>
      <c r="E1442" s="220" t="s">
        <v>2351</v>
      </c>
      <c r="F1442" s="221" t="s">
        <v>2271</v>
      </c>
      <c r="G1442" s="222" t="s">
        <v>350</v>
      </c>
      <c r="H1442" s="223">
        <v>1</v>
      </c>
      <c r="I1442" s="224"/>
      <c r="J1442" s="225">
        <f>ROUND(I1442*H1442,2)</f>
        <v>0</v>
      </c>
      <c r="K1442" s="226"/>
      <c r="L1442" s="44"/>
      <c r="M1442" s="227" t="s">
        <v>1</v>
      </c>
      <c r="N1442" s="228" t="s">
        <v>41</v>
      </c>
      <c r="O1442" s="91"/>
      <c r="P1442" s="229">
        <f>O1442*H1442</f>
        <v>0</v>
      </c>
      <c r="Q1442" s="229">
        <v>0</v>
      </c>
      <c r="R1442" s="229">
        <f>Q1442*H1442</f>
        <v>0</v>
      </c>
      <c r="S1442" s="229">
        <v>0</v>
      </c>
      <c r="T1442" s="230">
        <f>S1442*H1442</f>
        <v>0</v>
      </c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R1442" s="231" t="s">
        <v>252</v>
      </c>
      <c r="AT1442" s="231" t="s">
        <v>166</v>
      </c>
      <c r="AU1442" s="231" t="s">
        <v>86</v>
      </c>
      <c r="AY1442" s="17" t="s">
        <v>164</v>
      </c>
      <c r="BE1442" s="232">
        <f>IF(N1442="základní",J1442,0)</f>
        <v>0</v>
      </c>
      <c r="BF1442" s="232">
        <f>IF(N1442="snížená",J1442,0)</f>
        <v>0</v>
      </c>
      <c r="BG1442" s="232">
        <f>IF(N1442="zákl. přenesená",J1442,0)</f>
        <v>0</v>
      </c>
      <c r="BH1442" s="232">
        <f>IF(N1442="sníž. přenesená",J1442,0)</f>
        <v>0</v>
      </c>
      <c r="BI1442" s="232">
        <f>IF(N1442="nulová",J1442,0)</f>
        <v>0</v>
      </c>
      <c r="BJ1442" s="17" t="s">
        <v>84</v>
      </c>
      <c r="BK1442" s="232">
        <f>ROUND(I1442*H1442,2)</f>
        <v>0</v>
      </c>
      <c r="BL1442" s="17" t="s">
        <v>252</v>
      </c>
      <c r="BM1442" s="231" t="s">
        <v>2352</v>
      </c>
    </row>
    <row r="1443" spans="1:65" s="2" customFormat="1" ht="13.8" customHeight="1">
      <c r="A1443" s="38"/>
      <c r="B1443" s="39"/>
      <c r="C1443" s="219" t="s">
        <v>2353</v>
      </c>
      <c r="D1443" s="219" t="s">
        <v>166</v>
      </c>
      <c r="E1443" s="220" t="s">
        <v>2354</v>
      </c>
      <c r="F1443" s="221" t="s">
        <v>2210</v>
      </c>
      <c r="G1443" s="222" t="s">
        <v>350</v>
      </c>
      <c r="H1443" s="223">
        <v>1</v>
      </c>
      <c r="I1443" s="224"/>
      <c r="J1443" s="225">
        <f>ROUND(I1443*H1443,2)</f>
        <v>0</v>
      </c>
      <c r="K1443" s="226"/>
      <c r="L1443" s="44"/>
      <c r="M1443" s="227" t="s">
        <v>1</v>
      </c>
      <c r="N1443" s="228" t="s">
        <v>41</v>
      </c>
      <c r="O1443" s="91"/>
      <c r="P1443" s="229">
        <f>O1443*H1443</f>
        <v>0</v>
      </c>
      <c r="Q1443" s="229">
        <v>0</v>
      </c>
      <c r="R1443" s="229">
        <f>Q1443*H1443</f>
        <v>0</v>
      </c>
      <c r="S1443" s="229">
        <v>0</v>
      </c>
      <c r="T1443" s="230">
        <f>S1443*H1443</f>
        <v>0</v>
      </c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R1443" s="231" t="s">
        <v>252</v>
      </c>
      <c r="AT1443" s="231" t="s">
        <v>166</v>
      </c>
      <c r="AU1443" s="231" t="s">
        <v>86</v>
      </c>
      <c r="AY1443" s="17" t="s">
        <v>164</v>
      </c>
      <c r="BE1443" s="232">
        <f>IF(N1443="základní",J1443,0)</f>
        <v>0</v>
      </c>
      <c r="BF1443" s="232">
        <f>IF(N1443="snížená",J1443,0)</f>
        <v>0</v>
      </c>
      <c r="BG1443" s="232">
        <f>IF(N1443="zákl. přenesená",J1443,0)</f>
        <v>0</v>
      </c>
      <c r="BH1443" s="232">
        <f>IF(N1443="sníž. přenesená",J1443,0)</f>
        <v>0</v>
      </c>
      <c r="BI1443" s="232">
        <f>IF(N1443="nulová",J1443,0)</f>
        <v>0</v>
      </c>
      <c r="BJ1443" s="17" t="s">
        <v>84</v>
      </c>
      <c r="BK1443" s="232">
        <f>ROUND(I1443*H1443,2)</f>
        <v>0</v>
      </c>
      <c r="BL1443" s="17" t="s">
        <v>252</v>
      </c>
      <c r="BM1443" s="231" t="s">
        <v>2355</v>
      </c>
    </row>
    <row r="1444" spans="1:65" s="2" customFormat="1" ht="13.8" customHeight="1">
      <c r="A1444" s="38"/>
      <c r="B1444" s="39"/>
      <c r="C1444" s="219" t="s">
        <v>2356</v>
      </c>
      <c r="D1444" s="219" t="s">
        <v>166</v>
      </c>
      <c r="E1444" s="220" t="s">
        <v>2357</v>
      </c>
      <c r="F1444" s="221" t="s">
        <v>2210</v>
      </c>
      <c r="G1444" s="222" t="s">
        <v>350</v>
      </c>
      <c r="H1444" s="223">
        <v>1</v>
      </c>
      <c r="I1444" s="224"/>
      <c r="J1444" s="225">
        <f>ROUND(I1444*H1444,2)</f>
        <v>0</v>
      </c>
      <c r="K1444" s="226"/>
      <c r="L1444" s="44"/>
      <c r="M1444" s="227" t="s">
        <v>1</v>
      </c>
      <c r="N1444" s="228" t="s">
        <v>41</v>
      </c>
      <c r="O1444" s="91"/>
      <c r="P1444" s="229">
        <f>O1444*H1444</f>
        <v>0</v>
      </c>
      <c r="Q1444" s="229">
        <v>0</v>
      </c>
      <c r="R1444" s="229">
        <f>Q1444*H1444</f>
        <v>0</v>
      </c>
      <c r="S1444" s="229">
        <v>0</v>
      </c>
      <c r="T1444" s="230">
        <f>S1444*H1444</f>
        <v>0</v>
      </c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R1444" s="231" t="s">
        <v>252</v>
      </c>
      <c r="AT1444" s="231" t="s">
        <v>166</v>
      </c>
      <c r="AU1444" s="231" t="s">
        <v>86</v>
      </c>
      <c r="AY1444" s="17" t="s">
        <v>164</v>
      </c>
      <c r="BE1444" s="232">
        <f>IF(N1444="základní",J1444,0)</f>
        <v>0</v>
      </c>
      <c r="BF1444" s="232">
        <f>IF(N1444="snížená",J1444,0)</f>
        <v>0</v>
      </c>
      <c r="BG1444" s="232">
        <f>IF(N1444="zákl. přenesená",J1444,0)</f>
        <v>0</v>
      </c>
      <c r="BH1444" s="232">
        <f>IF(N1444="sníž. přenesená",J1444,0)</f>
        <v>0</v>
      </c>
      <c r="BI1444" s="232">
        <f>IF(N1444="nulová",J1444,0)</f>
        <v>0</v>
      </c>
      <c r="BJ1444" s="17" t="s">
        <v>84</v>
      </c>
      <c r="BK1444" s="232">
        <f>ROUND(I1444*H1444,2)</f>
        <v>0</v>
      </c>
      <c r="BL1444" s="17" t="s">
        <v>252</v>
      </c>
      <c r="BM1444" s="231" t="s">
        <v>2358</v>
      </c>
    </row>
    <row r="1445" spans="1:65" s="2" customFormat="1" ht="13.8" customHeight="1">
      <c r="A1445" s="38"/>
      <c r="B1445" s="39"/>
      <c r="C1445" s="219" t="s">
        <v>2359</v>
      </c>
      <c r="D1445" s="219" t="s">
        <v>166</v>
      </c>
      <c r="E1445" s="220" t="s">
        <v>2360</v>
      </c>
      <c r="F1445" s="221" t="s">
        <v>2361</v>
      </c>
      <c r="G1445" s="222" t="s">
        <v>350</v>
      </c>
      <c r="H1445" s="223">
        <v>1</v>
      </c>
      <c r="I1445" s="224"/>
      <c r="J1445" s="225">
        <f>ROUND(I1445*H1445,2)</f>
        <v>0</v>
      </c>
      <c r="K1445" s="226"/>
      <c r="L1445" s="44"/>
      <c r="M1445" s="227" t="s">
        <v>1</v>
      </c>
      <c r="N1445" s="228" t="s">
        <v>41</v>
      </c>
      <c r="O1445" s="91"/>
      <c r="P1445" s="229">
        <f>O1445*H1445</f>
        <v>0</v>
      </c>
      <c r="Q1445" s="229">
        <v>0</v>
      </c>
      <c r="R1445" s="229">
        <f>Q1445*H1445</f>
        <v>0</v>
      </c>
      <c r="S1445" s="229">
        <v>0</v>
      </c>
      <c r="T1445" s="230">
        <f>S1445*H1445</f>
        <v>0</v>
      </c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R1445" s="231" t="s">
        <v>252</v>
      </c>
      <c r="AT1445" s="231" t="s">
        <v>166</v>
      </c>
      <c r="AU1445" s="231" t="s">
        <v>86</v>
      </c>
      <c r="AY1445" s="17" t="s">
        <v>164</v>
      </c>
      <c r="BE1445" s="232">
        <f>IF(N1445="základní",J1445,0)</f>
        <v>0</v>
      </c>
      <c r="BF1445" s="232">
        <f>IF(N1445="snížená",J1445,0)</f>
        <v>0</v>
      </c>
      <c r="BG1445" s="232">
        <f>IF(N1445="zákl. přenesená",J1445,0)</f>
        <v>0</v>
      </c>
      <c r="BH1445" s="232">
        <f>IF(N1445="sníž. přenesená",J1445,0)</f>
        <v>0</v>
      </c>
      <c r="BI1445" s="232">
        <f>IF(N1445="nulová",J1445,0)</f>
        <v>0</v>
      </c>
      <c r="BJ1445" s="17" t="s">
        <v>84</v>
      </c>
      <c r="BK1445" s="232">
        <f>ROUND(I1445*H1445,2)</f>
        <v>0</v>
      </c>
      <c r="BL1445" s="17" t="s">
        <v>252</v>
      </c>
      <c r="BM1445" s="231" t="s">
        <v>2362</v>
      </c>
    </row>
    <row r="1446" spans="1:65" s="2" customFormat="1" ht="13.8" customHeight="1">
      <c r="A1446" s="38"/>
      <c r="B1446" s="39"/>
      <c r="C1446" s="219" t="s">
        <v>2363</v>
      </c>
      <c r="D1446" s="219" t="s">
        <v>166</v>
      </c>
      <c r="E1446" s="220" t="s">
        <v>2364</v>
      </c>
      <c r="F1446" s="221" t="s">
        <v>2365</v>
      </c>
      <c r="G1446" s="222" t="s">
        <v>350</v>
      </c>
      <c r="H1446" s="223">
        <v>1</v>
      </c>
      <c r="I1446" s="224"/>
      <c r="J1446" s="225">
        <f>ROUND(I1446*H1446,2)</f>
        <v>0</v>
      </c>
      <c r="K1446" s="226"/>
      <c r="L1446" s="44"/>
      <c r="M1446" s="227" t="s">
        <v>1</v>
      </c>
      <c r="N1446" s="228" t="s">
        <v>41</v>
      </c>
      <c r="O1446" s="91"/>
      <c r="P1446" s="229">
        <f>O1446*H1446</f>
        <v>0</v>
      </c>
      <c r="Q1446" s="229">
        <v>0</v>
      </c>
      <c r="R1446" s="229">
        <f>Q1446*H1446</f>
        <v>0</v>
      </c>
      <c r="S1446" s="229">
        <v>0</v>
      </c>
      <c r="T1446" s="230">
        <f>S1446*H1446</f>
        <v>0</v>
      </c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38"/>
      <c r="AR1446" s="231" t="s">
        <v>252</v>
      </c>
      <c r="AT1446" s="231" t="s">
        <v>166</v>
      </c>
      <c r="AU1446" s="231" t="s">
        <v>86</v>
      </c>
      <c r="AY1446" s="17" t="s">
        <v>164</v>
      </c>
      <c r="BE1446" s="232">
        <f>IF(N1446="základní",J1446,0)</f>
        <v>0</v>
      </c>
      <c r="BF1446" s="232">
        <f>IF(N1446="snížená",J1446,0)</f>
        <v>0</v>
      </c>
      <c r="BG1446" s="232">
        <f>IF(N1446="zákl. přenesená",J1446,0)</f>
        <v>0</v>
      </c>
      <c r="BH1446" s="232">
        <f>IF(N1446="sníž. přenesená",J1446,0)</f>
        <v>0</v>
      </c>
      <c r="BI1446" s="232">
        <f>IF(N1446="nulová",J1446,0)</f>
        <v>0</v>
      </c>
      <c r="BJ1446" s="17" t="s">
        <v>84</v>
      </c>
      <c r="BK1446" s="232">
        <f>ROUND(I1446*H1446,2)</f>
        <v>0</v>
      </c>
      <c r="BL1446" s="17" t="s">
        <v>252</v>
      </c>
      <c r="BM1446" s="231" t="s">
        <v>2366</v>
      </c>
    </row>
    <row r="1447" spans="1:65" s="2" customFormat="1" ht="13.8" customHeight="1">
      <c r="A1447" s="38"/>
      <c r="B1447" s="39"/>
      <c r="C1447" s="219" t="s">
        <v>2367</v>
      </c>
      <c r="D1447" s="219" t="s">
        <v>166</v>
      </c>
      <c r="E1447" s="220" t="s">
        <v>2368</v>
      </c>
      <c r="F1447" s="221" t="s">
        <v>2369</v>
      </c>
      <c r="G1447" s="222" t="s">
        <v>350</v>
      </c>
      <c r="H1447" s="223">
        <v>1</v>
      </c>
      <c r="I1447" s="224"/>
      <c r="J1447" s="225">
        <f>ROUND(I1447*H1447,2)</f>
        <v>0</v>
      </c>
      <c r="K1447" s="226"/>
      <c r="L1447" s="44"/>
      <c r="M1447" s="227" t="s">
        <v>1</v>
      </c>
      <c r="N1447" s="228" t="s">
        <v>41</v>
      </c>
      <c r="O1447" s="91"/>
      <c r="P1447" s="229">
        <f>O1447*H1447</f>
        <v>0</v>
      </c>
      <c r="Q1447" s="229">
        <v>0</v>
      </c>
      <c r="R1447" s="229">
        <f>Q1447*H1447</f>
        <v>0</v>
      </c>
      <c r="S1447" s="229">
        <v>0</v>
      </c>
      <c r="T1447" s="230">
        <f>S1447*H1447</f>
        <v>0</v>
      </c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38"/>
      <c r="AR1447" s="231" t="s">
        <v>252</v>
      </c>
      <c r="AT1447" s="231" t="s">
        <v>166</v>
      </c>
      <c r="AU1447" s="231" t="s">
        <v>86</v>
      </c>
      <c r="AY1447" s="17" t="s">
        <v>164</v>
      </c>
      <c r="BE1447" s="232">
        <f>IF(N1447="základní",J1447,0)</f>
        <v>0</v>
      </c>
      <c r="BF1447" s="232">
        <f>IF(N1447="snížená",J1447,0)</f>
        <v>0</v>
      </c>
      <c r="BG1447" s="232">
        <f>IF(N1447="zákl. přenesená",J1447,0)</f>
        <v>0</v>
      </c>
      <c r="BH1447" s="232">
        <f>IF(N1447="sníž. přenesená",J1447,0)</f>
        <v>0</v>
      </c>
      <c r="BI1447" s="232">
        <f>IF(N1447="nulová",J1447,0)</f>
        <v>0</v>
      </c>
      <c r="BJ1447" s="17" t="s">
        <v>84</v>
      </c>
      <c r="BK1447" s="232">
        <f>ROUND(I1447*H1447,2)</f>
        <v>0</v>
      </c>
      <c r="BL1447" s="17" t="s">
        <v>252</v>
      </c>
      <c r="BM1447" s="231" t="s">
        <v>2370</v>
      </c>
    </row>
    <row r="1448" spans="1:65" s="2" customFormat="1" ht="13.8" customHeight="1">
      <c r="A1448" s="38"/>
      <c r="B1448" s="39"/>
      <c r="C1448" s="219" t="s">
        <v>2371</v>
      </c>
      <c r="D1448" s="219" t="s">
        <v>166</v>
      </c>
      <c r="E1448" s="220" t="s">
        <v>2372</v>
      </c>
      <c r="F1448" s="221" t="s">
        <v>2373</v>
      </c>
      <c r="G1448" s="222" t="s">
        <v>350</v>
      </c>
      <c r="H1448" s="223">
        <v>1</v>
      </c>
      <c r="I1448" s="224"/>
      <c r="J1448" s="225">
        <f>ROUND(I1448*H1448,2)</f>
        <v>0</v>
      </c>
      <c r="K1448" s="226"/>
      <c r="L1448" s="44"/>
      <c r="M1448" s="227" t="s">
        <v>1</v>
      </c>
      <c r="N1448" s="228" t="s">
        <v>41</v>
      </c>
      <c r="O1448" s="91"/>
      <c r="P1448" s="229">
        <f>O1448*H1448</f>
        <v>0</v>
      </c>
      <c r="Q1448" s="229">
        <v>0</v>
      </c>
      <c r="R1448" s="229">
        <f>Q1448*H1448</f>
        <v>0</v>
      </c>
      <c r="S1448" s="229">
        <v>0</v>
      </c>
      <c r="T1448" s="230">
        <f>S1448*H1448</f>
        <v>0</v>
      </c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R1448" s="231" t="s">
        <v>252</v>
      </c>
      <c r="AT1448" s="231" t="s">
        <v>166</v>
      </c>
      <c r="AU1448" s="231" t="s">
        <v>86</v>
      </c>
      <c r="AY1448" s="17" t="s">
        <v>164</v>
      </c>
      <c r="BE1448" s="232">
        <f>IF(N1448="základní",J1448,0)</f>
        <v>0</v>
      </c>
      <c r="BF1448" s="232">
        <f>IF(N1448="snížená",J1448,0)</f>
        <v>0</v>
      </c>
      <c r="BG1448" s="232">
        <f>IF(N1448="zákl. přenesená",J1448,0)</f>
        <v>0</v>
      </c>
      <c r="BH1448" s="232">
        <f>IF(N1448="sníž. přenesená",J1448,0)</f>
        <v>0</v>
      </c>
      <c r="BI1448" s="232">
        <f>IF(N1448="nulová",J1448,0)</f>
        <v>0</v>
      </c>
      <c r="BJ1448" s="17" t="s">
        <v>84</v>
      </c>
      <c r="BK1448" s="232">
        <f>ROUND(I1448*H1448,2)</f>
        <v>0</v>
      </c>
      <c r="BL1448" s="17" t="s">
        <v>252</v>
      </c>
      <c r="BM1448" s="231" t="s">
        <v>2374</v>
      </c>
    </row>
    <row r="1449" spans="1:65" s="2" customFormat="1" ht="13.8" customHeight="1">
      <c r="A1449" s="38"/>
      <c r="B1449" s="39"/>
      <c r="C1449" s="219" t="s">
        <v>2375</v>
      </c>
      <c r="D1449" s="219" t="s">
        <v>166</v>
      </c>
      <c r="E1449" s="220" t="s">
        <v>2376</v>
      </c>
      <c r="F1449" s="221" t="s">
        <v>2377</v>
      </c>
      <c r="G1449" s="222" t="s">
        <v>350</v>
      </c>
      <c r="H1449" s="223">
        <v>1</v>
      </c>
      <c r="I1449" s="224"/>
      <c r="J1449" s="225">
        <f>ROUND(I1449*H1449,2)</f>
        <v>0</v>
      </c>
      <c r="K1449" s="226"/>
      <c r="L1449" s="44"/>
      <c r="M1449" s="227" t="s">
        <v>1</v>
      </c>
      <c r="N1449" s="228" t="s">
        <v>41</v>
      </c>
      <c r="O1449" s="91"/>
      <c r="P1449" s="229">
        <f>O1449*H1449</f>
        <v>0</v>
      </c>
      <c r="Q1449" s="229">
        <v>0</v>
      </c>
      <c r="R1449" s="229">
        <f>Q1449*H1449</f>
        <v>0</v>
      </c>
      <c r="S1449" s="229">
        <v>0</v>
      </c>
      <c r="T1449" s="230">
        <f>S1449*H1449</f>
        <v>0</v>
      </c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R1449" s="231" t="s">
        <v>252</v>
      </c>
      <c r="AT1449" s="231" t="s">
        <v>166</v>
      </c>
      <c r="AU1449" s="231" t="s">
        <v>86</v>
      </c>
      <c r="AY1449" s="17" t="s">
        <v>164</v>
      </c>
      <c r="BE1449" s="232">
        <f>IF(N1449="základní",J1449,0)</f>
        <v>0</v>
      </c>
      <c r="BF1449" s="232">
        <f>IF(N1449="snížená",J1449,0)</f>
        <v>0</v>
      </c>
      <c r="BG1449" s="232">
        <f>IF(N1449="zákl. přenesená",J1449,0)</f>
        <v>0</v>
      </c>
      <c r="BH1449" s="232">
        <f>IF(N1449="sníž. přenesená",J1449,0)</f>
        <v>0</v>
      </c>
      <c r="BI1449" s="232">
        <f>IF(N1449="nulová",J1449,0)</f>
        <v>0</v>
      </c>
      <c r="BJ1449" s="17" t="s">
        <v>84</v>
      </c>
      <c r="BK1449" s="232">
        <f>ROUND(I1449*H1449,2)</f>
        <v>0</v>
      </c>
      <c r="BL1449" s="17" t="s">
        <v>252</v>
      </c>
      <c r="BM1449" s="231" t="s">
        <v>2378</v>
      </c>
    </row>
    <row r="1450" spans="1:65" s="2" customFormat="1" ht="13.8" customHeight="1">
      <c r="A1450" s="38"/>
      <c r="B1450" s="39"/>
      <c r="C1450" s="219" t="s">
        <v>2379</v>
      </c>
      <c r="D1450" s="219" t="s">
        <v>166</v>
      </c>
      <c r="E1450" s="220" t="s">
        <v>2380</v>
      </c>
      <c r="F1450" s="221" t="s">
        <v>2210</v>
      </c>
      <c r="G1450" s="222" t="s">
        <v>350</v>
      </c>
      <c r="H1450" s="223">
        <v>1</v>
      </c>
      <c r="I1450" s="224"/>
      <c r="J1450" s="225">
        <f>ROUND(I1450*H1450,2)</f>
        <v>0</v>
      </c>
      <c r="K1450" s="226"/>
      <c r="L1450" s="44"/>
      <c r="M1450" s="227" t="s">
        <v>1</v>
      </c>
      <c r="N1450" s="228" t="s">
        <v>41</v>
      </c>
      <c r="O1450" s="91"/>
      <c r="P1450" s="229">
        <f>O1450*H1450</f>
        <v>0</v>
      </c>
      <c r="Q1450" s="229">
        <v>0</v>
      </c>
      <c r="R1450" s="229">
        <f>Q1450*H1450</f>
        <v>0</v>
      </c>
      <c r="S1450" s="229">
        <v>0</v>
      </c>
      <c r="T1450" s="230">
        <f>S1450*H1450</f>
        <v>0</v>
      </c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R1450" s="231" t="s">
        <v>252</v>
      </c>
      <c r="AT1450" s="231" t="s">
        <v>166</v>
      </c>
      <c r="AU1450" s="231" t="s">
        <v>86</v>
      </c>
      <c r="AY1450" s="17" t="s">
        <v>164</v>
      </c>
      <c r="BE1450" s="232">
        <f>IF(N1450="základní",J1450,0)</f>
        <v>0</v>
      </c>
      <c r="BF1450" s="232">
        <f>IF(N1450="snížená",J1450,0)</f>
        <v>0</v>
      </c>
      <c r="BG1450" s="232">
        <f>IF(N1450="zákl. přenesená",J1450,0)</f>
        <v>0</v>
      </c>
      <c r="BH1450" s="232">
        <f>IF(N1450="sníž. přenesená",J1450,0)</f>
        <v>0</v>
      </c>
      <c r="BI1450" s="232">
        <f>IF(N1450="nulová",J1450,0)</f>
        <v>0</v>
      </c>
      <c r="BJ1450" s="17" t="s">
        <v>84</v>
      </c>
      <c r="BK1450" s="232">
        <f>ROUND(I1450*H1450,2)</f>
        <v>0</v>
      </c>
      <c r="BL1450" s="17" t="s">
        <v>252</v>
      </c>
      <c r="BM1450" s="231" t="s">
        <v>2381</v>
      </c>
    </row>
    <row r="1451" spans="1:65" s="2" customFormat="1" ht="13.8" customHeight="1">
      <c r="A1451" s="38"/>
      <c r="B1451" s="39"/>
      <c r="C1451" s="219" t="s">
        <v>2382</v>
      </c>
      <c r="D1451" s="219" t="s">
        <v>166</v>
      </c>
      <c r="E1451" s="220" t="s">
        <v>2383</v>
      </c>
      <c r="F1451" s="221" t="s">
        <v>2249</v>
      </c>
      <c r="G1451" s="222" t="s">
        <v>350</v>
      </c>
      <c r="H1451" s="223">
        <v>1</v>
      </c>
      <c r="I1451" s="224"/>
      <c r="J1451" s="225">
        <f>ROUND(I1451*H1451,2)</f>
        <v>0</v>
      </c>
      <c r="K1451" s="226"/>
      <c r="L1451" s="44"/>
      <c r="M1451" s="227" t="s">
        <v>1</v>
      </c>
      <c r="N1451" s="228" t="s">
        <v>41</v>
      </c>
      <c r="O1451" s="91"/>
      <c r="P1451" s="229">
        <f>O1451*H1451</f>
        <v>0</v>
      </c>
      <c r="Q1451" s="229">
        <v>0</v>
      </c>
      <c r="R1451" s="229">
        <f>Q1451*H1451</f>
        <v>0</v>
      </c>
      <c r="S1451" s="229">
        <v>0</v>
      </c>
      <c r="T1451" s="230">
        <f>S1451*H1451</f>
        <v>0</v>
      </c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R1451" s="231" t="s">
        <v>252</v>
      </c>
      <c r="AT1451" s="231" t="s">
        <v>166</v>
      </c>
      <c r="AU1451" s="231" t="s">
        <v>86</v>
      </c>
      <c r="AY1451" s="17" t="s">
        <v>164</v>
      </c>
      <c r="BE1451" s="232">
        <f>IF(N1451="základní",J1451,0)</f>
        <v>0</v>
      </c>
      <c r="BF1451" s="232">
        <f>IF(N1451="snížená",J1451,0)</f>
        <v>0</v>
      </c>
      <c r="BG1451" s="232">
        <f>IF(N1451="zákl. přenesená",J1451,0)</f>
        <v>0</v>
      </c>
      <c r="BH1451" s="232">
        <f>IF(N1451="sníž. přenesená",J1451,0)</f>
        <v>0</v>
      </c>
      <c r="BI1451" s="232">
        <f>IF(N1451="nulová",J1451,0)</f>
        <v>0</v>
      </c>
      <c r="BJ1451" s="17" t="s">
        <v>84</v>
      </c>
      <c r="BK1451" s="232">
        <f>ROUND(I1451*H1451,2)</f>
        <v>0</v>
      </c>
      <c r="BL1451" s="17" t="s">
        <v>252</v>
      </c>
      <c r="BM1451" s="231" t="s">
        <v>2384</v>
      </c>
    </row>
    <row r="1452" spans="1:65" s="2" customFormat="1" ht="13.8" customHeight="1">
      <c r="A1452" s="38"/>
      <c r="B1452" s="39"/>
      <c r="C1452" s="219" t="s">
        <v>2385</v>
      </c>
      <c r="D1452" s="219" t="s">
        <v>166</v>
      </c>
      <c r="E1452" s="220" t="s">
        <v>2386</v>
      </c>
      <c r="F1452" s="221" t="s">
        <v>2278</v>
      </c>
      <c r="G1452" s="222" t="s">
        <v>350</v>
      </c>
      <c r="H1452" s="223">
        <v>1</v>
      </c>
      <c r="I1452" s="224"/>
      <c r="J1452" s="225">
        <f>ROUND(I1452*H1452,2)</f>
        <v>0</v>
      </c>
      <c r="K1452" s="226"/>
      <c r="L1452" s="44"/>
      <c r="M1452" s="227" t="s">
        <v>1</v>
      </c>
      <c r="N1452" s="228" t="s">
        <v>41</v>
      </c>
      <c r="O1452" s="91"/>
      <c r="P1452" s="229">
        <f>O1452*H1452</f>
        <v>0</v>
      </c>
      <c r="Q1452" s="229">
        <v>0</v>
      </c>
      <c r="R1452" s="229">
        <f>Q1452*H1452</f>
        <v>0</v>
      </c>
      <c r="S1452" s="229">
        <v>0</v>
      </c>
      <c r="T1452" s="230">
        <f>S1452*H1452</f>
        <v>0</v>
      </c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R1452" s="231" t="s">
        <v>252</v>
      </c>
      <c r="AT1452" s="231" t="s">
        <v>166</v>
      </c>
      <c r="AU1452" s="231" t="s">
        <v>86</v>
      </c>
      <c r="AY1452" s="17" t="s">
        <v>164</v>
      </c>
      <c r="BE1452" s="232">
        <f>IF(N1452="základní",J1452,0)</f>
        <v>0</v>
      </c>
      <c r="BF1452" s="232">
        <f>IF(N1452="snížená",J1452,0)</f>
        <v>0</v>
      </c>
      <c r="BG1452" s="232">
        <f>IF(N1452="zákl. přenesená",J1452,0)</f>
        <v>0</v>
      </c>
      <c r="BH1452" s="232">
        <f>IF(N1452="sníž. přenesená",J1452,0)</f>
        <v>0</v>
      </c>
      <c r="BI1452" s="232">
        <f>IF(N1452="nulová",J1452,0)</f>
        <v>0</v>
      </c>
      <c r="BJ1452" s="17" t="s">
        <v>84</v>
      </c>
      <c r="BK1452" s="232">
        <f>ROUND(I1452*H1452,2)</f>
        <v>0</v>
      </c>
      <c r="BL1452" s="17" t="s">
        <v>252</v>
      </c>
      <c r="BM1452" s="231" t="s">
        <v>2387</v>
      </c>
    </row>
    <row r="1453" spans="1:65" s="2" customFormat="1" ht="13.8" customHeight="1">
      <c r="A1453" s="38"/>
      <c r="B1453" s="39"/>
      <c r="C1453" s="219" t="s">
        <v>2388</v>
      </c>
      <c r="D1453" s="219" t="s">
        <v>166</v>
      </c>
      <c r="E1453" s="220" t="s">
        <v>2389</v>
      </c>
      <c r="F1453" s="221" t="s">
        <v>2390</v>
      </c>
      <c r="G1453" s="222" t="s">
        <v>350</v>
      </c>
      <c r="H1453" s="223">
        <v>1</v>
      </c>
      <c r="I1453" s="224"/>
      <c r="J1453" s="225">
        <f>ROUND(I1453*H1453,2)</f>
        <v>0</v>
      </c>
      <c r="K1453" s="226"/>
      <c r="L1453" s="44"/>
      <c r="M1453" s="227" t="s">
        <v>1</v>
      </c>
      <c r="N1453" s="228" t="s">
        <v>41</v>
      </c>
      <c r="O1453" s="91"/>
      <c r="P1453" s="229">
        <f>O1453*H1453</f>
        <v>0</v>
      </c>
      <c r="Q1453" s="229">
        <v>0</v>
      </c>
      <c r="R1453" s="229">
        <f>Q1453*H1453</f>
        <v>0</v>
      </c>
      <c r="S1453" s="229">
        <v>0</v>
      </c>
      <c r="T1453" s="230">
        <f>S1453*H1453</f>
        <v>0</v>
      </c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R1453" s="231" t="s">
        <v>252</v>
      </c>
      <c r="AT1453" s="231" t="s">
        <v>166</v>
      </c>
      <c r="AU1453" s="231" t="s">
        <v>86</v>
      </c>
      <c r="AY1453" s="17" t="s">
        <v>164</v>
      </c>
      <c r="BE1453" s="232">
        <f>IF(N1453="základní",J1453,0)</f>
        <v>0</v>
      </c>
      <c r="BF1453" s="232">
        <f>IF(N1453="snížená",J1453,0)</f>
        <v>0</v>
      </c>
      <c r="BG1453" s="232">
        <f>IF(N1453="zákl. přenesená",J1453,0)</f>
        <v>0</v>
      </c>
      <c r="BH1453" s="232">
        <f>IF(N1453="sníž. přenesená",J1453,0)</f>
        <v>0</v>
      </c>
      <c r="BI1453" s="232">
        <f>IF(N1453="nulová",J1453,0)</f>
        <v>0</v>
      </c>
      <c r="BJ1453" s="17" t="s">
        <v>84</v>
      </c>
      <c r="BK1453" s="232">
        <f>ROUND(I1453*H1453,2)</f>
        <v>0</v>
      </c>
      <c r="BL1453" s="17" t="s">
        <v>252</v>
      </c>
      <c r="BM1453" s="231" t="s">
        <v>2391</v>
      </c>
    </row>
    <row r="1454" spans="1:65" s="2" customFormat="1" ht="13.8" customHeight="1">
      <c r="A1454" s="38"/>
      <c r="B1454" s="39"/>
      <c r="C1454" s="219" t="s">
        <v>2392</v>
      </c>
      <c r="D1454" s="219" t="s">
        <v>166</v>
      </c>
      <c r="E1454" s="220" t="s">
        <v>2393</v>
      </c>
      <c r="F1454" s="221" t="s">
        <v>2394</v>
      </c>
      <c r="G1454" s="222" t="s">
        <v>350</v>
      </c>
      <c r="H1454" s="223">
        <v>1</v>
      </c>
      <c r="I1454" s="224"/>
      <c r="J1454" s="225">
        <f>ROUND(I1454*H1454,2)</f>
        <v>0</v>
      </c>
      <c r="K1454" s="226"/>
      <c r="L1454" s="44"/>
      <c r="M1454" s="227" t="s">
        <v>1</v>
      </c>
      <c r="N1454" s="228" t="s">
        <v>41</v>
      </c>
      <c r="O1454" s="91"/>
      <c r="P1454" s="229">
        <f>O1454*H1454</f>
        <v>0</v>
      </c>
      <c r="Q1454" s="229">
        <v>0</v>
      </c>
      <c r="R1454" s="229">
        <f>Q1454*H1454</f>
        <v>0</v>
      </c>
      <c r="S1454" s="229">
        <v>0</v>
      </c>
      <c r="T1454" s="230">
        <f>S1454*H1454</f>
        <v>0</v>
      </c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R1454" s="231" t="s">
        <v>252</v>
      </c>
      <c r="AT1454" s="231" t="s">
        <v>166</v>
      </c>
      <c r="AU1454" s="231" t="s">
        <v>86</v>
      </c>
      <c r="AY1454" s="17" t="s">
        <v>164</v>
      </c>
      <c r="BE1454" s="232">
        <f>IF(N1454="základní",J1454,0)</f>
        <v>0</v>
      </c>
      <c r="BF1454" s="232">
        <f>IF(N1454="snížená",J1454,0)</f>
        <v>0</v>
      </c>
      <c r="BG1454" s="232">
        <f>IF(N1454="zákl. přenesená",J1454,0)</f>
        <v>0</v>
      </c>
      <c r="BH1454" s="232">
        <f>IF(N1454="sníž. přenesená",J1454,0)</f>
        <v>0</v>
      </c>
      <c r="BI1454" s="232">
        <f>IF(N1454="nulová",J1454,0)</f>
        <v>0</v>
      </c>
      <c r="BJ1454" s="17" t="s">
        <v>84</v>
      </c>
      <c r="BK1454" s="232">
        <f>ROUND(I1454*H1454,2)</f>
        <v>0</v>
      </c>
      <c r="BL1454" s="17" t="s">
        <v>252</v>
      </c>
      <c r="BM1454" s="231" t="s">
        <v>2395</v>
      </c>
    </row>
    <row r="1455" spans="1:65" s="2" customFormat="1" ht="13.8" customHeight="1">
      <c r="A1455" s="38"/>
      <c r="B1455" s="39"/>
      <c r="C1455" s="219" t="s">
        <v>2396</v>
      </c>
      <c r="D1455" s="219" t="s">
        <v>166</v>
      </c>
      <c r="E1455" s="220" t="s">
        <v>2397</v>
      </c>
      <c r="F1455" s="221" t="s">
        <v>2398</v>
      </c>
      <c r="G1455" s="222" t="s">
        <v>350</v>
      </c>
      <c r="H1455" s="223">
        <v>1</v>
      </c>
      <c r="I1455" s="224"/>
      <c r="J1455" s="225">
        <f>ROUND(I1455*H1455,2)</f>
        <v>0</v>
      </c>
      <c r="K1455" s="226"/>
      <c r="L1455" s="44"/>
      <c r="M1455" s="227" t="s">
        <v>1</v>
      </c>
      <c r="N1455" s="228" t="s">
        <v>41</v>
      </c>
      <c r="O1455" s="91"/>
      <c r="P1455" s="229">
        <f>O1455*H1455</f>
        <v>0</v>
      </c>
      <c r="Q1455" s="229">
        <v>0</v>
      </c>
      <c r="R1455" s="229">
        <f>Q1455*H1455</f>
        <v>0</v>
      </c>
      <c r="S1455" s="229">
        <v>0</v>
      </c>
      <c r="T1455" s="230">
        <f>S1455*H1455</f>
        <v>0</v>
      </c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R1455" s="231" t="s">
        <v>252</v>
      </c>
      <c r="AT1455" s="231" t="s">
        <v>166</v>
      </c>
      <c r="AU1455" s="231" t="s">
        <v>86</v>
      </c>
      <c r="AY1455" s="17" t="s">
        <v>164</v>
      </c>
      <c r="BE1455" s="232">
        <f>IF(N1455="základní",J1455,0)</f>
        <v>0</v>
      </c>
      <c r="BF1455" s="232">
        <f>IF(N1455="snížená",J1455,0)</f>
        <v>0</v>
      </c>
      <c r="BG1455" s="232">
        <f>IF(N1455="zákl. přenesená",J1455,0)</f>
        <v>0</v>
      </c>
      <c r="BH1455" s="232">
        <f>IF(N1455="sníž. přenesená",J1455,0)</f>
        <v>0</v>
      </c>
      <c r="BI1455" s="232">
        <f>IF(N1455="nulová",J1455,0)</f>
        <v>0</v>
      </c>
      <c r="BJ1455" s="17" t="s">
        <v>84</v>
      </c>
      <c r="BK1455" s="232">
        <f>ROUND(I1455*H1455,2)</f>
        <v>0</v>
      </c>
      <c r="BL1455" s="17" t="s">
        <v>252</v>
      </c>
      <c r="BM1455" s="231" t="s">
        <v>2399</v>
      </c>
    </row>
    <row r="1456" spans="1:65" s="2" customFormat="1" ht="13.8" customHeight="1">
      <c r="A1456" s="38"/>
      <c r="B1456" s="39"/>
      <c r="C1456" s="219" t="s">
        <v>2400</v>
      </c>
      <c r="D1456" s="219" t="s">
        <v>166</v>
      </c>
      <c r="E1456" s="220" t="s">
        <v>2401</v>
      </c>
      <c r="F1456" s="221" t="s">
        <v>2402</v>
      </c>
      <c r="G1456" s="222" t="s">
        <v>350</v>
      </c>
      <c r="H1456" s="223">
        <v>1</v>
      </c>
      <c r="I1456" s="224"/>
      <c r="J1456" s="225">
        <f>ROUND(I1456*H1456,2)</f>
        <v>0</v>
      </c>
      <c r="K1456" s="226"/>
      <c r="L1456" s="44"/>
      <c r="M1456" s="227" t="s">
        <v>1</v>
      </c>
      <c r="N1456" s="228" t="s">
        <v>41</v>
      </c>
      <c r="O1456" s="91"/>
      <c r="P1456" s="229">
        <f>O1456*H1456</f>
        <v>0</v>
      </c>
      <c r="Q1456" s="229">
        <v>0</v>
      </c>
      <c r="R1456" s="229">
        <f>Q1456*H1456</f>
        <v>0</v>
      </c>
      <c r="S1456" s="229">
        <v>0</v>
      </c>
      <c r="T1456" s="230">
        <f>S1456*H1456</f>
        <v>0</v>
      </c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R1456" s="231" t="s">
        <v>252</v>
      </c>
      <c r="AT1456" s="231" t="s">
        <v>166</v>
      </c>
      <c r="AU1456" s="231" t="s">
        <v>86</v>
      </c>
      <c r="AY1456" s="17" t="s">
        <v>164</v>
      </c>
      <c r="BE1456" s="232">
        <f>IF(N1456="základní",J1456,0)</f>
        <v>0</v>
      </c>
      <c r="BF1456" s="232">
        <f>IF(N1456="snížená",J1456,0)</f>
        <v>0</v>
      </c>
      <c r="BG1456" s="232">
        <f>IF(N1456="zákl. přenesená",J1456,0)</f>
        <v>0</v>
      </c>
      <c r="BH1456" s="232">
        <f>IF(N1456="sníž. přenesená",J1456,0)</f>
        <v>0</v>
      </c>
      <c r="BI1456" s="232">
        <f>IF(N1456="nulová",J1456,0)</f>
        <v>0</v>
      </c>
      <c r="BJ1456" s="17" t="s">
        <v>84</v>
      </c>
      <c r="BK1456" s="232">
        <f>ROUND(I1456*H1456,2)</f>
        <v>0</v>
      </c>
      <c r="BL1456" s="17" t="s">
        <v>252</v>
      </c>
      <c r="BM1456" s="231" t="s">
        <v>2403</v>
      </c>
    </row>
    <row r="1457" spans="1:65" s="2" customFormat="1" ht="13.8" customHeight="1">
      <c r="A1457" s="38"/>
      <c r="B1457" s="39"/>
      <c r="C1457" s="219" t="s">
        <v>2404</v>
      </c>
      <c r="D1457" s="219" t="s">
        <v>166</v>
      </c>
      <c r="E1457" s="220" t="s">
        <v>2405</v>
      </c>
      <c r="F1457" s="221" t="s">
        <v>2406</v>
      </c>
      <c r="G1457" s="222" t="s">
        <v>350</v>
      </c>
      <c r="H1457" s="223">
        <v>1</v>
      </c>
      <c r="I1457" s="224"/>
      <c r="J1457" s="225">
        <f>ROUND(I1457*H1457,2)</f>
        <v>0</v>
      </c>
      <c r="K1457" s="226"/>
      <c r="L1457" s="44"/>
      <c r="M1457" s="227" t="s">
        <v>1</v>
      </c>
      <c r="N1457" s="228" t="s">
        <v>41</v>
      </c>
      <c r="O1457" s="91"/>
      <c r="P1457" s="229">
        <f>O1457*H1457</f>
        <v>0</v>
      </c>
      <c r="Q1457" s="229">
        <v>0</v>
      </c>
      <c r="R1457" s="229">
        <f>Q1457*H1457</f>
        <v>0</v>
      </c>
      <c r="S1457" s="229">
        <v>0</v>
      </c>
      <c r="T1457" s="230">
        <f>S1457*H1457</f>
        <v>0</v>
      </c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R1457" s="231" t="s">
        <v>252</v>
      </c>
      <c r="AT1457" s="231" t="s">
        <v>166</v>
      </c>
      <c r="AU1457" s="231" t="s">
        <v>86</v>
      </c>
      <c r="AY1457" s="17" t="s">
        <v>164</v>
      </c>
      <c r="BE1457" s="232">
        <f>IF(N1457="základní",J1457,0)</f>
        <v>0</v>
      </c>
      <c r="BF1457" s="232">
        <f>IF(N1457="snížená",J1457,0)</f>
        <v>0</v>
      </c>
      <c r="BG1457" s="232">
        <f>IF(N1457="zákl. přenesená",J1457,0)</f>
        <v>0</v>
      </c>
      <c r="BH1457" s="232">
        <f>IF(N1457="sníž. přenesená",J1457,0)</f>
        <v>0</v>
      </c>
      <c r="BI1457" s="232">
        <f>IF(N1457="nulová",J1457,0)</f>
        <v>0</v>
      </c>
      <c r="BJ1457" s="17" t="s">
        <v>84</v>
      </c>
      <c r="BK1457" s="232">
        <f>ROUND(I1457*H1457,2)</f>
        <v>0</v>
      </c>
      <c r="BL1457" s="17" t="s">
        <v>252</v>
      </c>
      <c r="BM1457" s="231" t="s">
        <v>2407</v>
      </c>
    </row>
    <row r="1458" spans="1:65" s="2" customFormat="1" ht="13.8" customHeight="1">
      <c r="A1458" s="38"/>
      <c r="B1458" s="39"/>
      <c r="C1458" s="219" t="s">
        <v>2408</v>
      </c>
      <c r="D1458" s="219" t="s">
        <v>166</v>
      </c>
      <c r="E1458" s="220" t="s">
        <v>2409</v>
      </c>
      <c r="F1458" s="221" t="s">
        <v>2271</v>
      </c>
      <c r="G1458" s="222" t="s">
        <v>350</v>
      </c>
      <c r="H1458" s="223">
        <v>3</v>
      </c>
      <c r="I1458" s="224"/>
      <c r="J1458" s="225">
        <f>ROUND(I1458*H1458,2)</f>
        <v>0</v>
      </c>
      <c r="K1458" s="226"/>
      <c r="L1458" s="44"/>
      <c r="M1458" s="227" t="s">
        <v>1</v>
      </c>
      <c r="N1458" s="228" t="s">
        <v>41</v>
      </c>
      <c r="O1458" s="91"/>
      <c r="P1458" s="229">
        <f>O1458*H1458</f>
        <v>0</v>
      </c>
      <c r="Q1458" s="229">
        <v>0</v>
      </c>
      <c r="R1458" s="229">
        <f>Q1458*H1458</f>
        <v>0</v>
      </c>
      <c r="S1458" s="229">
        <v>0</v>
      </c>
      <c r="T1458" s="230">
        <f>S1458*H1458</f>
        <v>0</v>
      </c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R1458" s="231" t="s">
        <v>252</v>
      </c>
      <c r="AT1458" s="231" t="s">
        <v>166</v>
      </c>
      <c r="AU1458" s="231" t="s">
        <v>86</v>
      </c>
      <c r="AY1458" s="17" t="s">
        <v>164</v>
      </c>
      <c r="BE1458" s="232">
        <f>IF(N1458="základní",J1458,0)</f>
        <v>0</v>
      </c>
      <c r="BF1458" s="232">
        <f>IF(N1458="snížená",J1458,0)</f>
        <v>0</v>
      </c>
      <c r="BG1458" s="232">
        <f>IF(N1458="zákl. přenesená",J1458,0)</f>
        <v>0</v>
      </c>
      <c r="BH1458" s="232">
        <f>IF(N1458="sníž. přenesená",J1458,0)</f>
        <v>0</v>
      </c>
      <c r="BI1458" s="232">
        <f>IF(N1458="nulová",J1458,0)</f>
        <v>0</v>
      </c>
      <c r="BJ1458" s="17" t="s">
        <v>84</v>
      </c>
      <c r="BK1458" s="232">
        <f>ROUND(I1458*H1458,2)</f>
        <v>0</v>
      </c>
      <c r="BL1458" s="17" t="s">
        <v>252</v>
      </c>
      <c r="BM1458" s="231" t="s">
        <v>2410</v>
      </c>
    </row>
    <row r="1459" spans="1:65" s="2" customFormat="1" ht="13.8" customHeight="1">
      <c r="A1459" s="38"/>
      <c r="B1459" s="39"/>
      <c r="C1459" s="219" t="s">
        <v>2411</v>
      </c>
      <c r="D1459" s="219" t="s">
        <v>166</v>
      </c>
      <c r="E1459" s="220" t="s">
        <v>2412</v>
      </c>
      <c r="F1459" s="221" t="s">
        <v>2271</v>
      </c>
      <c r="G1459" s="222" t="s">
        <v>350</v>
      </c>
      <c r="H1459" s="223">
        <v>4</v>
      </c>
      <c r="I1459" s="224"/>
      <c r="J1459" s="225">
        <f>ROUND(I1459*H1459,2)</f>
        <v>0</v>
      </c>
      <c r="K1459" s="226"/>
      <c r="L1459" s="44"/>
      <c r="M1459" s="227" t="s">
        <v>1</v>
      </c>
      <c r="N1459" s="228" t="s">
        <v>41</v>
      </c>
      <c r="O1459" s="91"/>
      <c r="P1459" s="229">
        <f>O1459*H1459</f>
        <v>0</v>
      </c>
      <c r="Q1459" s="229">
        <v>0</v>
      </c>
      <c r="R1459" s="229">
        <f>Q1459*H1459</f>
        <v>0</v>
      </c>
      <c r="S1459" s="229">
        <v>0</v>
      </c>
      <c r="T1459" s="230">
        <f>S1459*H1459</f>
        <v>0</v>
      </c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R1459" s="231" t="s">
        <v>252</v>
      </c>
      <c r="AT1459" s="231" t="s">
        <v>166</v>
      </c>
      <c r="AU1459" s="231" t="s">
        <v>86</v>
      </c>
      <c r="AY1459" s="17" t="s">
        <v>164</v>
      </c>
      <c r="BE1459" s="232">
        <f>IF(N1459="základní",J1459,0)</f>
        <v>0</v>
      </c>
      <c r="BF1459" s="232">
        <f>IF(N1459="snížená",J1459,0)</f>
        <v>0</v>
      </c>
      <c r="BG1459" s="232">
        <f>IF(N1459="zákl. přenesená",J1459,0)</f>
        <v>0</v>
      </c>
      <c r="BH1459" s="232">
        <f>IF(N1459="sníž. přenesená",J1459,0)</f>
        <v>0</v>
      </c>
      <c r="BI1459" s="232">
        <f>IF(N1459="nulová",J1459,0)</f>
        <v>0</v>
      </c>
      <c r="BJ1459" s="17" t="s">
        <v>84</v>
      </c>
      <c r="BK1459" s="232">
        <f>ROUND(I1459*H1459,2)</f>
        <v>0</v>
      </c>
      <c r="BL1459" s="17" t="s">
        <v>252</v>
      </c>
      <c r="BM1459" s="231" t="s">
        <v>2413</v>
      </c>
    </row>
    <row r="1460" spans="1:65" s="2" customFormat="1" ht="13.8" customHeight="1">
      <c r="A1460" s="38"/>
      <c r="B1460" s="39"/>
      <c r="C1460" s="219" t="s">
        <v>2414</v>
      </c>
      <c r="D1460" s="219" t="s">
        <v>166</v>
      </c>
      <c r="E1460" s="220" t="s">
        <v>2415</v>
      </c>
      <c r="F1460" s="221" t="s">
        <v>2337</v>
      </c>
      <c r="G1460" s="222" t="s">
        <v>350</v>
      </c>
      <c r="H1460" s="223">
        <v>2</v>
      </c>
      <c r="I1460" s="224"/>
      <c r="J1460" s="225">
        <f>ROUND(I1460*H1460,2)</f>
        <v>0</v>
      </c>
      <c r="K1460" s="226"/>
      <c r="L1460" s="44"/>
      <c r="M1460" s="227" t="s">
        <v>1</v>
      </c>
      <c r="N1460" s="228" t="s">
        <v>41</v>
      </c>
      <c r="O1460" s="91"/>
      <c r="P1460" s="229">
        <f>O1460*H1460</f>
        <v>0</v>
      </c>
      <c r="Q1460" s="229">
        <v>0</v>
      </c>
      <c r="R1460" s="229">
        <f>Q1460*H1460</f>
        <v>0</v>
      </c>
      <c r="S1460" s="229">
        <v>0</v>
      </c>
      <c r="T1460" s="230">
        <f>S1460*H1460</f>
        <v>0</v>
      </c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R1460" s="231" t="s">
        <v>252</v>
      </c>
      <c r="AT1460" s="231" t="s">
        <v>166</v>
      </c>
      <c r="AU1460" s="231" t="s">
        <v>86</v>
      </c>
      <c r="AY1460" s="17" t="s">
        <v>164</v>
      </c>
      <c r="BE1460" s="232">
        <f>IF(N1460="základní",J1460,0)</f>
        <v>0</v>
      </c>
      <c r="BF1460" s="232">
        <f>IF(N1460="snížená",J1460,0)</f>
        <v>0</v>
      </c>
      <c r="BG1460" s="232">
        <f>IF(N1460="zákl. přenesená",J1460,0)</f>
        <v>0</v>
      </c>
      <c r="BH1460" s="232">
        <f>IF(N1460="sníž. přenesená",J1460,0)</f>
        <v>0</v>
      </c>
      <c r="BI1460" s="232">
        <f>IF(N1460="nulová",J1460,0)</f>
        <v>0</v>
      </c>
      <c r="BJ1460" s="17" t="s">
        <v>84</v>
      </c>
      <c r="BK1460" s="232">
        <f>ROUND(I1460*H1460,2)</f>
        <v>0</v>
      </c>
      <c r="BL1460" s="17" t="s">
        <v>252</v>
      </c>
      <c r="BM1460" s="231" t="s">
        <v>2416</v>
      </c>
    </row>
    <row r="1461" spans="1:65" s="2" customFormat="1" ht="13.8" customHeight="1">
      <c r="A1461" s="38"/>
      <c r="B1461" s="39"/>
      <c r="C1461" s="219" t="s">
        <v>2417</v>
      </c>
      <c r="D1461" s="219" t="s">
        <v>166</v>
      </c>
      <c r="E1461" s="220" t="s">
        <v>2418</v>
      </c>
      <c r="F1461" s="221" t="s">
        <v>2271</v>
      </c>
      <c r="G1461" s="222" t="s">
        <v>350</v>
      </c>
      <c r="H1461" s="223">
        <v>1</v>
      </c>
      <c r="I1461" s="224"/>
      <c r="J1461" s="225">
        <f>ROUND(I1461*H1461,2)</f>
        <v>0</v>
      </c>
      <c r="K1461" s="226"/>
      <c r="L1461" s="44"/>
      <c r="M1461" s="227" t="s">
        <v>1</v>
      </c>
      <c r="N1461" s="228" t="s">
        <v>41</v>
      </c>
      <c r="O1461" s="91"/>
      <c r="P1461" s="229">
        <f>O1461*H1461</f>
        <v>0</v>
      </c>
      <c r="Q1461" s="229">
        <v>0</v>
      </c>
      <c r="R1461" s="229">
        <f>Q1461*H1461</f>
        <v>0</v>
      </c>
      <c r="S1461" s="229">
        <v>0</v>
      </c>
      <c r="T1461" s="230">
        <f>S1461*H1461</f>
        <v>0</v>
      </c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R1461" s="231" t="s">
        <v>252</v>
      </c>
      <c r="AT1461" s="231" t="s">
        <v>166</v>
      </c>
      <c r="AU1461" s="231" t="s">
        <v>86</v>
      </c>
      <c r="AY1461" s="17" t="s">
        <v>164</v>
      </c>
      <c r="BE1461" s="232">
        <f>IF(N1461="základní",J1461,0)</f>
        <v>0</v>
      </c>
      <c r="BF1461" s="232">
        <f>IF(N1461="snížená",J1461,0)</f>
        <v>0</v>
      </c>
      <c r="BG1461" s="232">
        <f>IF(N1461="zákl. přenesená",J1461,0)</f>
        <v>0</v>
      </c>
      <c r="BH1461" s="232">
        <f>IF(N1461="sníž. přenesená",J1461,0)</f>
        <v>0</v>
      </c>
      <c r="BI1461" s="232">
        <f>IF(N1461="nulová",J1461,0)</f>
        <v>0</v>
      </c>
      <c r="BJ1461" s="17" t="s">
        <v>84</v>
      </c>
      <c r="BK1461" s="232">
        <f>ROUND(I1461*H1461,2)</f>
        <v>0</v>
      </c>
      <c r="BL1461" s="17" t="s">
        <v>252</v>
      </c>
      <c r="BM1461" s="231" t="s">
        <v>2419</v>
      </c>
    </row>
    <row r="1462" spans="1:65" s="2" customFormat="1" ht="13.8" customHeight="1">
      <c r="A1462" s="38"/>
      <c r="B1462" s="39"/>
      <c r="C1462" s="219" t="s">
        <v>2420</v>
      </c>
      <c r="D1462" s="219" t="s">
        <v>166</v>
      </c>
      <c r="E1462" s="220" t="s">
        <v>2421</v>
      </c>
      <c r="F1462" s="221" t="s">
        <v>2210</v>
      </c>
      <c r="G1462" s="222" t="s">
        <v>350</v>
      </c>
      <c r="H1462" s="223">
        <v>6</v>
      </c>
      <c r="I1462" s="224"/>
      <c r="J1462" s="225">
        <f>ROUND(I1462*H1462,2)</f>
        <v>0</v>
      </c>
      <c r="K1462" s="226"/>
      <c r="L1462" s="44"/>
      <c r="M1462" s="227" t="s">
        <v>1</v>
      </c>
      <c r="N1462" s="228" t="s">
        <v>41</v>
      </c>
      <c r="O1462" s="91"/>
      <c r="P1462" s="229">
        <f>O1462*H1462</f>
        <v>0</v>
      </c>
      <c r="Q1462" s="229">
        <v>0</v>
      </c>
      <c r="R1462" s="229">
        <f>Q1462*H1462</f>
        <v>0</v>
      </c>
      <c r="S1462" s="229">
        <v>0</v>
      </c>
      <c r="T1462" s="230">
        <f>S1462*H1462</f>
        <v>0</v>
      </c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R1462" s="231" t="s">
        <v>252</v>
      </c>
      <c r="AT1462" s="231" t="s">
        <v>166</v>
      </c>
      <c r="AU1462" s="231" t="s">
        <v>86</v>
      </c>
      <c r="AY1462" s="17" t="s">
        <v>164</v>
      </c>
      <c r="BE1462" s="232">
        <f>IF(N1462="základní",J1462,0)</f>
        <v>0</v>
      </c>
      <c r="BF1462" s="232">
        <f>IF(N1462="snížená",J1462,0)</f>
        <v>0</v>
      </c>
      <c r="BG1462" s="232">
        <f>IF(N1462="zákl. přenesená",J1462,0)</f>
        <v>0</v>
      </c>
      <c r="BH1462" s="232">
        <f>IF(N1462="sníž. přenesená",J1462,0)</f>
        <v>0</v>
      </c>
      <c r="BI1462" s="232">
        <f>IF(N1462="nulová",J1462,0)</f>
        <v>0</v>
      </c>
      <c r="BJ1462" s="17" t="s">
        <v>84</v>
      </c>
      <c r="BK1462" s="232">
        <f>ROUND(I1462*H1462,2)</f>
        <v>0</v>
      </c>
      <c r="BL1462" s="17" t="s">
        <v>252</v>
      </c>
      <c r="BM1462" s="231" t="s">
        <v>2422</v>
      </c>
    </row>
    <row r="1463" spans="1:65" s="2" customFormat="1" ht="13.8" customHeight="1">
      <c r="A1463" s="38"/>
      <c r="B1463" s="39"/>
      <c r="C1463" s="219" t="s">
        <v>2423</v>
      </c>
      <c r="D1463" s="219" t="s">
        <v>166</v>
      </c>
      <c r="E1463" s="220" t="s">
        <v>2424</v>
      </c>
      <c r="F1463" s="221" t="s">
        <v>2267</v>
      </c>
      <c r="G1463" s="222" t="s">
        <v>350</v>
      </c>
      <c r="H1463" s="223">
        <v>3</v>
      </c>
      <c r="I1463" s="224"/>
      <c r="J1463" s="225">
        <f>ROUND(I1463*H1463,2)</f>
        <v>0</v>
      </c>
      <c r="K1463" s="226"/>
      <c r="L1463" s="44"/>
      <c r="M1463" s="227" t="s">
        <v>1</v>
      </c>
      <c r="N1463" s="228" t="s">
        <v>41</v>
      </c>
      <c r="O1463" s="91"/>
      <c r="P1463" s="229">
        <f>O1463*H1463</f>
        <v>0</v>
      </c>
      <c r="Q1463" s="229">
        <v>0</v>
      </c>
      <c r="R1463" s="229">
        <f>Q1463*H1463</f>
        <v>0</v>
      </c>
      <c r="S1463" s="229">
        <v>0</v>
      </c>
      <c r="T1463" s="230">
        <f>S1463*H1463</f>
        <v>0</v>
      </c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R1463" s="231" t="s">
        <v>252</v>
      </c>
      <c r="AT1463" s="231" t="s">
        <v>166</v>
      </c>
      <c r="AU1463" s="231" t="s">
        <v>86</v>
      </c>
      <c r="AY1463" s="17" t="s">
        <v>164</v>
      </c>
      <c r="BE1463" s="232">
        <f>IF(N1463="základní",J1463,0)</f>
        <v>0</v>
      </c>
      <c r="BF1463" s="232">
        <f>IF(N1463="snížená",J1463,0)</f>
        <v>0</v>
      </c>
      <c r="BG1463" s="232">
        <f>IF(N1463="zákl. přenesená",J1463,0)</f>
        <v>0</v>
      </c>
      <c r="BH1463" s="232">
        <f>IF(N1463="sníž. přenesená",J1463,0)</f>
        <v>0</v>
      </c>
      <c r="BI1463" s="232">
        <f>IF(N1463="nulová",J1463,0)</f>
        <v>0</v>
      </c>
      <c r="BJ1463" s="17" t="s">
        <v>84</v>
      </c>
      <c r="BK1463" s="232">
        <f>ROUND(I1463*H1463,2)</f>
        <v>0</v>
      </c>
      <c r="BL1463" s="17" t="s">
        <v>252</v>
      </c>
      <c r="BM1463" s="231" t="s">
        <v>2425</v>
      </c>
    </row>
    <row r="1464" spans="1:65" s="2" customFormat="1" ht="13.8" customHeight="1">
      <c r="A1464" s="38"/>
      <c r="B1464" s="39"/>
      <c r="C1464" s="219" t="s">
        <v>2426</v>
      </c>
      <c r="D1464" s="219" t="s">
        <v>166</v>
      </c>
      <c r="E1464" s="220" t="s">
        <v>2427</v>
      </c>
      <c r="F1464" s="221" t="s">
        <v>2210</v>
      </c>
      <c r="G1464" s="222" t="s">
        <v>350</v>
      </c>
      <c r="H1464" s="223">
        <v>8</v>
      </c>
      <c r="I1464" s="224"/>
      <c r="J1464" s="225">
        <f>ROUND(I1464*H1464,2)</f>
        <v>0</v>
      </c>
      <c r="K1464" s="226"/>
      <c r="L1464" s="44"/>
      <c r="M1464" s="227" t="s">
        <v>1</v>
      </c>
      <c r="N1464" s="228" t="s">
        <v>41</v>
      </c>
      <c r="O1464" s="91"/>
      <c r="P1464" s="229">
        <f>O1464*H1464</f>
        <v>0</v>
      </c>
      <c r="Q1464" s="229">
        <v>0</v>
      </c>
      <c r="R1464" s="229">
        <f>Q1464*H1464</f>
        <v>0</v>
      </c>
      <c r="S1464" s="229">
        <v>0</v>
      </c>
      <c r="T1464" s="230">
        <f>S1464*H1464</f>
        <v>0</v>
      </c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R1464" s="231" t="s">
        <v>252</v>
      </c>
      <c r="AT1464" s="231" t="s">
        <v>166</v>
      </c>
      <c r="AU1464" s="231" t="s">
        <v>86</v>
      </c>
      <c r="AY1464" s="17" t="s">
        <v>164</v>
      </c>
      <c r="BE1464" s="232">
        <f>IF(N1464="základní",J1464,0)</f>
        <v>0</v>
      </c>
      <c r="BF1464" s="232">
        <f>IF(N1464="snížená",J1464,0)</f>
        <v>0</v>
      </c>
      <c r="BG1464" s="232">
        <f>IF(N1464="zákl. přenesená",J1464,0)</f>
        <v>0</v>
      </c>
      <c r="BH1464" s="232">
        <f>IF(N1464="sníž. přenesená",J1464,0)</f>
        <v>0</v>
      </c>
      <c r="BI1464" s="232">
        <f>IF(N1464="nulová",J1464,0)</f>
        <v>0</v>
      </c>
      <c r="BJ1464" s="17" t="s">
        <v>84</v>
      </c>
      <c r="BK1464" s="232">
        <f>ROUND(I1464*H1464,2)</f>
        <v>0</v>
      </c>
      <c r="BL1464" s="17" t="s">
        <v>252</v>
      </c>
      <c r="BM1464" s="231" t="s">
        <v>2428</v>
      </c>
    </row>
    <row r="1465" spans="1:65" s="2" customFormat="1" ht="13.8" customHeight="1">
      <c r="A1465" s="38"/>
      <c r="B1465" s="39"/>
      <c r="C1465" s="219" t="s">
        <v>2429</v>
      </c>
      <c r="D1465" s="219" t="s">
        <v>166</v>
      </c>
      <c r="E1465" s="220" t="s">
        <v>2430</v>
      </c>
      <c r="F1465" s="221" t="s">
        <v>2267</v>
      </c>
      <c r="G1465" s="222" t="s">
        <v>350</v>
      </c>
      <c r="H1465" s="223">
        <v>4</v>
      </c>
      <c r="I1465" s="224"/>
      <c r="J1465" s="225">
        <f>ROUND(I1465*H1465,2)</f>
        <v>0</v>
      </c>
      <c r="K1465" s="226"/>
      <c r="L1465" s="44"/>
      <c r="M1465" s="227" t="s">
        <v>1</v>
      </c>
      <c r="N1465" s="228" t="s">
        <v>41</v>
      </c>
      <c r="O1465" s="91"/>
      <c r="P1465" s="229">
        <f>O1465*H1465</f>
        <v>0</v>
      </c>
      <c r="Q1465" s="229">
        <v>0</v>
      </c>
      <c r="R1465" s="229">
        <f>Q1465*H1465</f>
        <v>0</v>
      </c>
      <c r="S1465" s="229">
        <v>0</v>
      </c>
      <c r="T1465" s="230">
        <f>S1465*H1465</f>
        <v>0</v>
      </c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R1465" s="231" t="s">
        <v>252</v>
      </c>
      <c r="AT1465" s="231" t="s">
        <v>166</v>
      </c>
      <c r="AU1465" s="231" t="s">
        <v>86</v>
      </c>
      <c r="AY1465" s="17" t="s">
        <v>164</v>
      </c>
      <c r="BE1465" s="232">
        <f>IF(N1465="základní",J1465,0)</f>
        <v>0</v>
      </c>
      <c r="BF1465" s="232">
        <f>IF(N1465="snížená",J1465,0)</f>
        <v>0</v>
      </c>
      <c r="BG1465" s="232">
        <f>IF(N1465="zákl. přenesená",J1465,0)</f>
        <v>0</v>
      </c>
      <c r="BH1465" s="232">
        <f>IF(N1465="sníž. přenesená",J1465,0)</f>
        <v>0</v>
      </c>
      <c r="BI1465" s="232">
        <f>IF(N1465="nulová",J1465,0)</f>
        <v>0</v>
      </c>
      <c r="BJ1465" s="17" t="s">
        <v>84</v>
      </c>
      <c r="BK1465" s="232">
        <f>ROUND(I1465*H1465,2)</f>
        <v>0</v>
      </c>
      <c r="BL1465" s="17" t="s">
        <v>252</v>
      </c>
      <c r="BM1465" s="231" t="s">
        <v>2431</v>
      </c>
    </row>
    <row r="1466" spans="1:65" s="2" customFormat="1" ht="13.8" customHeight="1">
      <c r="A1466" s="38"/>
      <c r="B1466" s="39"/>
      <c r="C1466" s="219" t="s">
        <v>2432</v>
      </c>
      <c r="D1466" s="219" t="s">
        <v>166</v>
      </c>
      <c r="E1466" s="220" t="s">
        <v>2433</v>
      </c>
      <c r="F1466" s="221" t="s">
        <v>2434</v>
      </c>
      <c r="G1466" s="222" t="s">
        <v>350</v>
      </c>
      <c r="H1466" s="223">
        <v>2</v>
      </c>
      <c r="I1466" s="224"/>
      <c r="J1466" s="225">
        <f>ROUND(I1466*H1466,2)</f>
        <v>0</v>
      </c>
      <c r="K1466" s="226"/>
      <c r="L1466" s="44"/>
      <c r="M1466" s="227" t="s">
        <v>1</v>
      </c>
      <c r="N1466" s="228" t="s">
        <v>41</v>
      </c>
      <c r="O1466" s="91"/>
      <c r="P1466" s="229">
        <f>O1466*H1466</f>
        <v>0</v>
      </c>
      <c r="Q1466" s="229">
        <v>0</v>
      </c>
      <c r="R1466" s="229">
        <f>Q1466*H1466</f>
        <v>0</v>
      </c>
      <c r="S1466" s="229">
        <v>0</v>
      </c>
      <c r="T1466" s="230">
        <f>S1466*H1466</f>
        <v>0</v>
      </c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R1466" s="231" t="s">
        <v>252</v>
      </c>
      <c r="AT1466" s="231" t="s">
        <v>166</v>
      </c>
      <c r="AU1466" s="231" t="s">
        <v>86</v>
      </c>
      <c r="AY1466" s="17" t="s">
        <v>164</v>
      </c>
      <c r="BE1466" s="232">
        <f>IF(N1466="základní",J1466,0)</f>
        <v>0</v>
      </c>
      <c r="BF1466" s="232">
        <f>IF(N1466="snížená",J1466,0)</f>
        <v>0</v>
      </c>
      <c r="BG1466" s="232">
        <f>IF(N1466="zákl. přenesená",J1466,0)</f>
        <v>0</v>
      </c>
      <c r="BH1466" s="232">
        <f>IF(N1466="sníž. přenesená",J1466,0)</f>
        <v>0</v>
      </c>
      <c r="BI1466" s="232">
        <f>IF(N1466="nulová",J1466,0)</f>
        <v>0</v>
      </c>
      <c r="BJ1466" s="17" t="s">
        <v>84</v>
      </c>
      <c r="BK1466" s="232">
        <f>ROUND(I1466*H1466,2)</f>
        <v>0</v>
      </c>
      <c r="BL1466" s="17" t="s">
        <v>252</v>
      </c>
      <c r="BM1466" s="231" t="s">
        <v>2435</v>
      </c>
    </row>
    <row r="1467" spans="1:65" s="2" customFormat="1" ht="13.8" customHeight="1">
      <c r="A1467" s="38"/>
      <c r="B1467" s="39"/>
      <c r="C1467" s="219" t="s">
        <v>2436</v>
      </c>
      <c r="D1467" s="219" t="s">
        <v>166</v>
      </c>
      <c r="E1467" s="220" t="s">
        <v>2437</v>
      </c>
      <c r="F1467" s="221" t="s">
        <v>2210</v>
      </c>
      <c r="G1467" s="222" t="s">
        <v>350</v>
      </c>
      <c r="H1467" s="223">
        <v>3</v>
      </c>
      <c r="I1467" s="224"/>
      <c r="J1467" s="225">
        <f>ROUND(I1467*H1467,2)</f>
        <v>0</v>
      </c>
      <c r="K1467" s="226"/>
      <c r="L1467" s="44"/>
      <c r="M1467" s="227" t="s">
        <v>1</v>
      </c>
      <c r="N1467" s="228" t="s">
        <v>41</v>
      </c>
      <c r="O1467" s="91"/>
      <c r="P1467" s="229">
        <f>O1467*H1467</f>
        <v>0</v>
      </c>
      <c r="Q1467" s="229">
        <v>0</v>
      </c>
      <c r="R1467" s="229">
        <f>Q1467*H1467</f>
        <v>0</v>
      </c>
      <c r="S1467" s="229">
        <v>0</v>
      </c>
      <c r="T1467" s="230">
        <f>S1467*H1467</f>
        <v>0</v>
      </c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R1467" s="231" t="s">
        <v>252</v>
      </c>
      <c r="AT1467" s="231" t="s">
        <v>166</v>
      </c>
      <c r="AU1467" s="231" t="s">
        <v>86</v>
      </c>
      <c r="AY1467" s="17" t="s">
        <v>164</v>
      </c>
      <c r="BE1467" s="232">
        <f>IF(N1467="základní",J1467,0)</f>
        <v>0</v>
      </c>
      <c r="BF1467" s="232">
        <f>IF(N1467="snížená",J1467,0)</f>
        <v>0</v>
      </c>
      <c r="BG1467" s="232">
        <f>IF(N1467="zákl. přenesená",J1467,0)</f>
        <v>0</v>
      </c>
      <c r="BH1467" s="232">
        <f>IF(N1467="sníž. přenesená",J1467,0)</f>
        <v>0</v>
      </c>
      <c r="BI1467" s="232">
        <f>IF(N1467="nulová",J1467,0)</f>
        <v>0</v>
      </c>
      <c r="BJ1467" s="17" t="s">
        <v>84</v>
      </c>
      <c r="BK1467" s="232">
        <f>ROUND(I1467*H1467,2)</f>
        <v>0</v>
      </c>
      <c r="BL1467" s="17" t="s">
        <v>252</v>
      </c>
      <c r="BM1467" s="231" t="s">
        <v>2438</v>
      </c>
    </row>
    <row r="1468" spans="1:65" s="2" customFormat="1" ht="13.8" customHeight="1">
      <c r="A1468" s="38"/>
      <c r="B1468" s="39"/>
      <c r="C1468" s="219" t="s">
        <v>2439</v>
      </c>
      <c r="D1468" s="219" t="s">
        <v>166</v>
      </c>
      <c r="E1468" s="220" t="s">
        <v>2440</v>
      </c>
      <c r="F1468" s="221" t="s">
        <v>2267</v>
      </c>
      <c r="G1468" s="222" t="s">
        <v>350</v>
      </c>
      <c r="H1468" s="223">
        <v>1</v>
      </c>
      <c r="I1468" s="224"/>
      <c r="J1468" s="225">
        <f>ROUND(I1468*H1468,2)</f>
        <v>0</v>
      </c>
      <c r="K1468" s="226"/>
      <c r="L1468" s="44"/>
      <c r="M1468" s="227" t="s">
        <v>1</v>
      </c>
      <c r="N1468" s="228" t="s">
        <v>41</v>
      </c>
      <c r="O1468" s="91"/>
      <c r="P1468" s="229">
        <f>O1468*H1468</f>
        <v>0</v>
      </c>
      <c r="Q1468" s="229">
        <v>0</v>
      </c>
      <c r="R1468" s="229">
        <f>Q1468*H1468</f>
        <v>0</v>
      </c>
      <c r="S1468" s="229">
        <v>0</v>
      </c>
      <c r="T1468" s="230">
        <f>S1468*H1468</f>
        <v>0</v>
      </c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R1468" s="231" t="s">
        <v>252</v>
      </c>
      <c r="AT1468" s="231" t="s">
        <v>166</v>
      </c>
      <c r="AU1468" s="231" t="s">
        <v>86</v>
      </c>
      <c r="AY1468" s="17" t="s">
        <v>164</v>
      </c>
      <c r="BE1468" s="232">
        <f>IF(N1468="základní",J1468,0)</f>
        <v>0</v>
      </c>
      <c r="BF1468" s="232">
        <f>IF(N1468="snížená",J1468,0)</f>
        <v>0</v>
      </c>
      <c r="BG1468" s="232">
        <f>IF(N1468="zákl. přenesená",J1468,0)</f>
        <v>0</v>
      </c>
      <c r="BH1468" s="232">
        <f>IF(N1468="sníž. přenesená",J1468,0)</f>
        <v>0</v>
      </c>
      <c r="BI1468" s="232">
        <f>IF(N1468="nulová",J1468,0)</f>
        <v>0</v>
      </c>
      <c r="BJ1468" s="17" t="s">
        <v>84</v>
      </c>
      <c r="BK1468" s="232">
        <f>ROUND(I1468*H1468,2)</f>
        <v>0</v>
      </c>
      <c r="BL1468" s="17" t="s">
        <v>252</v>
      </c>
      <c r="BM1468" s="231" t="s">
        <v>2441</v>
      </c>
    </row>
    <row r="1469" spans="1:65" s="2" customFormat="1" ht="13.8" customHeight="1">
      <c r="A1469" s="38"/>
      <c r="B1469" s="39"/>
      <c r="C1469" s="219" t="s">
        <v>2442</v>
      </c>
      <c r="D1469" s="219" t="s">
        <v>166</v>
      </c>
      <c r="E1469" s="220" t="s">
        <v>2443</v>
      </c>
      <c r="F1469" s="221" t="s">
        <v>2434</v>
      </c>
      <c r="G1469" s="222" t="s">
        <v>350</v>
      </c>
      <c r="H1469" s="223">
        <v>2</v>
      </c>
      <c r="I1469" s="224"/>
      <c r="J1469" s="225">
        <f>ROUND(I1469*H1469,2)</f>
        <v>0</v>
      </c>
      <c r="K1469" s="226"/>
      <c r="L1469" s="44"/>
      <c r="M1469" s="227" t="s">
        <v>1</v>
      </c>
      <c r="N1469" s="228" t="s">
        <v>41</v>
      </c>
      <c r="O1469" s="91"/>
      <c r="P1469" s="229">
        <f>O1469*H1469</f>
        <v>0</v>
      </c>
      <c r="Q1469" s="229">
        <v>0</v>
      </c>
      <c r="R1469" s="229">
        <f>Q1469*H1469</f>
        <v>0</v>
      </c>
      <c r="S1469" s="229">
        <v>0</v>
      </c>
      <c r="T1469" s="230">
        <f>S1469*H1469</f>
        <v>0</v>
      </c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R1469" s="231" t="s">
        <v>252</v>
      </c>
      <c r="AT1469" s="231" t="s">
        <v>166</v>
      </c>
      <c r="AU1469" s="231" t="s">
        <v>86</v>
      </c>
      <c r="AY1469" s="17" t="s">
        <v>164</v>
      </c>
      <c r="BE1469" s="232">
        <f>IF(N1469="základní",J1469,0)</f>
        <v>0</v>
      </c>
      <c r="BF1469" s="232">
        <f>IF(N1469="snížená",J1469,0)</f>
        <v>0</v>
      </c>
      <c r="BG1469" s="232">
        <f>IF(N1469="zákl. přenesená",J1469,0)</f>
        <v>0</v>
      </c>
      <c r="BH1469" s="232">
        <f>IF(N1469="sníž. přenesená",J1469,0)</f>
        <v>0</v>
      </c>
      <c r="BI1469" s="232">
        <f>IF(N1469="nulová",J1469,0)</f>
        <v>0</v>
      </c>
      <c r="BJ1469" s="17" t="s">
        <v>84</v>
      </c>
      <c r="BK1469" s="232">
        <f>ROUND(I1469*H1469,2)</f>
        <v>0</v>
      </c>
      <c r="BL1469" s="17" t="s">
        <v>252</v>
      </c>
      <c r="BM1469" s="231" t="s">
        <v>2444</v>
      </c>
    </row>
    <row r="1470" spans="1:65" s="2" customFormat="1" ht="13.8" customHeight="1">
      <c r="A1470" s="38"/>
      <c r="B1470" s="39"/>
      <c r="C1470" s="219" t="s">
        <v>2445</v>
      </c>
      <c r="D1470" s="219" t="s">
        <v>166</v>
      </c>
      <c r="E1470" s="220" t="s">
        <v>2446</v>
      </c>
      <c r="F1470" s="221" t="s">
        <v>2447</v>
      </c>
      <c r="G1470" s="222" t="s">
        <v>350</v>
      </c>
      <c r="H1470" s="223">
        <v>2</v>
      </c>
      <c r="I1470" s="224"/>
      <c r="J1470" s="225">
        <f>ROUND(I1470*H1470,2)</f>
        <v>0</v>
      </c>
      <c r="K1470" s="226"/>
      <c r="L1470" s="44"/>
      <c r="M1470" s="227" t="s">
        <v>1</v>
      </c>
      <c r="N1470" s="228" t="s">
        <v>41</v>
      </c>
      <c r="O1470" s="91"/>
      <c r="P1470" s="229">
        <f>O1470*H1470</f>
        <v>0</v>
      </c>
      <c r="Q1470" s="229">
        <v>0</v>
      </c>
      <c r="R1470" s="229">
        <f>Q1470*H1470</f>
        <v>0</v>
      </c>
      <c r="S1470" s="229">
        <v>0</v>
      </c>
      <c r="T1470" s="230">
        <f>S1470*H1470</f>
        <v>0</v>
      </c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R1470" s="231" t="s">
        <v>252</v>
      </c>
      <c r="AT1470" s="231" t="s">
        <v>166</v>
      </c>
      <c r="AU1470" s="231" t="s">
        <v>86</v>
      </c>
      <c r="AY1470" s="17" t="s">
        <v>164</v>
      </c>
      <c r="BE1470" s="232">
        <f>IF(N1470="základní",J1470,0)</f>
        <v>0</v>
      </c>
      <c r="BF1470" s="232">
        <f>IF(N1470="snížená",J1470,0)</f>
        <v>0</v>
      </c>
      <c r="BG1470" s="232">
        <f>IF(N1470="zákl. přenesená",J1470,0)</f>
        <v>0</v>
      </c>
      <c r="BH1470" s="232">
        <f>IF(N1470="sníž. přenesená",J1470,0)</f>
        <v>0</v>
      </c>
      <c r="BI1470" s="232">
        <f>IF(N1470="nulová",J1470,0)</f>
        <v>0</v>
      </c>
      <c r="BJ1470" s="17" t="s">
        <v>84</v>
      </c>
      <c r="BK1470" s="232">
        <f>ROUND(I1470*H1470,2)</f>
        <v>0</v>
      </c>
      <c r="BL1470" s="17" t="s">
        <v>252</v>
      </c>
      <c r="BM1470" s="231" t="s">
        <v>2448</v>
      </c>
    </row>
    <row r="1471" spans="1:65" s="2" customFormat="1" ht="13.8" customHeight="1">
      <c r="A1471" s="38"/>
      <c r="B1471" s="39"/>
      <c r="C1471" s="219" t="s">
        <v>2449</v>
      </c>
      <c r="D1471" s="219" t="s">
        <v>166</v>
      </c>
      <c r="E1471" s="220" t="s">
        <v>2450</v>
      </c>
      <c r="F1471" s="221" t="s">
        <v>2337</v>
      </c>
      <c r="G1471" s="222" t="s">
        <v>350</v>
      </c>
      <c r="H1471" s="223">
        <v>1</v>
      </c>
      <c r="I1471" s="224"/>
      <c r="J1471" s="225">
        <f>ROUND(I1471*H1471,2)</f>
        <v>0</v>
      </c>
      <c r="K1471" s="226"/>
      <c r="L1471" s="44"/>
      <c r="M1471" s="227" t="s">
        <v>1</v>
      </c>
      <c r="N1471" s="228" t="s">
        <v>41</v>
      </c>
      <c r="O1471" s="91"/>
      <c r="P1471" s="229">
        <f>O1471*H1471</f>
        <v>0</v>
      </c>
      <c r="Q1471" s="229">
        <v>0</v>
      </c>
      <c r="R1471" s="229">
        <f>Q1471*H1471</f>
        <v>0</v>
      </c>
      <c r="S1471" s="229">
        <v>0</v>
      </c>
      <c r="T1471" s="230">
        <f>S1471*H1471</f>
        <v>0</v>
      </c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R1471" s="231" t="s">
        <v>252</v>
      </c>
      <c r="AT1471" s="231" t="s">
        <v>166</v>
      </c>
      <c r="AU1471" s="231" t="s">
        <v>86</v>
      </c>
      <c r="AY1471" s="17" t="s">
        <v>164</v>
      </c>
      <c r="BE1471" s="232">
        <f>IF(N1471="základní",J1471,0)</f>
        <v>0</v>
      </c>
      <c r="BF1471" s="232">
        <f>IF(N1471="snížená",J1471,0)</f>
        <v>0</v>
      </c>
      <c r="BG1471" s="232">
        <f>IF(N1471="zákl. přenesená",J1471,0)</f>
        <v>0</v>
      </c>
      <c r="BH1471" s="232">
        <f>IF(N1471="sníž. přenesená",J1471,0)</f>
        <v>0</v>
      </c>
      <c r="BI1471" s="232">
        <f>IF(N1471="nulová",J1471,0)</f>
        <v>0</v>
      </c>
      <c r="BJ1471" s="17" t="s">
        <v>84</v>
      </c>
      <c r="BK1471" s="232">
        <f>ROUND(I1471*H1471,2)</f>
        <v>0</v>
      </c>
      <c r="BL1471" s="17" t="s">
        <v>252</v>
      </c>
      <c r="BM1471" s="231" t="s">
        <v>2451</v>
      </c>
    </row>
    <row r="1472" spans="1:65" s="2" customFormat="1" ht="13.8" customHeight="1">
      <c r="A1472" s="38"/>
      <c r="B1472" s="39"/>
      <c r="C1472" s="219" t="s">
        <v>2452</v>
      </c>
      <c r="D1472" s="219" t="s">
        <v>166</v>
      </c>
      <c r="E1472" s="220" t="s">
        <v>2453</v>
      </c>
      <c r="F1472" s="221" t="s">
        <v>2271</v>
      </c>
      <c r="G1472" s="222" t="s">
        <v>350</v>
      </c>
      <c r="H1472" s="223">
        <v>3</v>
      </c>
      <c r="I1472" s="224"/>
      <c r="J1472" s="225">
        <f>ROUND(I1472*H1472,2)</f>
        <v>0</v>
      </c>
      <c r="K1472" s="226"/>
      <c r="L1472" s="44"/>
      <c r="M1472" s="227" t="s">
        <v>1</v>
      </c>
      <c r="N1472" s="228" t="s">
        <v>41</v>
      </c>
      <c r="O1472" s="91"/>
      <c r="P1472" s="229">
        <f>O1472*H1472</f>
        <v>0</v>
      </c>
      <c r="Q1472" s="229">
        <v>0</v>
      </c>
      <c r="R1472" s="229">
        <f>Q1472*H1472</f>
        <v>0</v>
      </c>
      <c r="S1472" s="229">
        <v>0</v>
      </c>
      <c r="T1472" s="230">
        <f>S1472*H1472</f>
        <v>0</v>
      </c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R1472" s="231" t="s">
        <v>252</v>
      </c>
      <c r="AT1472" s="231" t="s">
        <v>166</v>
      </c>
      <c r="AU1472" s="231" t="s">
        <v>86</v>
      </c>
      <c r="AY1472" s="17" t="s">
        <v>164</v>
      </c>
      <c r="BE1472" s="232">
        <f>IF(N1472="základní",J1472,0)</f>
        <v>0</v>
      </c>
      <c r="BF1472" s="232">
        <f>IF(N1472="snížená",J1472,0)</f>
        <v>0</v>
      </c>
      <c r="BG1472" s="232">
        <f>IF(N1472="zákl. přenesená",J1472,0)</f>
        <v>0</v>
      </c>
      <c r="BH1472" s="232">
        <f>IF(N1472="sníž. přenesená",J1472,0)</f>
        <v>0</v>
      </c>
      <c r="BI1472" s="232">
        <f>IF(N1472="nulová",J1472,0)</f>
        <v>0</v>
      </c>
      <c r="BJ1472" s="17" t="s">
        <v>84</v>
      </c>
      <c r="BK1472" s="232">
        <f>ROUND(I1472*H1472,2)</f>
        <v>0</v>
      </c>
      <c r="BL1472" s="17" t="s">
        <v>252</v>
      </c>
      <c r="BM1472" s="231" t="s">
        <v>2454</v>
      </c>
    </row>
    <row r="1473" spans="1:65" s="2" customFormat="1" ht="13.8" customHeight="1">
      <c r="A1473" s="38"/>
      <c r="B1473" s="39"/>
      <c r="C1473" s="219" t="s">
        <v>2455</v>
      </c>
      <c r="D1473" s="219" t="s">
        <v>166</v>
      </c>
      <c r="E1473" s="220" t="s">
        <v>2456</v>
      </c>
      <c r="F1473" s="221" t="s">
        <v>2271</v>
      </c>
      <c r="G1473" s="222" t="s">
        <v>350</v>
      </c>
      <c r="H1473" s="223">
        <v>5</v>
      </c>
      <c r="I1473" s="224"/>
      <c r="J1473" s="225">
        <f>ROUND(I1473*H1473,2)</f>
        <v>0</v>
      </c>
      <c r="K1473" s="226"/>
      <c r="L1473" s="44"/>
      <c r="M1473" s="227" t="s">
        <v>1</v>
      </c>
      <c r="N1473" s="228" t="s">
        <v>41</v>
      </c>
      <c r="O1473" s="91"/>
      <c r="P1473" s="229">
        <f>O1473*H1473</f>
        <v>0</v>
      </c>
      <c r="Q1473" s="229">
        <v>0</v>
      </c>
      <c r="R1473" s="229">
        <f>Q1473*H1473</f>
        <v>0</v>
      </c>
      <c r="S1473" s="229">
        <v>0</v>
      </c>
      <c r="T1473" s="230">
        <f>S1473*H1473</f>
        <v>0</v>
      </c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R1473" s="231" t="s">
        <v>252</v>
      </c>
      <c r="AT1473" s="231" t="s">
        <v>166</v>
      </c>
      <c r="AU1473" s="231" t="s">
        <v>86</v>
      </c>
      <c r="AY1473" s="17" t="s">
        <v>164</v>
      </c>
      <c r="BE1473" s="232">
        <f>IF(N1473="základní",J1473,0)</f>
        <v>0</v>
      </c>
      <c r="BF1473" s="232">
        <f>IF(N1473="snížená",J1473,0)</f>
        <v>0</v>
      </c>
      <c r="BG1473" s="232">
        <f>IF(N1473="zákl. přenesená",J1473,0)</f>
        <v>0</v>
      </c>
      <c r="BH1473" s="232">
        <f>IF(N1473="sníž. přenesená",J1473,0)</f>
        <v>0</v>
      </c>
      <c r="BI1473" s="232">
        <f>IF(N1473="nulová",J1473,0)</f>
        <v>0</v>
      </c>
      <c r="BJ1473" s="17" t="s">
        <v>84</v>
      </c>
      <c r="BK1473" s="232">
        <f>ROUND(I1473*H1473,2)</f>
        <v>0</v>
      </c>
      <c r="BL1473" s="17" t="s">
        <v>252</v>
      </c>
      <c r="BM1473" s="231" t="s">
        <v>2457</v>
      </c>
    </row>
    <row r="1474" spans="1:65" s="2" customFormat="1" ht="13.8" customHeight="1">
      <c r="A1474" s="38"/>
      <c r="B1474" s="39"/>
      <c r="C1474" s="219" t="s">
        <v>2458</v>
      </c>
      <c r="D1474" s="219" t="s">
        <v>166</v>
      </c>
      <c r="E1474" s="220" t="s">
        <v>2459</v>
      </c>
      <c r="F1474" s="221" t="s">
        <v>2271</v>
      </c>
      <c r="G1474" s="222" t="s">
        <v>350</v>
      </c>
      <c r="H1474" s="223">
        <v>6</v>
      </c>
      <c r="I1474" s="224"/>
      <c r="J1474" s="225">
        <f>ROUND(I1474*H1474,2)</f>
        <v>0</v>
      </c>
      <c r="K1474" s="226"/>
      <c r="L1474" s="44"/>
      <c r="M1474" s="227" t="s">
        <v>1</v>
      </c>
      <c r="N1474" s="228" t="s">
        <v>41</v>
      </c>
      <c r="O1474" s="91"/>
      <c r="P1474" s="229">
        <f>O1474*H1474</f>
        <v>0</v>
      </c>
      <c r="Q1474" s="229">
        <v>0</v>
      </c>
      <c r="R1474" s="229">
        <f>Q1474*H1474</f>
        <v>0</v>
      </c>
      <c r="S1474" s="229">
        <v>0</v>
      </c>
      <c r="T1474" s="230">
        <f>S1474*H1474</f>
        <v>0</v>
      </c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R1474" s="231" t="s">
        <v>252</v>
      </c>
      <c r="AT1474" s="231" t="s">
        <v>166</v>
      </c>
      <c r="AU1474" s="231" t="s">
        <v>86</v>
      </c>
      <c r="AY1474" s="17" t="s">
        <v>164</v>
      </c>
      <c r="BE1474" s="232">
        <f>IF(N1474="základní",J1474,0)</f>
        <v>0</v>
      </c>
      <c r="BF1474" s="232">
        <f>IF(N1474="snížená",J1474,0)</f>
        <v>0</v>
      </c>
      <c r="BG1474" s="232">
        <f>IF(N1474="zákl. přenesená",J1474,0)</f>
        <v>0</v>
      </c>
      <c r="BH1474" s="232">
        <f>IF(N1474="sníž. přenesená",J1474,0)</f>
        <v>0</v>
      </c>
      <c r="BI1474" s="232">
        <f>IF(N1474="nulová",J1474,0)</f>
        <v>0</v>
      </c>
      <c r="BJ1474" s="17" t="s">
        <v>84</v>
      </c>
      <c r="BK1474" s="232">
        <f>ROUND(I1474*H1474,2)</f>
        <v>0</v>
      </c>
      <c r="BL1474" s="17" t="s">
        <v>252</v>
      </c>
      <c r="BM1474" s="231" t="s">
        <v>2460</v>
      </c>
    </row>
    <row r="1475" spans="1:65" s="2" customFormat="1" ht="13.8" customHeight="1">
      <c r="A1475" s="38"/>
      <c r="B1475" s="39"/>
      <c r="C1475" s="219" t="s">
        <v>2461</v>
      </c>
      <c r="D1475" s="219" t="s">
        <v>166</v>
      </c>
      <c r="E1475" s="220" t="s">
        <v>2462</v>
      </c>
      <c r="F1475" s="221" t="s">
        <v>2210</v>
      </c>
      <c r="G1475" s="222" t="s">
        <v>350</v>
      </c>
      <c r="H1475" s="223">
        <v>6</v>
      </c>
      <c r="I1475" s="224"/>
      <c r="J1475" s="225">
        <f>ROUND(I1475*H1475,2)</f>
        <v>0</v>
      </c>
      <c r="K1475" s="226"/>
      <c r="L1475" s="44"/>
      <c r="M1475" s="227" t="s">
        <v>1</v>
      </c>
      <c r="N1475" s="228" t="s">
        <v>41</v>
      </c>
      <c r="O1475" s="91"/>
      <c r="P1475" s="229">
        <f>O1475*H1475</f>
        <v>0</v>
      </c>
      <c r="Q1475" s="229">
        <v>0</v>
      </c>
      <c r="R1475" s="229">
        <f>Q1475*H1475</f>
        <v>0</v>
      </c>
      <c r="S1475" s="229">
        <v>0</v>
      </c>
      <c r="T1475" s="230">
        <f>S1475*H1475</f>
        <v>0</v>
      </c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R1475" s="231" t="s">
        <v>252</v>
      </c>
      <c r="AT1475" s="231" t="s">
        <v>166</v>
      </c>
      <c r="AU1475" s="231" t="s">
        <v>86</v>
      </c>
      <c r="AY1475" s="17" t="s">
        <v>164</v>
      </c>
      <c r="BE1475" s="232">
        <f>IF(N1475="základní",J1475,0)</f>
        <v>0</v>
      </c>
      <c r="BF1475" s="232">
        <f>IF(N1475="snížená",J1475,0)</f>
        <v>0</v>
      </c>
      <c r="BG1475" s="232">
        <f>IF(N1475="zákl. přenesená",J1475,0)</f>
        <v>0</v>
      </c>
      <c r="BH1475" s="232">
        <f>IF(N1475="sníž. přenesená",J1475,0)</f>
        <v>0</v>
      </c>
      <c r="BI1475" s="232">
        <f>IF(N1475="nulová",J1475,0)</f>
        <v>0</v>
      </c>
      <c r="BJ1475" s="17" t="s">
        <v>84</v>
      </c>
      <c r="BK1475" s="232">
        <f>ROUND(I1475*H1475,2)</f>
        <v>0</v>
      </c>
      <c r="BL1475" s="17" t="s">
        <v>252</v>
      </c>
      <c r="BM1475" s="231" t="s">
        <v>2463</v>
      </c>
    </row>
    <row r="1476" spans="1:65" s="2" customFormat="1" ht="13.8" customHeight="1">
      <c r="A1476" s="38"/>
      <c r="B1476" s="39"/>
      <c r="C1476" s="219" t="s">
        <v>2464</v>
      </c>
      <c r="D1476" s="219" t="s">
        <v>166</v>
      </c>
      <c r="E1476" s="220" t="s">
        <v>2465</v>
      </c>
      <c r="F1476" s="221" t="s">
        <v>2210</v>
      </c>
      <c r="G1476" s="222" t="s">
        <v>350</v>
      </c>
      <c r="H1476" s="223">
        <v>10</v>
      </c>
      <c r="I1476" s="224"/>
      <c r="J1476" s="225">
        <f>ROUND(I1476*H1476,2)</f>
        <v>0</v>
      </c>
      <c r="K1476" s="226"/>
      <c r="L1476" s="44"/>
      <c r="M1476" s="227" t="s">
        <v>1</v>
      </c>
      <c r="N1476" s="228" t="s">
        <v>41</v>
      </c>
      <c r="O1476" s="91"/>
      <c r="P1476" s="229">
        <f>O1476*H1476</f>
        <v>0</v>
      </c>
      <c r="Q1476" s="229">
        <v>0</v>
      </c>
      <c r="R1476" s="229">
        <f>Q1476*H1476</f>
        <v>0</v>
      </c>
      <c r="S1476" s="229">
        <v>0</v>
      </c>
      <c r="T1476" s="230">
        <f>S1476*H1476</f>
        <v>0</v>
      </c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R1476" s="231" t="s">
        <v>252</v>
      </c>
      <c r="AT1476" s="231" t="s">
        <v>166</v>
      </c>
      <c r="AU1476" s="231" t="s">
        <v>86</v>
      </c>
      <c r="AY1476" s="17" t="s">
        <v>164</v>
      </c>
      <c r="BE1476" s="232">
        <f>IF(N1476="základní",J1476,0)</f>
        <v>0</v>
      </c>
      <c r="BF1476" s="232">
        <f>IF(N1476="snížená",J1476,0)</f>
        <v>0</v>
      </c>
      <c r="BG1476" s="232">
        <f>IF(N1476="zákl. přenesená",J1476,0)</f>
        <v>0</v>
      </c>
      <c r="BH1476" s="232">
        <f>IF(N1476="sníž. přenesená",J1476,0)</f>
        <v>0</v>
      </c>
      <c r="BI1476" s="232">
        <f>IF(N1476="nulová",J1476,0)</f>
        <v>0</v>
      </c>
      <c r="BJ1476" s="17" t="s">
        <v>84</v>
      </c>
      <c r="BK1476" s="232">
        <f>ROUND(I1476*H1476,2)</f>
        <v>0</v>
      </c>
      <c r="BL1476" s="17" t="s">
        <v>252</v>
      </c>
      <c r="BM1476" s="231" t="s">
        <v>2466</v>
      </c>
    </row>
    <row r="1477" spans="1:65" s="2" customFormat="1" ht="13.8" customHeight="1">
      <c r="A1477" s="38"/>
      <c r="B1477" s="39"/>
      <c r="C1477" s="219" t="s">
        <v>2467</v>
      </c>
      <c r="D1477" s="219" t="s">
        <v>166</v>
      </c>
      <c r="E1477" s="220" t="s">
        <v>2468</v>
      </c>
      <c r="F1477" s="221" t="s">
        <v>2210</v>
      </c>
      <c r="G1477" s="222" t="s">
        <v>350</v>
      </c>
      <c r="H1477" s="223">
        <v>6</v>
      </c>
      <c r="I1477" s="224"/>
      <c r="J1477" s="225">
        <f>ROUND(I1477*H1477,2)</f>
        <v>0</v>
      </c>
      <c r="K1477" s="226"/>
      <c r="L1477" s="44"/>
      <c r="M1477" s="227" t="s">
        <v>1</v>
      </c>
      <c r="N1477" s="228" t="s">
        <v>41</v>
      </c>
      <c r="O1477" s="91"/>
      <c r="P1477" s="229">
        <f>O1477*H1477</f>
        <v>0</v>
      </c>
      <c r="Q1477" s="229">
        <v>0</v>
      </c>
      <c r="R1477" s="229">
        <f>Q1477*H1477</f>
        <v>0</v>
      </c>
      <c r="S1477" s="229">
        <v>0</v>
      </c>
      <c r="T1477" s="230">
        <f>S1477*H1477</f>
        <v>0</v>
      </c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R1477" s="231" t="s">
        <v>252</v>
      </c>
      <c r="AT1477" s="231" t="s">
        <v>166</v>
      </c>
      <c r="AU1477" s="231" t="s">
        <v>86</v>
      </c>
      <c r="AY1477" s="17" t="s">
        <v>164</v>
      </c>
      <c r="BE1477" s="232">
        <f>IF(N1477="základní",J1477,0)</f>
        <v>0</v>
      </c>
      <c r="BF1477" s="232">
        <f>IF(N1477="snížená",J1477,0)</f>
        <v>0</v>
      </c>
      <c r="BG1477" s="232">
        <f>IF(N1477="zákl. přenesená",J1477,0)</f>
        <v>0</v>
      </c>
      <c r="BH1477" s="232">
        <f>IF(N1477="sníž. přenesená",J1477,0)</f>
        <v>0</v>
      </c>
      <c r="BI1477" s="232">
        <f>IF(N1477="nulová",J1477,0)</f>
        <v>0</v>
      </c>
      <c r="BJ1477" s="17" t="s">
        <v>84</v>
      </c>
      <c r="BK1477" s="232">
        <f>ROUND(I1477*H1477,2)</f>
        <v>0</v>
      </c>
      <c r="BL1477" s="17" t="s">
        <v>252</v>
      </c>
      <c r="BM1477" s="231" t="s">
        <v>2469</v>
      </c>
    </row>
    <row r="1478" spans="1:65" s="2" customFormat="1" ht="13.8" customHeight="1">
      <c r="A1478" s="38"/>
      <c r="B1478" s="39"/>
      <c r="C1478" s="219" t="s">
        <v>2470</v>
      </c>
      <c r="D1478" s="219" t="s">
        <v>166</v>
      </c>
      <c r="E1478" s="220" t="s">
        <v>2471</v>
      </c>
      <c r="F1478" s="221" t="s">
        <v>2267</v>
      </c>
      <c r="G1478" s="222" t="s">
        <v>350</v>
      </c>
      <c r="H1478" s="223">
        <v>3</v>
      </c>
      <c r="I1478" s="224"/>
      <c r="J1478" s="225">
        <f>ROUND(I1478*H1478,2)</f>
        <v>0</v>
      </c>
      <c r="K1478" s="226"/>
      <c r="L1478" s="44"/>
      <c r="M1478" s="227" t="s">
        <v>1</v>
      </c>
      <c r="N1478" s="228" t="s">
        <v>41</v>
      </c>
      <c r="O1478" s="91"/>
      <c r="P1478" s="229">
        <f>O1478*H1478</f>
        <v>0</v>
      </c>
      <c r="Q1478" s="229">
        <v>0</v>
      </c>
      <c r="R1478" s="229">
        <f>Q1478*H1478</f>
        <v>0</v>
      </c>
      <c r="S1478" s="229">
        <v>0</v>
      </c>
      <c r="T1478" s="230">
        <f>S1478*H1478</f>
        <v>0</v>
      </c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R1478" s="231" t="s">
        <v>252</v>
      </c>
      <c r="AT1478" s="231" t="s">
        <v>166</v>
      </c>
      <c r="AU1478" s="231" t="s">
        <v>86</v>
      </c>
      <c r="AY1478" s="17" t="s">
        <v>164</v>
      </c>
      <c r="BE1478" s="232">
        <f>IF(N1478="základní",J1478,0)</f>
        <v>0</v>
      </c>
      <c r="BF1478" s="232">
        <f>IF(N1478="snížená",J1478,0)</f>
        <v>0</v>
      </c>
      <c r="BG1478" s="232">
        <f>IF(N1478="zákl. přenesená",J1478,0)</f>
        <v>0</v>
      </c>
      <c r="BH1478" s="232">
        <f>IF(N1478="sníž. přenesená",J1478,0)</f>
        <v>0</v>
      </c>
      <c r="BI1478" s="232">
        <f>IF(N1478="nulová",J1478,0)</f>
        <v>0</v>
      </c>
      <c r="BJ1478" s="17" t="s">
        <v>84</v>
      </c>
      <c r="BK1478" s="232">
        <f>ROUND(I1478*H1478,2)</f>
        <v>0</v>
      </c>
      <c r="BL1478" s="17" t="s">
        <v>252</v>
      </c>
      <c r="BM1478" s="231" t="s">
        <v>2472</v>
      </c>
    </row>
    <row r="1479" spans="1:65" s="2" customFormat="1" ht="13.8" customHeight="1">
      <c r="A1479" s="38"/>
      <c r="B1479" s="39"/>
      <c r="C1479" s="219" t="s">
        <v>2473</v>
      </c>
      <c r="D1479" s="219" t="s">
        <v>166</v>
      </c>
      <c r="E1479" s="220" t="s">
        <v>2474</v>
      </c>
      <c r="F1479" s="221" t="s">
        <v>2267</v>
      </c>
      <c r="G1479" s="222" t="s">
        <v>350</v>
      </c>
      <c r="H1479" s="223">
        <v>5</v>
      </c>
      <c r="I1479" s="224"/>
      <c r="J1479" s="225">
        <f>ROUND(I1479*H1479,2)</f>
        <v>0</v>
      </c>
      <c r="K1479" s="226"/>
      <c r="L1479" s="44"/>
      <c r="M1479" s="227" t="s">
        <v>1</v>
      </c>
      <c r="N1479" s="228" t="s">
        <v>41</v>
      </c>
      <c r="O1479" s="91"/>
      <c r="P1479" s="229">
        <f>O1479*H1479</f>
        <v>0</v>
      </c>
      <c r="Q1479" s="229">
        <v>0</v>
      </c>
      <c r="R1479" s="229">
        <f>Q1479*H1479</f>
        <v>0</v>
      </c>
      <c r="S1479" s="229">
        <v>0</v>
      </c>
      <c r="T1479" s="230">
        <f>S1479*H1479</f>
        <v>0</v>
      </c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R1479" s="231" t="s">
        <v>252</v>
      </c>
      <c r="AT1479" s="231" t="s">
        <v>166</v>
      </c>
      <c r="AU1479" s="231" t="s">
        <v>86</v>
      </c>
      <c r="AY1479" s="17" t="s">
        <v>164</v>
      </c>
      <c r="BE1479" s="232">
        <f>IF(N1479="základní",J1479,0)</f>
        <v>0</v>
      </c>
      <c r="BF1479" s="232">
        <f>IF(N1479="snížená",J1479,0)</f>
        <v>0</v>
      </c>
      <c r="BG1479" s="232">
        <f>IF(N1479="zákl. přenesená",J1479,0)</f>
        <v>0</v>
      </c>
      <c r="BH1479" s="232">
        <f>IF(N1479="sníž. přenesená",J1479,0)</f>
        <v>0</v>
      </c>
      <c r="BI1479" s="232">
        <f>IF(N1479="nulová",J1479,0)</f>
        <v>0</v>
      </c>
      <c r="BJ1479" s="17" t="s">
        <v>84</v>
      </c>
      <c r="BK1479" s="232">
        <f>ROUND(I1479*H1479,2)</f>
        <v>0</v>
      </c>
      <c r="BL1479" s="17" t="s">
        <v>252</v>
      </c>
      <c r="BM1479" s="231" t="s">
        <v>2475</v>
      </c>
    </row>
    <row r="1480" spans="1:65" s="2" customFormat="1" ht="13.8" customHeight="1">
      <c r="A1480" s="38"/>
      <c r="B1480" s="39"/>
      <c r="C1480" s="219" t="s">
        <v>2476</v>
      </c>
      <c r="D1480" s="219" t="s">
        <v>166</v>
      </c>
      <c r="E1480" s="220" t="s">
        <v>2477</v>
      </c>
      <c r="F1480" s="221" t="s">
        <v>2278</v>
      </c>
      <c r="G1480" s="222" t="s">
        <v>350</v>
      </c>
      <c r="H1480" s="223">
        <v>6</v>
      </c>
      <c r="I1480" s="224"/>
      <c r="J1480" s="225">
        <f>ROUND(I1480*H1480,2)</f>
        <v>0</v>
      </c>
      <c r="K1480" s="226"/>
      <c r="L1480" s="44"/>
      <c r="M1480" s="227" t="s">
        <v>1</v>
      </c>
      <c r="N1480" s="228" t="s">
        <v>41</v>
      </c>
      <c r="O1480" s="91"/>
      <c r="P1480" s="229">
        <f>O1480*H1480</f>
        <v>0</v>
      </c>
      <c r="Q1480" s="229">
        <v>0</v>
      </c>
      <c r="R1480" s="229">
        <f>Q1480*H1480</f>
        <v>0</v>
      </c>
      <c r="S1480" s="229">
        <v>0</v>
      </c>
      <c r="T1480" s="230">
        <f>S1480*H1480</f>
        <v>0</v>
      </c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38"/>
      <c r="AR1480" s="231" t="s">
        <v>252</v>
      </c>
      <c r="AT1480" s="231" t="s">
        <v>166</v>
      </c>
      <c r="AU1480" s="231" t="s">
        <v>86</v>
      </c>
      <c r="AY1480" s="17" t="s">
        <v>164</v>
      </c>
      <c r="BE1480" s="232">
        <f>IF(N1480="základní",J1480,0)</f>
        <v>0</v>
      </c>
      <c r="BF1480" s="232">
        <f>IF(N1480="snížená",J1480,0)</f>
        <v>0</v>
      </c>
      <c r="BG1480" s="232">
        <f>IF(N1480="zákl. přenesená",J1480,0)</f>
        <v>0</v>
      </c>
      <c r="BH1480" s="232">
        <f>IF(N1480="sníž. přenesená",J1480,0)</f>
        <v>0</v>
      </c>
      <c r="BI1480" s="232">
        <f>IF(N1480="nulová",J1480,0)</f>
        <v>0</v>
      </c>
      <c r="BJ1480" s="17" t="s">
        <v>84</v>
      </c>
      <c r="BK1480" s="232">
        <f>ROUND(I1480*H1480,2)</f>
        <v>0</v>
      </c>
      <c r="BL1480" s="17" t="s">
        <v>252</v>
      </c>
      <c r="BM1480" s="231" t="s">
        <v>2478</v>
      </c>
    </row>
    <row r="1481" spans="1:65" s="2" customFormat="1" ht="13.8" customHeight="1">
      <c r="A1481" s="38"/>
      <c r="B1481" s="39"/>
      <c r="C1481" s="219" t="s">
        <v>2479</v>
      </c>
      <c r="D1481" s="219" t="s">
        <v>166</v>
      </c>
      <c r="E1481" s="220" t="s">
        <v>2480</v>
      </c>
      <c r="F1481" s="221" t="s">
        <v>2337</v>
      </c>
      <c r="G1481" s="222" t="s">
        <v>350</v>
      </c>
      <c r="H1481" s="223">
        <v>1</v>
      </c>
      <c r="I1481" s="224"/>
      <c r="J1481" s="225">
        <f>ROUND(I1481*H1481,2)</f>
        <v>0</v>
      </c>
      <c r="K1481" s="226"/>
      <c r="L1481" s="44"/>
      <c r="M1481" s="227" t="s">
        <v>1</v>
      </c>
      <c r="N1481" s="228" t="s">
        <v>41</v>
      </c>
      <c r="O1481" s="91"/>
      <c r="P1481" s="229">
        <f>O1481*H1481</f>
        <v>0</v>
      </c>
      <c r="Q1481" s="229">
        <v>0</v>
      </c>
      <c r="R1481" s="229">
        <f>Q1481*H1481</f>
        <v>0</v>
      </c>
      <c r="S1481" s="229">
        <v>0</v>
      </c>
      <c r="T1481" s="230">
        <f>S1481*H1481</f>
        <v>0</v>
      </c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R1481" s="231" t="s">
        <v>252</v>
      </c>
      <c r="AT1481" s="231" t="s">
        <v>166</v>
      </c>
      <c r="AU1481" s="231" t="s">
        <v>86</v>
      </c>
      <c r="AY1481" s="17" t="s">
        <v>164</v>
      </c>
      <c r="BE1481" s="232">
        <f>IF(N1481="základní",J1481,0)</f>
        <v>0</v>
      </c>
      <c r="BF1481" s="232">
        <f>IF(N1481="snížená",J1481,0)</f>
        <v>0</v>
      </c>
      <c r="BG1481" s="232">
        <f>IF(N1481="zákl. přenesená",J1481,0)</f>
        <v>0</v>
      </c>
      <c r="BH1481" s="232">
        <f>IF(N1481="sníž. přenesená",J1481,0)</f>
        <v>0</v>
      </c>
      <c r="BI1481" s="232">
        <f>IF(N1481="nulová",J1481,0)</f>
        <v>0</v>
      </c>
      <c r="BJ1481" s="17" t="s">
        <v>84</v>
      </c>
      <c r="BK1481" s="232">
        <f>ROUND(I1481*H1481,2)</f>
        <v>0</v>
      </c>
      <c r="BL1481" s="17" t="s">
        <v>252</v>
      </c>
      <c r="BM1481" s="231" t="s">
        <v>2481</v>
      </c>
    </row>
    <row r="1482" spans="1:65" s="2" customFormat="1" ht="13.8" customHeight="1">
      <c r="A1482" s="38"/>
      <c r="B1482" s="39"/>
      <c r="C1482" s="219" t="s">
        <v>2482</v>
      </c>
      <c r="D1482" s="219" t="s">
        <v>166</v>
      </c>
      <c r="E1482" s="220" t="s">
        <v>2483</v>
      </c>
      <c r="F1482" s="221" t="s">
        <v>2447</v>
      </c>
      <c r="G1482" s="222" t="s">
        <v>350</v>
      </c>
      <c r="H1482" s="223">
        <v>2</v>
      </c>
      <c r="I1482" s="224"/>
      <c r="J1482" s="225">
        <f>ROUND(I1482*H1482,2)</f>
        <v>0</v>
      </c>
      <c r="K1482" s="226"/>
      <c r="L1482" s="44"/>
      <c r="M1482" s="227" t="s">
        <v>1</v>
      </c>
      <c r="N1482" s="228" t="s">
        <v>41</v>
      </c>
      <c r="O1482" s="91"/>
      <c r="P1482" s="229">
        <f>O1482*H1482</f>
        <v>0</v>
      </c>
      <c r="Q1482" s="229">
        <v>0</v>
      </c>
      <c r="R1482" s="229">
        <f>Q1482*H1482</f>
        <v>0</v>
      </c>
      <c r="S1482" s="229">
        <v>0</v>
      </c>
      <c r="T1482" s="230">
        <f>S1482*H1482</f>
        <v>0</v>
      </c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R1482" s="231" t="s">
        <v>252</v>
      </c>
      <c r="AT1482" s="231" t="s">
        <v>166</v>
      </c>
      <c r="AU1482" s="231" t="s">
        <v>86</v>
      </c>
      <c r="AY1482" s="17" t="s">
        <v>164</v>
      </c>
      <c r="BE1482" s="232">
        <f>IF(N1482="základní",J1482,0)</f>
        <v>0</v>
      </c>
      <c r="BF1482" s="232">
        <f>IF(N1482="snížená",J1482,0)</f>
        <v>0</v>
      </c>
      <c r="BG1482" s="232">
        <f>IF(N1482="zákl. přenesená",J1482,0)</f>
        <v>0</v>
      </c>
      <c r="BH1482" s="232">
        <f>IF(N1482="sníž. přenesená",J1482,0)</f>
        <v>0</v>
      </c>
      <c r="BI1482" s="232">
        <f>IF(N1482="nulová",J1482,0)</f>
        <v>0</v>
      </c>
      <c r="BJ1482" s="17" t="s">
        <v>84</v>
      </c>
      <c r="BK1482" s="232">
        <f>ROUND(I1482*H1482,2)</f>
        <v>0</v>
      </c>
      <c r="BL1482" s="17" t="s">
        <v>252</v>
      </c>
      <c r="BM1482" s="231" t="s">
        <v>2484</v>
      </c>
    </row>
    <row r="1483" spans="1:65" s="2" customFormat="1" ht="13.8" customHeight="1">
      <c r="A1483" s="38"/>
      <c r="B1483" s="39"/>
      <c r="C1483" s="219" t="s">
        <v>2485</v>
      </c>
      <c r="D1483" s="219" t="s">
        <v>166</v>
      </c>
      <c r="E1483" s="220" t="s">
        <v>2486</v>
      </c>
      <c r="F1483" s="221" t="s">
        <v>2271</v>
      </c>
      <c r="G1483" s="222" t="s">
        <v>350</v>
      </c>
      <c r="H1483" s="223">
        <v>3</v>
      </c>
      <c r="I1483" s="224"/>
      <c r="J1483" s="225">
        <f>ROUND(I1483*H1483,2)</f>
        <v>0</v>
      </c>
      <c r="K1483" s="226"/>
      <c r="L1483" s="44"/>
      <c r="M1483" s="227" t="s">
        <v>1</v>
      </c>
      <c r="N1483" s="228" t="s">
        <v>41</v>
      </c>
      <c r="O1483" s="91"/>
      <c r="P1483" s="229">
        <f>O1483*H1483</f>
        <v>0</v>
      </c>
      <c r="Q1483" s="229">
        <v>0</v>
      </c>
      <c r="R1483" s="229">
        <f>Q1483*H1483</f>
        <v>0</v>
      </c>
      <c r="S1483" s="229">
        <v>0</v>
      </c>
      <c r="T1483" s="230">
        <f>S1483*H1483</f>
        <v>0</v>
      </c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R1483" s="231" t="s">
        <v>252</v>
      </c>
      <c r="AT1483" s="231" t="s">
        <v>166</v>
      </c>
      <c r="AU1483" s="231" t="s">
        <v>86</v>
      </c>
      <c r="AY1483" s="17" t="s">
        <v>164</v>
      </c>
      <c r="BE1483" s="232">
        <f>IF(N1483="základní",J1483,0)</f>
        <v>0</v>
      </c>
      <c r="BF1483" s="232">
        <f>IF(N1483="snížená",J1483,0)</f>
        <v>0</v>
      </c>
      <c r="BG1483" s="232">
        <f>IF(N1483="zákl. přenesená",J1483,0)</f>
        <v>0</v>
      </c>
      <c r="BH1483" s="232">
        <f>IF(N1483="sníž. přenesená",J1483,0)</f>
        <v>0</v>
      </c>
      <c r="BI1483" s="232">
        <f>IF(N1483="nulová",J1483,0)</f>
        <v>0</v>
      </c>
      <c r="BJ1483" s="17" t="s">
        <v>84</v>
      </c>
      <c r="BK1483" s="232">
        <f>ROUND(I1483*H1483,2)</f>
        <v>0</v>
      </c>
      <c r="BL1483" s="17" t="s">
        <v>252</v>
      </c>
      <c r="BM1483" s="231" t="s">
        <v>2487</v>
      </c>
    </row>
    <row r="1484" spans="1:65" s="2" customFormat="1" ht="13.8" customHeight="1">
      <c r="A1484" s="38"/>
      <c r="B1484" s="39"/>
      <c r="C1484" s="219" t="s">
        <v>2488</v>
      </c>
      <c r="D1484" s="219" t="s">
        <v>166</v>
      </c>
      <c r="E1484" s="220" t="s">
        <v>2489</v>
      </c>
      <c r="F1484" s="221" t="s">
        <v>2271</v>
      </c>
      <c r="G1484" s="222" t="s">
        <v>350</v>
      </c>
      <c r="H1484" s="223">
        <v>5</v>
      </c>
      <c r="I1484" s="224"/>
      <c r="J1484" s="225">
        <f>ROUND(I1484*H1484,2)</f>
        <v>0</v>
      </c>
      <c r="K1484" s="226"/>
      <c r="L1484" s="44"/>
      <c r="M1484" s="227" t="s">
        <v>1</v>
      </c>
      <c r="N1484" s="228" t="s">
        <v>41</v>
      </c>
      <c r="O1484" s="91"/>
      <c r="P1484" s="229">
        <f>O1484*H1484</f>
        <v>0</v>
      </c>
      <c r="Q1484" s="229">
        <v>0</v>
      </c>
      <c r="R1484" s="229">
        <f>Q1484*H1484</f>
        <v>0</v>
      </c>
      <c r="S1484" s="229">
        <v>0</v>
      </c>
      <c r="T1484" s="230">
        <f>S1484*H1484</f>
        <v>0</v>
      </c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R1484" s="231" t="s">
        <v>252</v>
      </c>
      <c r="AT1484" s="231" t="s">
        <v>166</v>
      </c>
      <c r="AU1484" s="231" t="s">
        <v>86</v>
      </c>
      <c r="AY1484" s="17" t="s">
        <v>164</v>
      </c>
      <c r="BE1484" s="232">
        <f>IF(N1484="základní",J1484,0)</f>
        <v>0</v>
      </c>
      <c r="BF1484" s="232">
        <f>IF(N1484="snížená",J1484,0)</f>
        <v>0</v>
      </c>
      <c r="BG1484" s="232">
        <f>IF(N1484="zákl. přenesená",J1484,0)</f>
        <v>0</v>
      </c>
      <c r="BH1484" s="232">
        <f>IF(N1484="sníž. přenesená",J1484,0)</f>
        <v>0</v>
      </c>
      <c r="BI1484" s="232">
        <f>IF(N1484="nulová",J1484,0)</f>
        <v>0</v>
      </c>
      <c r="BJ1484" s="17" t="s">
        <v>84</v>
      </c>
      <c r="BK1484" s="232">
        <f>ROUND(I1484*H1484,2)</f>
        <v>0</v>
      </c>
      <c r="BL1484" s="17" t="s">
        <v>252</v>
      </c>
      <c r="BM1484" s="231" t="s">
        <v>2490</v>
      </c>
    </row>
    <row r="1485" spans="1:65" s="2" customFormat="1" ht="13.8" customHeight="1">
      <c r="A1485" s="38"/>
      <c r="B1485" s="39"/>
      <c r="C1485" s="219" t="s">
        <v>2491</v>
      </c>
      <c r="D1485" s="219" t="s">
        <v>166</v>
      </c>
      <c r="E1485" s="220" t="s">
        <v>2492</v>
      </c>
      <c r="F1485" s="221" t="s">
        <v>2271</v>
      </c>
      <c r="G1485" s="222" t="s">
        <v>350</v>
      </c>
      <c r="H1485" s="223">
        <v>6</v>
      </c>
      <c r="I1485" s="224"/>
      <c r="J1485" s="225">
        <f>ROUND(I1485*H1485,2)</f>
        <v>0</v>
      </c>
      <c r="K1485" s="226"/>
      <c r="L1485" s="44"/>
      <c r="M1485" s="227" t="s">
        <v>1</v>
      </c>
      <c r="N1485" s="228" t="s">
        <v>41</v>
      </c>
      <c r="O1485" s="91"/>
      <c r="P1485" s="229">
        <f>O1485*H1485</f>
        <v>0</v>
      </c>
      <c r="Q1485" s="229">
        <v>0</v>
      </c>
      <c r="R1485" s="229">
        <f>Q1485*H1485</f>
        <v>0</v>
      </c>
      <c r="S1485" s="229">
        <v>0</v>
      </c>
      <c r="T1485" s="230">
        <f>S1485*H1485</f>
        <v>0</v>
      </c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R1485" s="231" t="s">
        <v>252</v>
      </c>
      <c r="AT1485" s="231" t="s">
        <v>166</v>
      </c>
      <c r="AU1485" s="231" t="s">
        <v>86</v>
      </c>
      <c r="AY1485" s="17" t="s">
        <v>164</v>
      </c>
      <c r="BE1485" s="232">
        <f>IF(N1485="základní",J1485,0)</f>
        <v>0</v>
      </c>
      <c r="BF1485" s="232">
        <f>IF(N1485="snížená",J1485,0)</f>
        <v>0</v>
      </c>
      <c r="BG1485" s="232">
        <f>IF(N1485="zákl. přenesená",J1485,0)</f>
        <v>0</v>
      </c>
      <c r="BH1485" s="232">
        <f>IF(N1485="sníž. přenesená",J1485,0)</f>
        <v>0</v>
      </c>
      <c r="BI1485" s="232">
        <f>IF(N1485="nulová",J1485,0)</f>
        <v>0</v>
      </c>
      <c r="BJ1485" s="17" t="s">
        <v>84</v>
      </c>
      <c r="BK1485" s="232">
        <f>ROUND(I1485*H1485,2)</f>
        <v>0</v>
      </c>
      <c r="BL1485" s="17" t="s">
        <v>252</v>
      </c>
      <c r="BM1485" s="231" t="s">
        <v>2493</v>
      </c>
    </row>
    <row r="1486" spans="1:65" s="2" customFormat="1" ht="13.8" customHeight="1">
      <c r="A1486" s="38"/>
      <c r="B1486" s="39"/>
      <c r="C1486" s="219" t="s">
        <v>2494</v>
      </c>
      <c r="D1486" s="219" t="s">
        <v>166</v>
      </c>
      <c r="E1486" s="220" t="s">
        <v>2495</v>
      </c>
      <c r="F1486" s="221" t="s">
        <v>2210</v>
      </c>
      <c r="G1486" s="222" t="s">
        <v>350</v>
      </c>
      <c r="H1486" s="223">
        <v>6</v>
      </c>
      <c r="I1486" s="224"/>
      <c r="J1486" s="225">
        <f>ROUND(I1486*H1486,2)</f>
        <v>0</v>
      </c>
      <c r="K1486" s="226"/>
      <c r="L1486" s="44"/>
      <c r="M1486" s="227" t="s">
        <v>1</v>
      </c>
      <c r="N1486" s="228" t="s">
        <v>41</v>
      </c>
      <c r="O1486" s="91"/>
      <c r="P1486" s="229">
        <f>O1486*H1486</f>
        <v>0</v>
      </c>
      <c r="Q1486" s="229">
        <v>0</v>
      </c>
      <c r="R1486" s="229">
        <f>Q1486*H1486</f>
        <v>0</v>
      </c>
      <c r="S1486" s="229">
        <v>0</v>
      </c>
      <c r="T1486" s="230">
        <f>S1486*H1486</f>
        <v>0</v>
      </c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R1486" s="231" t="s">
        <v>252</v>
      </c>
      <c r="AT1486" s="231" t="s">
        <v>166</v>
      </c>
      <c r="AU1486" s="231" t="s">
        <v>86</v>
      </c>
      <c r="AY1486" s="17" t="s">
        <v>164</v>
      </c>
      <c r="BE1486" s="232">
        <f>IF(N1486="základní",J1486,0)</f>
        <v>0</v>
      </c>
      <c r="BF1486" s="232">
        <f>IF(N1486="snížená",J1486,0)</f>
        <v>0</v>
      </c>
      <c r="BG1486" s="232">
        <f>IF(N1486="zákl. přenesená",J1486,0)</f>
        <v>0</v>
      </c>
      <c r="BH1486" s="232">
        <f>IF(N1486="sníž. přenesená",J1486,0)</f>
        <v>0</v>
      </c>
      <c r="BI1486" s="232">
        <f>IF(N1486="nulová",J1486,0)</f>
        <v>0</v>
      </c>
      <c r="BJ1486" s="17" t="s">
        <v>84</v>
      </c>
      <c r="BK1486" s="232">
        <f>ROUND(I1486*H1486,2)</f>
        <v>0</v>
      </c>
      <c r="BL1486" s="17" t="s">
        <v>252</v>
      </c>
      <c r="BM1486" s="231" t="s">
        <v>2496</v>
      </c>
    </row>
    <row r="1487" spans="1:65" s="2" customFormat="1" ht="13.8" customHeight="1">
      <c r="A1487" s="38"/>
      <c r="B1487" s="39"/>
      <c r="C1487" s="219" t="s">
        <v>2497</v>
      </c>
      <c r="D1487" s="219" t="s">
        <v>166</v>
      </c>
      <c r="E1487" s="220" t="s">
        <v>2498</v>
      </c>
      <c r="F1487" s="221" t="s">
        <v>2210</v>
      </c>
      <c r="G1487" s="222" t="s">
        <v>350</v>
      </c>
      <c r="H1487" s="223">
        <v>10</v>
      </c>
      <c r="I1487" s="224"/>
      <c r="J1487" s="225">
        <f>ROUND(I1487*H1487,2)</f>
        <v>0</v>
      </c>
      <c r="K1487" s="226"/>
      <c r="L1487" s="44"/>
      <c r="M1487" s="227" t="s">
        <v>1</v>
      </c>
      <c r="N1487" s="228" t="s">
        <v>41</v>
      </c>
      <c r="O1487" s="91"/>
      <c r="P1487" s="229">
        <f>O1487*H1487</f>
        <v>0</v>
      </c>
      <c r="Q1487" s="229">
        <v>0</v>
      </c>
      <c r="R1487" s="229">
        <f>Q1487*H1487</f>
        <v>0</v>
      </c>
      <c r="S1487" s="229">
        <v>0</v>
      </c>
      <c r="T1487" s="230">
        <f>S1487*H1487</f>
        <v>0</v>
      </c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R1487" s="231" t="s">
        <v>252</v>
      </c>
      <c r="AT1487" s="231" t="s">
        <v>166</v>
      </c>
      <c r="AU1487" s="231" t="s">
        <v>86</v>
      </c>
      <c r="AY1487" s="17" t="s">
        <v>164</v>
      </c>
      <c r="BE1487" s="232">
        <f>IF(N1487="základní",J1487,0)</f>
        <v>0</v>
      </c>
      <c r="BF1487" s="232">
        <f>IF(N1487="snížená",J1487,0)</f>
        <v>0</v>
      </c>
      <c r="BG1487" s="232">
        <f>IF(N1487="zákl. přenesená",J1487,0)</f>
        <v>0</v>
      </c>
      <c r="BH1487" s="232">
        <f>IF(N1487="sníž. přenesená",J1487,0)</f>
        <v>0</v>
      </c>
      <c r="BI1487" s="232">
        <f>IF(N1487="nulová",J1487,0)</f>
        <v>0</v>
      </c>
      <c r="BJ1487" s="17" t="s">
        <v>84</v>
      </c>
      <c r="BK1487" s="232">
        <f>ROUND(I1487*H1487,2)</f>
        <v>0</v>
      </c>
      <c r="BL1487" s="17" t="s">
        <v>252</v>
      </c>
      <c r="BM1487" s="231" t="s">
        <v>2499</v>
      </c>
    </row>
    <row r="1488" spans="1:65" s="2" customFormat="1" ht="13.8" customHeight="1">
      <c r="A1488" s="38"/>
      <c r="B1488" s="39"/>
      <c r="C1488" s="219" t="s">
        <v>2500</v>
      </c>
      <c r="D1488" s="219" t="s">
        <v>166</v>
      </c>
      <c r="E1488" s="220" t="s">
        <v>2501</v>
      </c>
      <c r="F1488" s="221" t="s">
        <v>2210</v>
      </c>
      <c r="G1488" s="222" t="s">
        <v>350</v>
      </c>
      <c r="H1488" s="223">
        <v>6</v>
      </c>
      <c r="I1488" s="224"/>
      <c r="J1488" s="225">
        <f>ROUND(I1488*H1488,2)</f>
        <v>0</v>
      </c>
      <c r="K1488" s="226"/>
      <c r="L1488" s="44"/>
      <c r="M1488" s="227" t="s">
        <v>1</v>
      </c>
      <c r="N1488" s="228" t="s">
        <v>41</v>
      </c>
      <c r="O1488" s="91"/>
      <c r="P1488" s="229">
        <f>O1488*H1488</f>
        <v>0</v>
      </c>
      <c r="Q1488" s="229">
        <v>0</v>
      </c>
      <c r="R1488" s="229">
        <f>Q1488*H1488</f>
        <v>0</v>
      </c>
      <c r="S1488" s="229">
        <v>0</v>
      </c>
      <c r="T1488" s="230">
        <f>S1488*H1488</f>
        <v>0</v>
      </c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R1488" s="231" t="s">
        <v>252</v>
      </c>
      <c r="AT1488" s="231" t="s">
        <v>166</v>
      </c>
      <c r="AU1488" s="231" t="s">
        <v>86</v>
      </c>
      <c r="AY1488" s="17" t="s">
        <v>164</v>
      </c>
      <c r="BE1488" s="232">
        <f>IF(N1488="základní",J1488,0)</f>
        <v>0</v>
      </c>
      <c r="BF1488" s="232">
        <f>IF(N1488="snížená",J1488,0)</f>
        <v>0</v>
      </c>
      <c r="BG1488" s="232">
        <f>IF(N1488="zákl. přenesená",J1488,0)</f>
        <v>0</v>
      </c>
      <c r="BH1488" s="232">
        <f>IF(N1488="sníž. přenesená",J1488,0)</f>
        <v>0</v>
      </c>
      <c r="BI1488" s="232">
        <f>IF(N1488="nulová",J1488,0)</f>
        <v>0</v>
      </c>
      <c r="BJ1488" s="17" t="s">
        <v>84</v>
      </c>
      <c r="BK1488" s="232">
        <f>ROUND(I1488*H1488,2)</f>
        <v>0</v>
      </c>
      <c r="BL1488" s="17" t="s">
        <v>252</v>
      </c>
      <c r="BM1488" s="231" t="s">
        <v>2502</v>
      </c>
    </row>
    <row r="1489" spans="1:65" s="2" customFormat="1" ht="13.8" customHeight="1">
      <c r="A1489" s="38"/>
      <c r="B1489" s="39"/>
      <c r="C1489" s="219" t="s">
        <v>2503</v>
      </c>
      <c r="D1489" s="219" t="s">
        <v>166</v>
      </c>
      <c r="E1489" s="220" t="s">
        <v>2504</v>
      </c>
      <c r="F1489" s="221" t="s">
        <v>2267</v>
      </c>
      <c r="G1489" s="222" t="s">
        <v>350</v>
      </c>
      <c r="H1489" s="223">
        <v>3</v>
      </c>
      <c r="I1489" s="224"/>
      <c r="J1489" s="225">
        <f>ROUND(I1489*H1489,2)</f>
        <v>0</v>
      </c>
      <c r="K1489" s="226"/>
      <c r="L1489" s="44"/>
      <c r="M1489" s="227" t="s">
        <v>1</v>
      </c>
      <c r="N1489" s="228" t="s">
        <v>41</v>
      </c>
      <c r="O1489" s="91"/>
      <c r="P1489" s="229">
        <f>O1489*H1489</f>
        <v>0</v>
      </c>
      <c r="Q1489" s="229">
        <v>0</v>
      </c>
      <c r="R1489" s="229">
        <f>Q1489*H1489</f>
        <v>0</v>
      </c>
      <c r="S1489" s="229">
        <v>0</v>
      </c>
      <c r="T1489" s="230">
        <f>S1489*H1489</f>
        <v>0</v>
      </c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R1489" s="231" t="s">
        <v>252</v>
      </c>
      <c r="AT1489" s="231" t="s">
        <v>166</v>
      </c>
      <c r="AU1489" s="231" t="s">
        <v>86</v>
      </c>
      <c r="AY1489" s="17" t="s">
        <v>164</v>
      </c>
      <c r="BE1489" s="232">
        <f>IF(N1489="základní",J1489,0)</f>
        <v>0</v>
      </c>
      <c r="BF1489" s="232">
        <f>IF(N1489="snížená",J1489,0)</f>
        <v>0</v>
      </c>
      <c r="BG1489" s="232">
        <f>IF(N1489="zákl. přenesená",J1489,0)</f>
        <v>0</v>
      </c>
      <c r="BH1489" s="232">
        <f>IF(N1489="sníž. přenesená",J1489,0)</f>
        <v>0</v>
      </c>
      <c r="BI1489" s="232">
        <f>IF(N1489="nulová",J1489,0)</f>
        <v>0</v>
      </c>
      <c r="BJ1489" s="17" t="s">
        <v>84</v>
      </c>
      <c r="BK1489" s="232">
        <f>ROUND(I1489*H1489,2)</f>
        <v>0</v>
      </c>
      <c r="BL1489" s="17" t="s">
        <v>252</v>
      </c>
      <c r="BM1489" s="231" t="s">
        <v>2505</v>
      </c>
    </row>
    <row r="1490" spans="1:65" s="2" customFormat="1" ht="13.8" customHeight="1">
      <c r="A1490" s="38"/>
      <c r="B1490" s="39"/>
      <c r="C1490" s="219" t="s">
        <v>2506</v>
      </c>
      <c r="D1490" s="219" t="s">
        <v>166</v>
      </c>
      <c r="E1490" s="220" t="s">
        <v>2507</v>
      </c>
      <c r="F1490" s="221" t="s">
        <v>2267</v>
      </c>
      <c r="G1490" s="222" t="s">
        <v>350</v>
      </c>
      <c r="H1490" s="223">
        <v>5</v>
      </c>
      <c r="I1490" s="224"/>
      <c r="J1490" s="225">
        <f>ROUND(I1490*H1490,2)</f>
        <v>0</v>
      </c>
      <c r="K1490" s="226"/>
      <c r="L1490" s="44"/>
      <c r="M1490" s="227" t="s">
        <v>1</v>
      </c>
      <c r="N1490" s="228" t="s">
        <v>41</v>
      </c>
      <c r="O1490" s="91"/>
      <c r="P1490" s="229">
        <f>O1490*H1490</f>
        <v>0</v>
      </c>
      <c r="Q1490" s="229">
        <v>0</v>
      </c>
      <c r="R1490" s="229">
        <f>Q1490*H1490</f>
        <v>0</v>
      </c>
      <c r="S1490" s="229">
        <v>0</v>
      </c>
      <c r="T1490" s="230">
        <f>S1490*H1490</f>
        <v>0</v>
      </c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38"/>
      <c r="AR1490" s="231" t="s">
        <v>252</v>
      </c>
      <c r="AT1490" s="231" t="s">
        <v>166</v>
      </c>
      <c r="AU1490" s="231" t="s">
        <v>86</v>
      </c>
      <c r="AY1490" s="17" t="s">
        <v>164</v>
      </c>
      <c r="BE1490" s="232">
        <f>IF(N1490="základní",J1490,0)</f>
        <v>0</v>
      </c>
      <c r="BF1490" s="232">
        <f>IF(N1490="snížená",J1490,0)</f>
        <v>0</v>
      </c>
      <c r="BG1490" s="232">
        <f>IF(N1490="zákl. přenesená",J1490,0)</f>
        <v>0</v>
      </c>
      <c r="BH1490" s="232">
        <f>IF(N1490="sníž. přenesená",J1490,0)</f>
        <v>0</v>
      </c>
      <c r="BI1490" s="232">
        <f>IF(N1490="nulová",J1490,0)</f>
        <v>0</v>
      </c>
      <c r="BJ1490" s="17" t="s">
        <v>84</v>
      </c>
      <c r="BK1490" s="232">
        <f>ROUND(I1490*H1490,2)</f>
        <v>0</v>
      </c>
      <c r="BL1490" s="17" t="s">
        <v>252</v>
      </c>
      <c r="BM1490" s="231" t="s">
        <v>2508</v>
      </c>
    </row>
    <row r="1491" spans="1:65" s="2" customFormat="1" ht="13.8" customHeight="1">
      <c r="A1491" s="38"/>
      <c r="B1491" s="39"/>
      <c r="C1491" s="219" t="s">
        <v>2509</v>
      </c>
      <c r="D1491" s="219" t="s">
        <v>166</v>
      </c>
      <c r="E1491" s="220" t="s">
        <v>2510</v>
      </c>
      <c r="F1491" s="221" t="s">
        <v>2278</v>
      </c>
      <c r="G1491" s="222" t="s">
        <v>350</v>
      </c>
      <c r="H1491" s="223">
        <v>6</v>
      </c>
      <c r="I1491" s="224"/>
      <c r="J1491" s="225">
        <f>ROUND(I1491*H1491,2)</f>
        <v>0</v>
      </c>
      <c r="K1491" s="226"/>
      <c r="L1491" s="44"/>
      <c r="M1491" s="227" t="s">
        <v>1</v>
      </c>
      <c r="N1491" s="228" t="s">
        <v>41</v>
      </c>
      <c r="O1491" s="91"/>
      <c r="P1491" s="229">
        <f>O1491*H1491</f>
        <v>0</v>
      </c>
      <c r="Q1491" s="229">
        <v>0</v>
      </c>
      <c r="R1491" s="229">
        <f>Q1491*H1491</f>
        <v>0</v>
      </c>
      <c r="S1491" s="229">
        <v>0</v>
      </c>
      <c r="T1491" s="230">
        <f>S1491*H1491</f>
        <v>0</v>
      </c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R1491" s="231" t="s">
        <v>252</v>
      </c>
      <c r="AT1491" s="231" t="s">
        <v>166</v>
      </c>
      <c r="AU1491" s="231" t="s">
        <v>86</v>
      </c>
      <c r="AY1491" s="17" t="s">
        <v>164</v>
      </c>
      <c r="BE1491" s="232">
        <f>IF(N1491="základní",J1491,0)</f>
        <v>0</v>
      </c>
      <c r="BF1491" s="232">
        <f>IF(N1491="snížená",J1491,0)</f>
        <v>0</v>
      </c>
      <c r="BG1491" s="232">
        <f>IF(N1491="zákl. přenesená",J1491,0)</f>
        <v>0</v>
      </c>
      <c r="BH1491" s="232">
        <f>IF(N1491="sníž. přenesená",J1491,0)</f>
        <v>0</v>
      </c>
      <c r="BI1491" s="232">
        <f>IF(N1491="nulová",J1491,0)</f>
        <v>0</v>
      </c>
      <c r="BJ1491" s="17" t="s">
        <v>84</v>
      </c>
      <c r="BK1491" s="232">
        <f>ROUND(I1491*H1491,2)</f>
        <v>0</v>
      </c>
      <c r="BL1491" s="17" t="s">
        <v>252</v>
      </c>
      <c r="BM1491" s="231" t="s">
        <v>2511</v>
      </c>
    </row>
    <row r="1492" spans="1:65" s="2" customFormat="1" ht="13.8" customHeight="1">
      <c r="A1492" s="38"/>
      <c r="B1492" s="39"/>
      <c r="C1492" s="219" t="s">
        <v>2512</v>
      </c>
      <c r="D1492" s="219" t="s">
        <v>166</v>
      </c>
      <c r="E1492" s="220" t="s">
        <v>2513</v>
      </c>
      <c r="F1492" s="221" t="s">
        <v>2337</v>
      </c>
      <c r="G1492" s="222" t="s">
        <v>350</v>
      </c>
      <c r="H1492" s="223">
        <v>1</v>
      </c>
      <c r="I1492" s="224"/>
      <c r="J1492" s="225">
        <f>ROUND(I1492*H1492,2)</f>
        <v>0</v>
      </c>
      <c r="K1492" s="226"/>
      <c r="L1492" s="44"/>
      <c r="M1492" s="227" t="s">
        <v>1</v>
      </c>
      <c r="N1492" s="228" t="s">
        <v>41</v>
      </c>
      <c r="O1492" s="91"/>
      <c r="P1492" s="229">
        <f>O1492*H1492</f>
        <v>0</v>
      </c>
      <c r="Q1492" s="229">
        <v>0</v>
      </c>
      <c r="R1492" s="229">
        <f>Q1492*H1492</f>
        <v>0</v>
      </c>
      <c r="S1492" s="229">
        <v>0</v>
      </c>
      <c r="T1492" s="230">
        <f>S1492*H1492</f>
        <v>0</v>
      </c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R1492" s="231" t="s">
        <v>252</v>
      </c>
      <c r="AT1492" s="231" t="s">
        <v>166</v>
      </c>
      <c r="AU1492" s="231" t="s">
        <v>86</v>
      </c>
      <c r="AY1492" s="17" t="s">
        <v>164</v>
      </c>
      <c r="BE1492" s="232">
        <f>IF(N1492="základní",J1492,0)</f>
        <v>0</v>
      </c>
      <c r="BF1492" s="232">
        <f>IF(N1492="snížená",J1492,0)</f>
        <v>0</v>
      </c>
      <c r="BG1492" s="232">
        <f>IF(N1492="zákl. přenesená",J1492,0)</f>
        <v>0</v>
      </c>
      <c r="BH1492" s="232">
        <f>IF(N1492="sníž. přenesená",J1492,0)</f>
        <v>0</v>
      </c>
      <c r="BI1492" s="232">
        <f>IF(N1492="nulová",J1492,0)</f>
        <v>0</v>
      </c>
      <c r="BJ1492" s="17" t="s">
        <v>84</v>
      </c>
      <c r="BK1492" s="232">
        <f>ROUND(I1492*H1492,2)</f>
        <v>0</v>
      </c>
      <c r="BL1492" s="17" t="s">
        <v>252</v>
      </c>
      <c r="BM1492" s="231" t="s">
        <v>2514</v>
      </c>
    </row>
    <row r="1493" spans="1:65" s="2" customFormat="1" ht="13.8" customHeight="1">
      <c r="A1493" s="38"/>
      <c r="B1493" s="39"/>
      <c r="C1493" s="219" t="s">
        <v>2515</v>
      </c>
      <c r="D1493" s="219" t="s">
        <v>166</v>
      </c>
      <c r="E1493" s="220" t="s">
        <v>2516</v>
      </c>
      <c r="F1493" s="221" t="s">
        <v>2447</v>
      </c>
      <c r="G1493" s="222" t="s">
        <v>350</v>
      </c>
      <c r="H1493" s="223">
        <v>2</v>
      </c>
      <c r="I1493" s="224"/>
      <c r="J1493" s="225">
        <f>ROUND(I1493*H1493,2)</f>
        <v>0</v>
      </c>
      <c r="K1493" s="226"/>
      <c r="L1493" s="44"/>
      <c r="M1493" s="227" t="s">
        <v>1</v>
      </c>
      <c r="N1493" s="228" t="s">
        <v>41</v>
      </c>
      <c r="O1493" s="91"/>
      <c r="P1493" s="229">
        <f>O1493*H1493</f>
        <v>0</v>
      </c>
      <c r="Q1493" s="229">
        <v>0</v>
      </c>
      <c r="R1493" s="229">
        <f>Q1493*H1493</f>
        <v>0</v>
      </c>
      <c r="S1493" s="229">
        <v>0</v>
      </c>
      <c r="T1493" s="230">
        <f>S1493*H1493</f>
        <v>0</v>
      </c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38"/>
      <c r="AR1493" s="231" t="s">
        <v>252</v>
      </c>
      <c r="AT1493" s="231" t="s">
        <v>166</v>
      </c>
      <c r="AU1493" s="231" t="s">
        <v>86</v>
      </c>
      <c r="AY1493" s="17" t="s">
        <v>164</v>
      </c>
      <c r="BE1493" s="232">
        <f>IF(N1493="základní",J1493,0)</f>
        <v>0</v>
      </c>
      <c r="BF1493" s="232">
        <f>IF(N1493="snížená",J1493,0)</f>
        <v>0</v>
      </c>
      <c r="BG1493" s="232">
        <f>IF(N1493="zákl. přenesená",J1493,0)</f>
        <v>0</v>
      </c>
      <c r="BH1493" s="232">
        <f>IF(N1493="sníž. přenesená",J1493,0)</f>
        <v>0</v>
      </c>
      <c r="BI1493" s="232">
        <f>IF(N1493="nulová",J1493,0)</f>
        <v>0</v>
      </c>
      <c r="BJ1493" s="17" t="s">
        <v>84</v>
      </c>
      <c r="BK1493" s="232">
        <f>ROUND(I1493*H1493,2)</f>
        <v>0</v>
      </c>
      <c r="BL1493" s="17" t="s">
        <v>252</v>
      </c>
      <c r="BM1493" s="231" t="s">
        <v>2517</v>
      </c>
    </row>
    <row r="1494" spans="1:65" s="2" customFormat="1" ht="13.8" customHeight="1">
      <c r="A1494" s="38"/>
      <c r="B1494" s="39"/>
      <c r="C1494" s="219" t="s">
        <v>2518</v>
      </c>
      <c r="D1494" s="219" t="s">
        <v>166</v>
      </c>
      <c r="E1494" s="220" t="s">
        <v>2519</v>
      </c>
      <c r="F1494" s="221" t="s">
        <v>2337</v>
      </c>
      <c r="G1494" s="222" t="s">
        <v>350</v>
      </c>
      <c r="H1494" s="223">
        <v>1</v>
      </c>
      <c r="I1494" s="224"/>
      <c r="J1494" s="225">
        <f>ROUND(I1494*H1494,2)</f>
        <v>0</v>
      </c>
      <c r="K1494" s="226"/>
      <c r="L1494" s="44"/>
      <c r="M1494" s="227" t="s">
        <v>1</v>
      </c>
      <c r="N1494" s="228" t="s">
        <v>41</v>
      </c>
      <c r="O1494" s="91"/>
      <c r="P1494" s="229">
        <f>O1494*H1494</f>
        <v>0</v>
      </c>
      <c r="Q1494" s="229">
        <v>0</v>
      </c>
      <c r="R1494" s="229">
        <f>Q1494*H1494</f>
        <v>0</v>
      </c>
      <c r="S1494" s="229">
        <v>0</v>
      </c>
      <c r="T1494" s="230">
        <f>S1494*H1494</f>
        <v>0</v>
      </c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R1494" s="231" t="s">
        <v>252</v>
      </c>
      <c r="AT1494" s="231" t="s">
        <v>166</v>
      </c>
      <c r="AU1494" s="231" t="s">
        <v>86</v>
      </c>
      <c r="AY1494" s="17" t="s">
        <v>164</v>
      </c>
      <c r="BE1494" s="232">
        <f>IF(N1494="základní",J1494,0)</f>
        <v>0</v>
      </c>
      <c r="BF1494" s="232">
        <f>IF(N1494="snížená",J1494,0)</f>
        <v>0</v>
      </c>
      <c r="BG1494" s="232">
        <f>IF(N1494="zákl. přenesená",J1494,0)</f>
        <v>0</v>
      </c>
      <c r="BH1494" s="232">
        <f>IF(N1494="sníž. přenesená",J1494,0)</f>
        <v>0</v>
      </c>
      <c r="BI1494" s="232">
        <f>IF(N1494="nulová",J1494,0)</f>
        <v>0</v>
      </c>
      <c r="BJ1494" s="17" t="s">
        <v>84</v>
      </c>
      <c r="BK1494" s="232">
        <f>ROUND(I1494*H1494,2)</f>
        <v>0</v>
      </c>
      <c r="BL1494" s="17" t="s">
        <v>252</v>
      </c>
      <c r="BM1494" s="231" t="s">
        <v>2520</v>
      </c>
    </row>
    <row r="1495" spans="1:65" s="2" customFormat="1" ht="13.8" customHeight="1">
      <c r="A1495" s="38"/>
      <c r="B1495" s="39"/>
      <c r="C1495" s="219" t="s">
        <v>2521</v>
      </c>
      <c r="D1495" s="219" t="s">
        <v>166</v>
      </c>
      <c r="E1495" s="220" t="s">
        <v>2522</v>
      </c>
      <c r="F1495" s="221" t="s">
        <v>2523</v>
      </c>
      <c r="G1495" s="222" t="s">
        <v>350</v>
      </c>
      <c r="H1495" s="223">
        <v>2</v>
      </c>
      <c r="I1495" s="224"/>
      <c r="J1495" s="225">
        <f>ROUND(I1495*H1495,2)</f>
        <v>0</v>
      </c>
      <c r="K1495" s="226"/>
      <c r="L1495" s="44"/>
      <c r="M1495" s="227" t="s">
        <v>1</v>
      </c>
      <c r="N1495" s="228" t="s">
        <v>41</v>
      </c>
      <c r="O1495" s="91"/>
      <c r="P1495" s="229">
        <f>O1495*H1495</f>
        <v>0</v>
      </c>
      <c r="Q1495" s="229">
        <v>0</v>
      </c>
      <c r="R1495" s="229">
        <f>Q1495*H1495</f>
        <v>0</v>
      </c>
      <c r="S1495" s="229">
        <v>0</v>
      </c>
      <c r="T1495" s="230">
        <f>S1495*H1495</f>
        <v>0</v>
      </c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38"/>
      <c r="AR1495" s="231" t="s">
        <v>252</v>
      </c>
      <c r="AT1495" s="231" t="s">
        <v>166</v>
      </c>
      <c r="AU1495" s="231" t="s">
        <v>86</v>
      </c>
      <c r="AY1495" s="17" t="s">
        <v>164</v>
      </c>
      <c r="BE1495" s="232">
        <f>IF(N1495="základní",J1495,0)</f>
        <v>0</v>
      </c>
      <c r="BF1495" s="232">
        <f>IF(N1495="snížená",J1495,0)</f>
        <v>0</v>
      </c>
      <c r="BG1495" s="232">
        <f>IF(N1495="zákl. přenesená",J1495,0)</f>
        <v>0</v>
      </c>
      <c r="BH1495" s="232">
        <f>IF(N1495="sníž. přenesená",J1495,0)</f>
        <v>0</v>
      </c>
      <c r="BI1495" s="232">
        <f>IF(N1495="nulová",J1495,0)</f>
        <v>0</v>
      </c>
      <c r="BJ1495" s="17" t="s">
        <v>84</v>
      </c>
      <c r="BK1495" s="232">
        <f>ROUND(I1495*H1495,2)</f>
        <v>0</v>
      </c>
      <c r="BL1495" s="17" t="s">
        <v>252</v>
      </c>
      <c r="BM1495" s="231" t="s">
        <v>2524</v>
      </c>
    </row>
    <row r="1496" spans="1:65" s="2" customFormat="1" ht="13.8" customHeight="1">
      <c r="A1496" s="38"/>
      <c r="B1496" s="39"/>
      <c r="C1496" s="219" t="s">
        <v>2525</v>
      </c>
      <c r="D1496" s="219" t="s">
        <v>166</v>
      </c>
      <c r="E1496" s="220" t="s">
        <v>2526</v>
      </c>
      <c r="F1496" s="221" t="s">
        <v>2527</v>
      </c>
      <c r="G1496" s="222" t="s">
        <v>169</v>
      </c>
      <c r="H1496" s="223">
        <v>4.6</v>
      </c>
      <c r="I1496" s="224"/>
      <c r="J1496" s="225">
        <f>ROUND(I1496*H1496,2)</f>
        <v>0</v>
      </c>
      <c r="K1496" s="226"/>
      <c r="L1496" s="44"/>
      <c r="M1496" s="227" t="s">
        <v>1</v>
      </c>
      <c r="N1496" s="228" t="s">
        <v>41</v>
      </c>
      <c r="O1496" s="91"/>
      <c r="P1496" s="229">
        <f>O1496*H1496</f>
        <v>0</v>
      </c>
      <c r="Q1496" s="229">
        <v>0</v>
      </c>
      <c r="R1496" s="229">
        <f>Q1496*H1496</f>
        <v>0</v>
      </c>
      <c r="S1496" s="229">
        <v>0.01695</v>
      </c>
      <c r="T1496" s="230">
        <f>S1496*H1496</f>
        <v>0.07797</v>
      </c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  <c r="AE1496" s="38"/>
      <c r="AR1496" s="231" t="s">
        <v>252</v>
      </c>
      <c r="AT1496" s="231" t="s">
        <v>166</v>
      </c>
      <c r="AU1496" s="231" t="s">
        <v>86</v>
      </c>
      <c r="AY1496" s="17" t="s">
        <v>164</v>
      </c>
      <c r="BE1496" s="232">
        <f>IF(N1496="základní",J1496,0)</f>
        <v>0</v>
      </c>
      <c r="BF1496" s="232">
        <f>IF(N1496="snížená",J1496,0)</f>
        <v>0</v>
      </c>
      <c r="BG1496" s="232">
        <f>IF(N1496="zákl. přenesená",J1496,0)</f>
        <v>0</v>
      </c>
      <c r="BH1496" s="232">
        <f>IF(N1496="sníž. přenesená",J1496,0)</f>
        <v>0</v>
      </c>
      <c r="BI1496" s="232">
        <f>IF(N1496="nulová",J1496,0)</f>
        <v>0</v>
      </c>
      <c r="BJ1496" s="17" t="s">
        <v>84</v>
      </c>
      <c r="BK1496" s="232">
        <f>ROUND(I1496*H1496,2)</f>
        <v>0</v>
      </c>
      <c r="BL1496" s="17" t="s">
        <v>252</v>
      </c>
      <c r="BM1496" s="231" t="s">
        <v>2528</v>
      </c>
    </row>
    <row r="1497" spans="1:51" s="13" customFormat="1" ht="12">
      <c r="A1497" s="13"/>
      <c r="B1497" s="233"/>
      <c r="C1497" s="234"/>
      <c r="D1497" s="235" t="s">
        <v>172</v>
      </c>
      <c r="E1497" s="236" t="s">
        <v>1</v>
      </c>
      <c r="F1497" s="237" t="s">
        <v>2529</v>
      </c>
      <c r="G1497" s="234"/>
      <c r="H1497" s="238">
        <v>4.6</v>
      </c>
      <c r="I1497" s="239"/>
      <c r="J1497" s="234"/>
      <c r="K1497" s="234"/>
      <c r="L1497" s="240"/>
      <c r="M1497" s="241"/>
      <c r="N1497" s="242"/>
      <c r="O1497" s="242"/>
      <c r="P1497" s="242"/>
      <c r="Q1497" s="242"/>
      <c r="R1497" s="242"/>
      <c r="S1497" s="242"/>
      <c r="T1497" s="24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44" t="s">
        <v>172</v>
      </c>
      <c r="AU1497" s="244" t="s">
        <v>86</v>
      </c>
      <c r="AV1497" s="13" t="s">
        <v>86</v>
      </c>
      <c r="AW1497" s="13" t="s">
        <v>32</v>
      </c>
      <c r="AX1497" s="13" t="s">
        <v>84</v>
      </c>
      <c r="AY1497" s="244" t="s">
        <v>164</v>
      </c>
    </row>
    <row r="1498" spans="1:65" s="2" customFormat="1" ht="13.8" customHeight="1">
      <c r="A1498" s="38"/>
      <c r="B1498" s="39"/>
      <c r="C1498" s="219" t="s">
        <v>2530</v>
      </c>
      <c r="D1498" s="219" t="s">
        <v>166</v>
      </c>
      <c r="E1498" s="220" t="s">
        <v>2531</v>
      </c>
      <c r="F1498" s="221" t="s">
        <v>2532</v>
      </c>
      <c r="G1498" s="222" t="s">
        <v>350</v>
      </c>
      <c r="H1498" s="223">
        <v>9</v>
      </c>
      <c r="I1498" s="224"/>
      <c r="J1498" s="225">
        <f>ROUND(I1498*H1498,2)</f>
        <v>0</v>
      </c>
      <c r="K1498" s="226"/>
      <c r="L1498" s="44"/>
      <c r="M1498" s="227" t="s">
        <v>1</v>
      </c>
      <c r="N1498" s="228" t="s">
        <v>41</v>
      </c>
      <c r="O1498" s="91"/>
      <c r="P1498" s="229">
        <f>O1498*H1498</f>
        <v>0</v>
      </c>
      <c r="Q1498" s="229">
        <v>0</v>
      </c>
      <c r="R1498" s="229">
        <f>Q1498*H1498</f>
        <v>0</v>
      </c>
      <c r="S1498" s="229">
        <v>0</v>
      </c>
      <c r="T1498" s="230">
        <f>S1498*H1498</f>
        <v>0</v>
      </c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R1498" s="231" t="s">
        <v>252</v>
      </c>
      <c r="AT1498" s="231" t="s">
        <v>166</v>
      </c>
      <c r="AU1498" s="231" t="s">
        <v>86</v>
      </c>
      <c r="AY1498" s="17" t="s">
        <v>164</v>
      </c>
      <c r="BE1498" s="232">
        <f>IF(N1498="základní",J1498,0)</f>
        <v>0</v>
      </c>
      <c r="BF1498" s="232">
        <f>IF(N1498="snížená",J1498,0)</f>
        <v>0</v>
      </c>
      <c r="BG1498" s="232">
        <f>IF(N1498="zákl. přenesená",J1498,0)</f>
        <v>0</v>
      </c>
      <c r="BH1498" s="232">
        <f>IF(N1498="sníž. přenesená",J1498,0)</f>
        <v>0</v>
      </c>
      <c r="BI1498" s="232">
        <f>IF(N1498="nulová",J1498,0)</f>
        <v>0</v>
      </c>
      <c r="BJ1498" s="17" t="s">
        <v>84</v>
      </c>
      <c r="BK1498" s="232">
        <f>ROUND(I1498*H1498,2)</f>
        <v>0</v>
      </c>
      <c r="BL1498" s="17" t="s">
        <v>252</v>
      </c>
      <c r="BM1498" s="231" t="s">
        <v>2533</v>
      </c>
    </row>
    <row r="1499" spans="1:65" s="2" customFormat="1" ht="13.8" customHeight="1">
      <c r="A1499" s="38"/>
      <c r="B1499" s="39"/>
      <c r="C1499" s="219" t="s">
        <v>2534</v>
      </c>
      <c r="D1499" s="219" t="s">
        <v>166</v>
      </c>
      <c r="E1499" s="220" t="s">
        <v>2535</v>
      </c>
      <c r="F1499" s="221" t="s">
        <v>2536</v>
      </c>
      <c r="G1499" s="222" t="s">
        <v>350</v>
      </c>
      <c r="H1499" s="223">
        <v>14</v>
      </c>
      <c r="I1499" s="224"/>
      <c r="J1499" s="225">
        <f>ROUND(I1499*H1499,2)</f>
        <v>0</v>
      </c>
      <c r="K1499" s="226"/>
      <c r="L1499" s="44"/>
      <c r="M1499" s="227" t="s">
        <v>1</v>
      </c>
      <c r="N1499" s="228" t="s">
        <v>41</v>
      </c>
      <c r="O1499" s="91"/>
      <c r="P1499" s="229">
        <f>O1499*H1499</f>
        <v>0</v>
      </c>
      <c r="Q1499" s="229">
        <v>0</v>
      </c>
      <c r="R1499" s="229">
        <f>Q1499*H1499</f>
        <v>0</v>
      </c>
      <c r="S1499" s="229">
        <v>0</v>
      </c>
      <c r="T1499" s="230">
        <f>S1499*H1499</f>
        <v>0</v>
      </c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38"/>
      <c r="AR1499" s="231" t="s">
        <v>252</v>
      </c>
      <c r="AT1499" s="231" t="s">
        <v>166</v>
      </c>
      <c r="AU1499" s="231" t="s">
        <v>86</v>
      </c>
      <c r="AY1499" s="17" t="s">
        <v>164</v>
      </c>
      <c r="BE1499" s="232">
        <f>IF(N1499="základní",J1499,0)</f>
        <v>0</v>
      </c>
      <c r="BF1499" s="232">
        <f>IF(N1499="snížená",J1499,0)</f>
        <v>0</v>
      </c>
      <c r="BG1499" s="232">
        <f>IF(N1499="zákl. přenesená",J1499,0)</f>
        <v>0</v>
      </c>
      <c r="BH1499" s="232">
        <f>IF(N1499="sníž. přenesená",J1499,0)</f>
        <v>0</v>
      </c>
      <c r="BI1499" s="232">
        <f>IF(N1499="nulová",J1499,0)</f>
        <v>0</v>
      </c>
      <c r="BJ1499" s="17" t="s">
        <v>84</v>
      </c>
      <c r="BK1499" s="232">
        <f>ROUND(I1499*H1499,2)</f>
        <v>0</v>
      </c>
      <c r="BL1499" s="17" t="s">
        <v>252</v>
      </c>
      <c r="BM1499" s="231" t="s">
        <v>2537</v>
      </c>
    </row>
    <row r="1500" spans="1:65" s="2" customFormat="1" ht="13.8" customHeight="1">
      <c r="A1500" s="38"/>
      <c r="B1500" s="39"/>
      <c r="C1500" s="219" t="s">
        <v>2538</v>
      </c>
      <c r="D1500" s="219" t="s">
        <v>166</v>
      </c>
      <c r="E1500" s="220" t="s">
        <v>2539</v>
      </c>
      <c r="F1500" s="221" t="s">
        <v>2540</v>
      </c>
      <c r="G1500" s="222" t="s">
        <v>350</v>
      </c>
      <c r="H1500" s="223">
        <v>2</v>
      </c>
      <c r="I1500" s="224"/>
      <c r="J1500" s="225">
        <f>ROUND(I1500*H1500,2)</f>
        <v>0</v>
      </c>
      <c r="K1500" s="226"/>
      <c r="L1500" s="44"/>
      <c r="M1500" s="227" t="s">
        <v>1</v>
      </c>
      <c r="N1500" s="228" t="s">
        <v>41</v>
      </c>
      <c r="O1500" s="91"/>
      <c r="P1500" s="229">
        <f>O1500*H1500</f>
        <v>0</v>
      </c>
      <c r="Q1500" s="229">
        <v>0</v>
      </c>
      <c r="R1500" s="229">
        <f>Q1500*H1500</f>
        <v>0</v>
      </c>
      <c r="S1500" s="229">
        <v>0</v>
      </c>
      <c r="T1500" s="230">
        <f>S1500*H1500</f>
        <v>0</v>
      </c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R1500" s="231" t="s">
        <v>252</v>
      </c>
      <c r="AT1500" s="231" t="s">
        <v>166</v>
      </c>
      <c r="AU1500" s="231" t="s">
        <v>86</v>
      </c>
      <c r="AY1500" s="17" t="s">
        <v>164</v>
      </c>
      <c r="BE1500" s="232">
        <f>IF(N1500="základní",J1500,0)</f>
        <v>0</v>
      </c>
      <c r="BF1500" s="232">
        <f>IF(N1500="snížená",J1500,0)</f>
        <v>0</v>
      </c>
      <c r="BG1500" s="232">
        <f>IF(N1500="zákl. přenesená",J1500,0)</f>
        <v>0</v>
      </c>
      <c r="BH1500" s="232">
        <f>IF(N1500="sníž. přenesená",J1500,0)</f>
        <v>0</v>
      </c>
      <c r="BI1500" s="232">
        <f>IF(N1500="nulová",J1500,0)</f>
        <v>0</v>
      </c>
      <c r="BJ1500" s="17" t="s">
        <v>84</v>
      </c>
      <c r="BK1500" s="232">
        <f>ROUND(I1500*H1500,2)</f>
        <v>0</v>
      </c>
      <c r="BL1500" s="17" t="s">
        <v>252</v>
      </c>
      <c r="BM1500" s="231" t="s">
        <v>2541</v>
      </c>
    </row>
    <row r="1501" spans="1:65" s="2" customFormat="1" ht="13.8" customHeight="1">
      <c r="A1501" s="38"/>
      <c r="B1501" s="39"/>
      <c r="C1501" s="219" t="s">
        <v>2542</v>
      </c>
      <c r="D1501" s="219" t="s">
        <v>166</v>
      </c>
      <c r="E1501" s="220" t="s">
        <v>2543</v>
      </c>
      <c r="F1501" s="221" t="s">
        <v>2544</v>
      </c>
      <c r="G1501" s="222" t="s">
        <v>350</v>
      </c>
      <c r="H1501" s="223">
        <v>2</v>
      </c>
      <c r="I1501" s="224"/>
      <c r="J1501" s="225">
        <f>ROUND(I1501*H1501,2)</f>
        <v>0</v>
      </c>
      <c r="K1501" s="226"/>
      <c r="L1501" s="44"/>
      <c r="M1501" s="227" t="s">
        <v>1</v>
      </c>
      <c r="N1501" s="228" t="s">
        <v>41</v>
      </c>
      <c r="O1501" s="91"/>
      <c r="P1501" s="229">
        <f>O1501*H1501</f>
        <v>0</v>
      </c>
      <c r="Q1501" s="229">
        <v>0</v>
      </c>
      <c r="R1501" s="229">
        <f>Q1501*H1501</f>
        <v>0</v>
      </c>
      <c r="S1501" s="229">
        <v>0</v>
      </c>
      <c r="T1501" s="230">
        <f>S1501*H1501</f>
        <v>0</v>
      </c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38"/>
      <c r="AR1501" s="231" t="s">
        <v>252</v>
      </c>
      <c r="AT1501" s="231" t="s">
        <v>166</v>
      </c>
      <c r="AU1501" s="231" t="s">
        <v>86</v>
      </c>
      <c r="AY1501" s="17" t="s">
        <v>164</v>
      </c>
      <c r="BE1501" s="232">
        <f>IF(N1501="základní",J1501,0)</f>
        <v>0</v>
      </c>
      <c r="BF1501" s="232">
        <f>IF(N1501="snížená",J1501,0)</f>
        <v>0</v>
      </c>
      <c r="BG1501" s="232">
        <f>IF(N1501="zákl. přenesená",J1501,0)</f>
        <v>0</v>
      </c>
      <c r="BH1501" s="232">
        <f>IF(N1501="sníž. přenesená",J1501,0)</f>
        <v>0</v>
      </c>
      <c r="BI1501" s="232">
        <f>IF(N1501="nulová",J1501,0)</f>
        <v>0</v>
      </c>
      <c r="BJ1501" s="17" t="s">
        <v>84</v>
      </c>
      <c r="BK1501" s="232">
        <f>ROUND(I1501*H1501,2)</f>
        <v>0</v>
      </c>
      <c r="BL1501" s="17" t="s">
        <v>252</v>
      </c>
      <c r="BM1501" s="231" t="s">
        <v>2545</v>
      </c>
    </row>
    <row r="1502" spans="1:65" s="2" customFormat="1" ht="13.8" customHeight="1">
      <c r="A1502" s="38"/>
      <c r="B1502" s="39"/>
      <c r="C1502" s="219" t="s">
        <v>2546</v>
      </c>
      <c r="D1502" s="219" t="s">
        <v>166</v>
      </c>
      <c r="E1502" s="220" t="s">
        <v>2547</v>
      </c>
      <c r="F1502" s="221" t="s">
        <v>2548</v>
      </c>
      <c r="G1502" s="222" t="s">
        <v>350</v>
      </c>
      <c r="H1502" s="223">
        <v>1</v>
      </c>
      <c r="I1502" s="224"/>
      <c r="J1502" s="225">
        <f>ROUND(I1502*H1502,2)</f>
        <v>0</v>
      </c>
      <c r="K1502" s="226"/>
      <c r="L1502" s="44"/>
      <c r="M1502" s="227" t="s">
        <v>1</v>
      </c>
      <c r="N1502" s="228" t="s">
        <v>41</v>
      </c>
      <c r="O1502" s="91"/>
      <c r="P1502" s="229">
        <f>O1502*H1502</f>
        <v>0</v>
      </c>
      <c r="Q1502" s="229">
        <v>0</v>
      </c>
      <c r="R1502" s="229">
        <f>Q1502*H1502</f>
        <v>0</v>
      </c>
      <c r="S1502" s="229">
        <v>0</v>
      </c>
      <c r="T1502" s="230">
        <f>S1502*H1502</f>
        <v>0</v>
      </c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  <c r="AE1502" s="38"/>
      <c r="AR1502" s="231" t="s">
        <v>252</v>
      </c>
      <c r="AT1502" s="231" t="s">
        <v>166</v>
      </c>
      <c r="AU1502" s="231" t="s">
        <v>86</v>
      </c>
      <c r="AY1502" s="17" t="s">
        <v>164</v>
      </c>
      <c r="BE1502" s="232">
        <f>IF(N1502="základní",J1502,0)</f>
        <v>0</v>
      </c>
      <c r="BF1502" s="232">
        <f>IF(N1502="snížená",J1502,0)</f>
        <v>0</v>
      </c>
      <c r="BG1502" s="232">
        <f>IF(N1502="zákl. přenesená",J1502,0)</f>
        <v>0</v>
      </c>
      <c r="BH1502" s="232">
        <f>IF(N1502="sníž. přenesená",J1502,0)</f>
        <v>0</v>
      </c>
      <c r="BI1502" s="232">
        <f>IF(N1502="nulová",J1502,0)</f>
        <v>0</v>
      </c>
      <c r="BJ1502" s="17" t="s">
        <v>84</v>
      </c>
      <c r="BK1502" s="232">
        <f>ROUND(I1502*H1502,2)</f>
        <v>0</v>
      </c>
      <c r="BL1502" s="17" t="s">
        <v>252</v>
      </c>
      <c r="BM1502" s="231" t="s">
        <v>2549</v>
      </c>
    </row>
    <row r="1503" spans="1:65" s="2" customFormat="1" ht="13.8" customHeight="1">
      <c r="A1503" s="38"/>
      <c r="B1503" s="39"/>
      <c r="C1503" s="219" t="s">
        <v>2550</v>
      </c>
      <c r="D1503" s="219" t="s">
        <v>166</v>
      </c>
      <c r="E1503" s="220" t="s">
        <v>2551</v>
      </c>
      <c r="F1503" s="221" t="s">
        <v>2552</v>
      </c>
      <c r="G1503" s="222" t="s">
        <v>350</v>
      </c>
      <c r="H1503" s="223">
        <v>1</v>
      </c>
      <c r="I1503" s="224"/>
      <c r="J1503" s="225">
        <f>ROUND(I1503*H1503,2)</f>
        <v>0</v>
      </c>
      <c r="K1503" s="226"/>
      <c r="L1503" s="44"/>
      <c r="M1503" s="227" t="s">
        <v>1</v>
      </c>
      <c r="N1503" s="228" t="s">
        <v>41</v>
      </c>
      <c r="O1503" s="91"/>
      <c r="P1503" s="229">
        <f>O1503*H1503</f>
        <v>0</v>
      </c>
      <c r="Q1503" s="229">
        <v>0</v>
      </c>
      <c r="R1503" s="229">
        <f>Q1503*H1503</f>
        <v>0</v>
      </c>
      <c r="S1503" s="229">
        <v>0</v>
      </c>
      <c r="T1503" s="230">
        <f>S1503*H1503</f>
        <v>0</v>
      </c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R1503" s="231" t="s">
        <v>252</v>
      </c>
      <c r="AT1503" s="231" t="s">
        <v>166</v>
      </c>
      <c r="AU1503" s="231" t="s">
        <v>86</v>
      </c>
      <c r="AY1503" s="17" t="s">
        <v>164</v>
      </c>
      <c r="BE1503" s="232">
        <f>IF(N1503="základní",J1503,0)</f>
        <v>0</v>
      </c>
      <c r="BF1503" s="232">
        <f>IF(N1503="snížená",J1503,0)</f>
        <v>0</v>
      </c>
      <c r="BG1503" s="232">
        <f>IF(N1503="zákl. přenesená",J1503,0)</f>
        <v>0</v>
      </c>
      <c r="BH1503" s="232">
        <f>IF(N1503="sníž. přenesená",J1503,0)</f>
        <v>0</v>
      </c>
      <c r="BI1503" s="232">
        <f>IF(N1503="nulová",J1503,0)</f>
        <v>0</v>
      </c>
      <c r="BJ1503" s="17" t="s">
        <v>84</v>
      </c>
      <c r="BK1503" s="232">
        <f>ROUND(I1503*H1503,2)</f>
        <v>0</v>
      </c>
      <c r="BL1503" s="17" t="s">
        <v>252</v>
      </c>
      <c r="BM1503" s="231" t="s">
        <v>2553</v>
      </c>
    </row>
    <row r="1504" spans="1:65" s="2" customFormat="1" ht="13.8" customHeight="1">
      <c r="A1504" s="38"/>
      <c r="B1504" s="39"/>
      <c r="C1504" s="219" t="s">
        <v>2554</v>
      </c>
      <c r="D1504" s="219" t="s">
        <v>166</v>
      </c>
      <c r="E1504" s="220" t="s">
        <v>2555</v>
      </c>
      <c r="F1504" s="221" t="s">
        <v>2556</v>
      </c>
      <c r="G1504" s="222" t="s">
        <v>350</v>
      </c>
      <c r="H1504" s="223">
        <v>1</v>
      </c>
      <c r="I1504" s="224"/>
      <c r="J1504" s="225">
        <f>ROUND(I1504*H1504,2)</f>
        <v>0</v>
      </c>
      <c r="K1504" s="226"/>
      <c r="L1504" s="44"/>
      <c r="M1504" s="227" t="s">
        <v>1</v>
      </c>
      <c r="N1504" s="228" t="s">
        <v>41</v>
      </c>
      <c r="O1504" s="91"/>
      <c r="P1504" s="229">
        <f>O1504*H1504</f>
        <v>0</v>
      </c>
      <c r="Q1504" s="229">
        <v>0</v>
      </c>
      <c r="R1504" s="229">
        <f>Q1504*H1504</f>
        <v>0</v>
      </c>
      <c r="S1504" s="229">
        <v>0</v>
      </c>
      <c r="T1504" s="230">
        <f>S1504*H1504</f>
        <v>0</v>
      </c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R1504" s="231" t="s">
        <v>252</v>
      </c>
      <c r="AT1504" s="231" t="s">
        <v>166</v>
      </c>
      <c r="AU1504" s="231" t="s">
        <v>86</v>
      </c>
      <c r="AY1504" s="17" t="s">
        <v>164</v>
      </c>
      <c r="BE1504" s="232">
        <f>IF(N1504="základní",J1504,0)</f>
        <v>0</v>
      </c>
      <c r="BF1504" s="232">
        <f>IF(N1504="snížená",J1504,0)</f>
        <v>0</v>
      </c>
      <c r="BG1504" s="232">
        <f>IF(N1504="zákl. přenesená",J1504,0)</f>
        <v>0</v>
      </c>
      <c r="BH1504" s="232">
        <f>IF(N1504="sníž. přenesená",J1504,0)</f>
        <v>0</v>
      </c>
      <c r="BI1504" s="232">
        <f>IF(N1504="nulová",J1504,0)</f>
        <v>0</v>
      </c>
      <c r="BJ1504" s="17" t="s">
        <v>84</v>
      </c>
      <c r="BK1504" s="232">
        <f>ROUND(I1504*H1504,2)</f>
        <v>0</v>
      </c>
      <c r="BL1504" s="17" t="s">
        <v>252</v>
      </c>
      <c r="BM1504" s="231" t="s">
        <v>2557</v>
      </c>
    </row>
    <row r="1505" spans="1:65" s="2" customFormat="1" ht="13.8" customHeight="1">
      <c r="A1505" s="38"/>
      <c r="B1505" s="39"/>
      <c r="C1505" s="219" t="s">
        <v>2558</v>
      </c>
      <c r="D1505" s="219" t="s">
        <v>166</v>
      </c>
      <c r="E1505" s="220" t="s">
        <v>2559</v>
      </c>
      <c r="F1505" s="221" t="s">
        <v>2560</v>
      </c>
      <c r="G1505" s="222" t="s">
        <v>350</v>
      </c>
      <c r="H1505" s="223">
        <v>1</v>
      </c>
      <c r="I1505" s="224"/>
      <c r="J1505" s="225">
        <f>ROUND(I1505*H1505,2)</f>
        <v>0</v>
      </c>
      <c r="K1505" s="226"/>
      <c r="L1505" s="44"/>
      <c r="M1505" s="227" t="s">
        <v>1</v>
      </c>
      <c r="N1505" s="228" t="s">
        <v>41</v>
      </c>
      <c r="O1505" s="91"/>
      <c r="P1505" s="229">
        <f>O1505*H1505</f>
        <v>0</v>
      </c>
      <c r="Q1505" s="229">
        <v>0</v>
      </c>
      <c r="R1505" s="229">
        <f>Q1505*H1505</f>
        <v>0</v>
      </c>
      <c r="S1505" s="229">
        <v>0</v>
      </c>
      <c r="T1505" s="230">
        <f>S1505*H1505</f>
        <v>0</v>
      </c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38"/>
      <c r="AR1505" s="231" t="s">
        <v>252</v>
      </c>
      <c r="AT1505" s="231" t="s">
        <v>166</v>
      </c>
      <c r="AU1505" s="231" t="s">
        <v>86</v>
      </c>
      <c r="AY1505" s="17" t="s">
        <v>164</v>
      </c>
      <c r="BE1505" s="232">
        <f>IF(N1505="základní",J1505,0)</f>
        <v>0</v>
      </c>
      <c r="BF1505" s="232">
        <f>IF(N1505="snížená",J1505,0)</f>
        <v>0</v>
      </c>
      <c r="BG1505" s="232">
        <f>IF(N1505="zákl. přenesená",J1505,0)</f>
        <v>0</v>
      </c>
      <c r="BH1505" s="232">
        <f>IF(N1505="sníž. přenesená",J1505,0)</f>
        <v>0</v>
      </c>
      <c r="BI1505" s="232">
        <f>IF(N1505="nulová",J1505,0)</f>
        <v>0</v>
      </c>
      <c r="BJ1505" s="17" t="s">
        <v>84</v>
      </c>
      <c r="BK1505" s="232">
        <f>ROUND(I1505*H1505,2)</f>
        <v>0</v>
      </c>
      <c r="BL1505" s="17" t="s">
        <v>252</v>
      </c>
      <c r="BM1505" s="231" t="s">
        <v>2561</v>
      </c>
    </row>
    <row r="1506" spans="1:65" s="2" customFormat="1" ht="13.8" customHeight="1">
      <c r="A1506" s="38"/>
      <c r="B1506" s="39"/>
      <c r="C1506" s="219" t="s">
        <v>2562</v>
      </c>
      <c r="D1506" s="219" t="s">
        <v>166</v>
      </c>
      <c r="E1506" s="220" t="s">
        <v>2563</v>
      </c>
      <c r="F1506" s="221" t="s">
        <v>2564</v>
      </c>
      <c r="G1506" s="222" t="s">
        <v>350</v>
      </c>
      <c r="H1506" s="223">
        <v>1</v>
      </c>
      <c r="I1506" s="224"/>
      <c r="J1506" s="225">
        <f>ROUND(I1506*H1506,2)</f>
        <v>0</v>
      </c>
      <c r="K1506" s="226"/>
      <c r="L1506" s="44"/>
      <c r="M1506" s="227" t="s">
        <v>1</v>
      </c>
      <c r="N1506" s="228" t="s">
        <v>41</v>
      </c>
      <c r="O1506" s="91"/>
      <c r="P1506" s="229">
        <f>O1506*H1506</f>
        <v>0</v>
      </c>
      <c r="Q1506" s="229">
        <v>0</v>
      </c>
      <c r="R1506" s="229">
        <f>Q1506*H1506</f>
        <v>0</v>
      </c>
      <c r="S1506" s="229">
        <v>0</v>
      </c>
      <c r="T1506" s="230">
        <f>S1506*H1506</f>
        <v>0</v>
      </c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R1506" s="231" t="s">
        <v>252</v>
      </c>
      <c r="AT1506" s="231" t="s">
        <v>166</v>
      </c>
      <c r="AU1506" s="231" t="s">
        <v>86</v>
      </c>
      <c r="AY1506" s="17" t="s">
        <v>164</v>
      </c>
      <c r="BE1506" s="232">
        <f>IF(N1506="základní",J1506,0)</f>
        <v>0</v>
      </c>
      <c r="BF1506" s="232">
        <f>IF(N1506="snížená",J1506,0)</f>
        <v>0</v>
      </c>
      <c r="BG1506" s="232">
        <f>IF(N1506="zákl. přenesená",J1506,0)</f>
        <v>0</v>
      </c>
      <c r="BH1506" s="232">
        <f>IF(N1506="sníž. přenesená",J1506,0)</f>
        <v>0</v>
      </c>
      <c r="BI1506" s="232">
        <f>IF(N1506="nulová",J1506,0)</f>
        <v>0</v>
      </c>
      <c r="BJ1506" s="17" t="s">
        <v>84</v>
      </c>
      <c r="BK1506" s="232">
        <f>ROUND(I1506*H1506,2)</f>
        <v>0</v>
      </c>
      <c r="BL1506" s="17" t="s">
        <v>252</v>
      </c>
      <c r="BM1506" s="231" t="s">
        <v>2565</v>
      </c>
    </row>
    <row r="1507" spans="1:65" s="2" customFormat="1" ht="13.8" customHeight="1">
      <c r="A1507" s="38"/>
      <c r="B1507" s="39"/>
      <c r="C1507" s="219" t="s">
        <v>2566</v>
      </c>
      <c r="D1507" s="219" t="s">
        <v>166</v>
      </c>
      <c r="E1507" s="220" t="s">
        <v>2567</v>
      </c>
      <c r="F1507" s="221" t="s">
        <v>2556</v>
      </c>
      <c r="G1507" s="222" t="s">
        <v>350</v>
      </c>
      <c r="H1507" s="223">
        <v>1</v>
      </c>
      <c r="I1507" s="224"/>
      <c r="J1507" s="225">
        <f>ROUND(I1507*H1507,2)</f>
        <v>0</v>
      </c>
      <c r="K1507" s="226"/>
      <c r="L1507" s="44"/>
      <c r="M1507" s="227" t="s">
        <v>1</v>
      </c>
      <c r="N1507" s="228" t="s">
        <v>41</v>
      </c>
      <c r="O1507" s="91"/>
      <c r="P1507" s="229">
        <f>O1507*H1507</f>
        <v>0</v>
      </c>
      <c r="Q1507" s="229">
        <v>0</v>
      </c>
      <c r="R1507" s="229">
        <f>Q1507*H1507</f>
        <v>0</v>
      </c>
      <c r="S1507" s="229">
        <v>0</v>
      </c>
      <c r="T1507" s="230">
        <f>S1507*H1507</f>
        <v>0</v>
      </c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R1507" s="231" t="s">
        <v>252</v>
      </c>
      <c r="AT1507" s="231" t="s">
        <v>166</v>
      </c>
      <c r="AU1507" s="231" t="s">
        <v>86</v>
      </c>
      <c r="AY1507" s="17" t="s">
        <v>164</v>
      </c>
      <c r="BE1507" s="232">
        <f>IF(N1507="základní",J1507,0)</f>
        <v>0</v>
      </c>
      <c r="BF1507" s="232">
        <f>IF(N1507="snížená",J1507,0)</f>
        <v>0</v>
      </c>
      <c r="BG1507" s="232">
        <f>IF(N1507="zákl. přenesená",J1507,0)</f>
        <v>0</v>
      </c>
      <c r="BH1507" s="232">
        <f>IF(N1507="sníž. přenesená",J1507,0)</f>
        <v>0</v>
      </c>
      <c r="BI1507" s="232">
        <f>IF(N1507="nulová",J1507,0)</f>
        <v>0</v>
      </c>
      <c r="BJ1507" s="17" t="s">
        <v>84</v>
      </c>
      <c r="BK1507" s="232">
        <f>ROUND(I1507*H1507,2)</f>
        <v>0</v>
      </c>
      <c r="BL1507" s="17" t="s">
        <v>252</v>
      </c>
      <c r="BM1507" s="231" t="s">
        <v>2568</v>
      </c>
    </row>
    <row r="1508" spans="1:65" s="2" customFormat="1" ht="13.8" customHeight="1">
      <c r="A1508" s="38"/>
      <c r="B1508" s="39"/>
      <c r="C1508" s="219" t="s">
        <v>2569</v>
      </c>
      <c r="D1508" s="219" t="s">
        <v>166</v>
      </c>
      <c r="E1508" s="220" t="s">
        <v>2570</v>
      </c>
      <c r="F1508" s="221" t="s">
        <v>2571</v>
      </c>
      <c r="G1508" s="222" t="s">
        <v>169</v>
      </c>
      <c r="H1508" s="223">
        <v>11.905</v>
      </c>
      <c r="I1508" s="224"/>
      <c r="J1508" s="225">
        <f>ROUND(I1508*H1508,2)</f>
        <v>0</v>
      </c>
      <c r="K1508" s="226"/>
      <c r="L1508" s="44"/>
      <c r="M1508" s="227" t="s">
        <v>1</v>
      </c>
      <c r="N1508" s="228" t="s">
        <v>41</v>
      </c>
      <c r="O1508" s="91"/>
      <c r="P1508" s="229">
        <f>O1508*H1508</f>
        <v>0</v>
      </c>
      <c r="Q1508" s="229">
        <v>0</v>
      </c>
      <c r="R1508" s="229">
        <f>Q1508*H1508</f>
        <v>0</v>
      </c>
      <c r="S1508" s="229">
        <v>0</v>
      </c>
      <c r="T1508" s="230">
        <f>S1508*H1508</f>
        <v>0</v>
      </c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R1508" s="231" t="s">
        <v>252</v>
      </c>
      <c r="AT1508" s="231" t="s">
        <v>166</v>
      </c>
      <c r="AU1508" s="231" t="s">
        <v>86</v>
      </c>
      <c r="AY1508" s="17" t="s">
        <v>164</v>
      </c>
      <c r="BE1508" s="232">
        <f>IF(N1508="základní",J1508,0)</f>
        <v>0</v>
      </c>
      <c r="BF1508" s="232">
        <f>IF(N1508="snížená",J1508,0)</f>
        <v>0</v>
      </c>
      <c r="BG1508" s="232">
        <f>IF(N1508="zákl. přenesená",J1508,0)</f>
        <v>0</v>
      </c>
      <c r="BH1508" s="232">
        <f>IF(N1508="sníž. přenesená",J1508,0)</f>
        <v>0</v>
      </c>
      <c r="BI1508" s="232">
        <f>IF(N1508="nulová",J1508,0)</f>
        <v>0</v>
      </c>
      <c r="BJ1508" s="17" t="s">
        <v>84</v>
      </c>
      <c r="BK1508" s="232">
        <f>ROUND(I1508*H1508,2)</f>
        <v>0</v>
      </c>
      <c r="BL1508" s="17" t="s">
        <v>252</v>
      </c>
      <c r="BM1508" s="231" t="s">
        <v>2572</v>
      </c>
    </row>
    <row r="1509" spans="1:51" s="13" customFormat="1" ht="12">
      <c r="A1509" s="13"/>
      <c r="B1509" s="233"/>
      <c r="C1509" s="234"/>
      <c r="D1509" s="235" t="s">
        <v>172</v>
      </c>
      <c r="E1509" s="236" t="s">
        <v>1</v>
      </c>
      <c r="F1509" s="237" t="s">
        <v>2573</v>
      </c>
      <c r="G1509" s="234"/>
      <c r="H1509" s="238">
        <v>9.875</v>
      </c>
      <c r="I1509" s="239"/>
      <c r="J1509" s="234"/>
      <c r="K1509" s="234"/>
      <c r="L1509" s="240"/>
      <c r="M1509" s="241"/>
      <c r="N1509" s="242"/>
      <c r="O1509" s="242"/>
      <c r="P1509" s="242"/>
      <c r="Q1509" s="242"/>
      <c r="R1509" s="242"/>
      <c r="S1509" s="242"/>
      <c r="T1509" s="24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44" t="s">
        <v>172</v>
      </c>
      <c r="AU1509" s="244" t="s">
        <v>86</v>
      </c>
      <c r="AV1509" s="13" t="s">
        <v>86</v>
      </c>
      <c r="AW1509" s="13" t="s">
        <v>32</v>
      </c>
      <c r="AX1509" s="13" t="s">
        <v>76</v>
      </c>
      <c r="AY1509" s="244" t="s">
        <v>164</v>
      </c>
    </row>
    <row r="1510" spans="1:51" s="13" customFormat="1" ht="12">
      <c r="A1510" s="13"/>
      <c r="B1510" s="233"/>
      <c r="C1510" s="234"/>
      <c r="D1510" s="235" t="s">
        <v>172</v>
      </c>
      <c r="E1510" s="236" t="s">
        <v>1</v>
      </c>
      <c r="F1510" s="237" t="s">
        <v>2574</v>
      </c>
      <c r="G1510" s="234"/>
      <c r="H1510" s="238">
        <v>2.03</v>
      </c>
      <c r="I1510" s="239"/>
      <c r="J1510" s="234"/>
      <c r="K1510" s="234"/>
      <c r="L1510" s="240"/>
      <c r="M1510" s="241"/>
      <c r="N1510" s="242"/>
      <c r="O1510" s="242"/>
      <c r="P1510" s="242"/>
      <c r="Q1510" s="242"/>
      <c r="R1510" s="242"/>
      <c r="S1510" s="242"/>
      <c r="T1510" s="24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44" t="s">
        <v>172</v>
      </c>
      <c r="AU1510" s="244" t="s">
        <v>86</v>
      </c>
      <c r="AV1510" s="13" t="s">
        <v>86</v>
      </c>
      <c r="AW1510" s="13" t="s">
        <v>32</v>
      </c>
      <c r="AX1510" s="13" t="s">
        <v>76</v>
      </c>
      <c r="AY1510" s="244" t="s">
        <v>164</v>
      </c>
    </row>
    <row r="1511" spans="1:51" s="14" customFormat="1" ht="12">
      <c r="A1511" s="14"/>
      <c r="B1511" s="245"/>
      <c r="C1511" s="246"/>
      <c r="D1511" s="235" t="s">
        <v>172</v>
      </c>
      <c r="E1511" s="247" t="s">
        <v>1</v>
      </c>
      <c r="F1511" s="248" t="s">
        <v>175</v>
      </c>
      <c r="G1511" s="246"/>
      <c r="H1511" s="249">
        <v>11.905</v>
      </c>
      <c r="I1511" s="250"/>
      <c r="J1511" s="246"/>
      <c r="K1511" s="246"/>
      <c r="L1511" s="251"/>
      <c r="M1511" s="252"/>
      <c r="N1511" s="253"/>
      <c r="O1511" s="253"/>
      <c r="P1511" s="253"/>
      <c r="Q1511" s="253"/>
      <c r="R1511" s="253"/>
      <c r="S1511" s="253"/>
      <c r="T1511" s="25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55" t="s">
        <v>172</v>
      </c>
      <c r="AU1511" s="255" t="s">
        <v>86</v>
      </c>
      <c r="AV1511" s="14" t="s">
        <v>170</v>
      </c>
      <c r="AW1511" s="14" t="s">
        <v>32</v>
      </c>
      <c r="AX1511" s="14" t="s">
        <v>84</v>
      </c>
      <c r="AY1511" s="255" t="s">
        <v>164</v>
      </c>
    </row>
    <row r="1512" spans="1:65" s="2" customFormat="1" ht="13.8" customHeight="1">
      <c r="A1512" s="38"/>
      <c r="B1512" s="39"/>
      <c r="C1512" s="219" t="s">
        <v>2575</v>
      </c>
      <c r="D1512" s="219" t="s">
        <v>166</v>
      </c>
      <c r="E1512" s="220" t="s">
        <v>2576</v>
      </c>
      <c r="F1512" s="221" t="s">
        <v>2577</v>
      </c>
      <c r="G1512" s="222" t="s">
        <v>169</v>
      </c>
      <c r="H1512" s="223">
        <v>14</v>
      </c>
      <c r="I1512" s="224"/>
      <c r="J1512" s="225">
        <f>ROUND(I1512*H1512,2)</f>
        <v>0</v>
      </c>
      <c r="K1512" s="226"/>
      <c r="L1512" s="44"/>
      <c r="M1512" s="227" t="s">
        <v>1</v>
      </c>
      <c r="N1512" s="228" t="s">
        <v>41</v>
      </c>
      <c r="O1512" s="91"/>
      <c r="P1512" s="229">
        <f>O1512*H1512</f>
        <v>0</v>
      </c>
      <c r="Q1512" s="229">
        <v>0</v>
      </c>
      <c r="R1512" s="229">
        <f>Q1512*H1512</f>
        <v>0</v>
      </c>
      <c r="S1512" s="229">
        <v>0</v>
      </c>
      <c r="T1512" s="230">
        <f>S1512*H1512</f>
        <v>0</v>
      </c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R1512" s="231" t="s">
        <v>252</v>
      </c>
      <c r="AT1512" s="231" t="s">
        <v>166</v>
      </c>
      <c r="AU1512" s="231" t="s">
        <v>86</v>
      </c>
      <c r="AY1512" s="17" t="s">
        <v>164</v>
      </c>
      <c r="BE1512" s="232">
        <f>IF(N1512="základní",J1512,0)</f>
        <v>0</v>
      </c>
      <c r="BF1512" s="232">
        <f>IF(N1512="snížená",J1512,0)</f>
        <v>0</v>
      </c>
      <c r="BG1512" s="232">
        <f>IF(N1512="zákl. přenesená",J1512,0)</f>
        <v>0</v>
      </c>
      <c r="BH1512" s="232">
        <f>IF(N1512="sníž. přenesená",J1512,0)</f>
        <v>0</v>
      </c>
      <c r="BI1512" s="232">
        <f>IF(N1512="nulová",J1512,0)</f>
        <v>0</v>
      </c>
      <c r="BJ1512" s="17" t="s">
        <v>84</v>
      </c>
      <c r="BK1512" s="232">
        <f>ROUND(I1512*H1512,2)</f>
        <v>0</v>
      </c>
      <c r="BL1512" s="17" t="s">
        <v>252</v>
      </c>
      <c r="BM1512" s="231" t="s">
        <v>2578</v>
      </c>
    </row>
    <row r="1513" spans="1:51" s="13" customFormat="1" ht="12">
      <c r="A1513" s="13"/>
      <c r="B1513" s="233"/>
      <c r="C1513" s="234"/>
      <c r="D1513" s="235" t="s">
        <v>172</v>
      </c>
      <c r="E1513" s="236" t="s">
        <v>1</v>
      </c>
      <c r="F1513" s="237" t="s">
        <v>2579</v>
      </c>
      <c r="G1513" s="234"/>
      <c r="H1513" s="238">
        <v>14</v>
      </c>
      <c r="I1513" s="239"/>
      <c r="J1513" s="234"/>
      <c r="K1513" s="234"/>
      <c r="L1513" s="240"/>
      <c r="M1513" s="241"/>
      <c r="N1513" s="242"/>
      <c r="O1513" s="242"/>
      <c r="P1513" s="242"/>
      <c r="Q1513" s="242"/>
      <c r="R1513" s="242"/>
      <c r="S1513" s="242"/>
      <c r="T1513" s="24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44" t="s">
        <v>172</v>
      </c>
      <c r="AU1513" s="244" t="s">
        <v>86</v>
      </c>
      <c r="AV1513" s="13" t="s">
        <v>86</v>
      </c>
      <c r="AW1513" s="13" t="s">
        <v>32</v>
      </c>
      <c r="AX1513" s="13" t="s">
        <v>84</v>
      </c>
      <c r="AY1513" s="244" t="s">
        <v>164</v>
      </c>
    </row>
    <row r="1514" spans="1:65" s="2" customFormat="1" ht="13.8" customHeight="1">
      <c r="A1514" s="38"/>
      <c r="B1514" s="39"/>
      <c r="C1514" s="219" t="s">
        <v>2580</v>
      </c>
      <c r="D1514" s="219" t="s">
        <v>166</v>
      </c>
      <c r="E1514" s="220" t="s">
        <v>2581</v>
      </c>
      <c r="F1514" s="221" t="s">
        <v>2582</v>
      </c>
      <c r="G1514" s="222" t="s">
        <v>350</v>
      </c>
      <c r="H1514" s="223">
        <v>1</v>
      </c>
      <c r="I1514" s="224"/>
      <c r="J1514" s="225">
        <f>ROUND(I1514*H1514,2)</f>
        <v>0</v>
      </c>
      <c r="K1514" s="226"/>
      <c r="L1514" s="44"/>
      <c r="M1514" s="227" t="s">
        <v>1</v>
      </c>
      <c r="N1514" s="228" t="s">
        <v>41</v>
      </c>
      <c r="O1514" s="91"/>
      <c r="P1514" s="229">
        <f>O1514*H1514</f>
        <v>0</v>
      </c>
      <c r="Q1514" s="229">
        <v>0</v>
      </c>
      <c r="R1514" s="229">
        <f>Q1514*H1514</f>
        <v>0</v>
      </c>
      <c r="S1514" s="229">
        <v>0</v>
      </c>
      <c r="T1514" s="230">
        <f>S1514*H1514</f>
        <v>0</v>
      </c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38"/>
      <c r="AR1514" s="231" t="s">
        <v>252</v>
      </c>
      <c r="AT1514" s="231" t="s">
        <v>166</v>
      </c>
      <c r="AU1514" s="231" t="s">
        <v>86</v>
      </c>
      <c r="AY1514" s="17" t="s">
        <v>164</v>
      </c>
      <c r="BE1514" s="232">
        <f>IF(N1514="základní",J1514,0)</f>
        <v>0</v>
      </c>
      <c r="BF1514" s="232">
        <f>IF(N1514="snížená",J1514,0)</f>
        <v>0</v>
      </c>
      <c r="BG1514" s="232">
        <f>IF(N1514="zákl. přenesená",J1514,0)</f>
        <v>0</v>
      </c>
      <c r="BH1514" s="232">
        <f>IF(N1514="sníž. přenesená",J1514,0)</f>
        <v>0</v>
      </c>
      <c r="BI1514" s="232">
        <f>IF(N1514="nulová",J1514,0)</f>
        <v>0</v>
      </c>
      <c r="BJ1514" s="17" t="s">
        <v>84</v>
      </c>
      <c r="BK1514" s="232">
        <f>ROUND(I1514*H1514,2)</f>
        <v>0</v>
      </c>
      <c r="BL1514" s="17" t="s">
        <v>252</v>
      </c>
      <c r="BM1514" s="231" t="s">
        <v>2583</v>
      </c>
    </row>
    <row r="1515" spans="1:65" s="2" customFormat="1" ht="13.8" customHeight="1">
      <c r="A1515" s="38"/>
      <c r="B1515" s="39"/>
      <c r="C1515" s="219" t="s">
        <v>2584</v>
      </c>
      <c r="D1515" s="219" t="s">
        <v>166</v>
      </c>
      <c r="E1515" s="220" t="s">
        <v>2585</v>
      </c>
      <c r="F1515" s="221" t="s">
        <v>2586</v>
      </c>
      <c r="G1515" s="222" t="s">
        <v>350</v>
      </c>
      <c r="H1515" s="223">
        <v>4</v>
      </c>
      <c r="I1515" s="224"/>
      <c r="J1515" s="225">
        <f>ROUND(I1515*H1515,2)</f>
        <v>0</v>
      </c>
      <c r="K1515" s="226"/>
      <c r="L1515" s="44"/>
      <c r="M1515" s="227" t="s">
        <v>1</v>
      </c>
      <c r="N1515" s="228" t="s">
        <v>41</v>
      </c>
      <c r="O1515" s="91"/>
      <c r="P1515" s="229">
        <f>O1515*H1515</f>
        <v>0</v>
      </c>
      <c r="Q1515" s="229">
        <v>0</v>
      </c>
      <c r="R1515" s="229">
        <f>Q1515*H1515</f>
        <v>0</v>
      </c>
      <c r="S1515" s="229">
        <v>0</v>
      </c>
      <c r="T1515" s="230">
        <f>S1515*H1515</f>
        <v>0</v>
      </c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R1515" s="231" t="s">
        <v>252</v>
      </c>
      <c r="AT1515" s="231" t="s">
        <v>166</v>
      </c>
      <c r="AU1515" s="231" t="s">
        <v>86</v>
      </c>
      <c r="AY1515" s="17" t="s">
        <v>164</v>
      </c>
      <c r="BE1515" s="232">
        <f>IF(N1515="základní",J1515,0)</f>
        <v>0</v>
      </c>
      <c r="BF1515" s="232">
        <f>IF(N1515="snížená",J1515,0)</f>
        <v>0</v>
      </c>
      <c r="BG1515" s="232">
        <f>IF(N1515="zákl. přenesená",J1515,0)</f>
        <v>0</v>
      </c>
      <c r="BH1515" s="232">
        <f>IF(N1515="sníž. přenesená",J1515,0)</f>
        <v>0</v>
      </c>
      <c r="BI1515" s="232">
        <f>IF(N1515="nulová",J1515,0)</f>
        <v>0</v>
      </c>
      <c r="BJ1515" s="17" t="s">
        <v>84</v>
      </c>
      <c r="BK1515" s="232">
        <f>ROUND(I1515*H1515,2)</f>
        <v>0</v>
      </c>
      <c r="BL1515" s="17" t="s">
        <v>252</v>
      </c>
      <c r="BM1515" s="231" t="s">
        <v>2587</v>
      </c>
    </row>
    <row r="1516" spans="1:65" s="2" customFormat="1" ht="13.8" customHeight="1">
      <c r="A1516" s="38"/>
      <c r="B1516" s="39"/>
      <c r="C1516" s="219" t="s">
        <v>2588</v>
      </c>
      <c r="D1516" s="219" t="s">
        <v>166</v>
      </c>
      <c r="E1516" s="220" t="s">
        <v>2589</v>
      </c>
      <c r="F1516" s="221" t="s">
        <v>2590</v>
      </c>
      <c r="G1516" s="222" t="s">
        <v>182</v>
      </c>
      <c r="H1516" s="223">
        <v>123.71</v>
      </c>
      <c r="I1516" s="224"/>
      <c r="J1516" s="225">
        <f>ROUND(I1516*H1516,2)</f>
        <v>0</v>
      </c>
      <c r="K1516" s="226"/>
      <c r="L1516" s="44"/>
      <c r="M1516" s="227" t="s">
        <v>1</v>
      </c>
      <c r="N1516" s="228" t="s">
        <v>41</v>
      </c>
      <c r="O1516" s="91"/>
      <c r="P1516" s="229">
        <f>O1516*H1516</f>
        <v>0</v>
      </c>
      <c r="Q1516" s="229">
        <v>0</v>
      </c>
      <c r="R1516" s="229">
        <f>Q1516*H1516</f>
        <v>0</v>
      </c>
      <c r="S1516" s="229">
        <v>0</v>
      </c>
      <c r="T1516" s="230">
        <f>S1516*H1516</f>
        <v>0</v>
      </c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  <c r="AE1516" s="38"/>
      <c r="AR1516" s="231" t="s">
        <v>252</v>
      </c>
      <c r="AT1516" s="231" t="s">
        <v>166</v>
      </c>
      <c r="AU1516" s="231" t="s">
        <v>86</v>
      </c>
      <c r="AY1516" s="17" t="s">
        <v>164</v>
      </c>
      <c r="BE1516" s="232">
        <f>IF(N1516="základní",J1516,0)</f>
        <v>0</v>
      </c>
      <c r="BF1516" s="232">
        <f>IF(N1516="snížená",J1516,0)</f>
        <v>0</v>
      </c>
      <c r="BG1516" s="232">
        <f>IF(N1516="zákl. přenesená",J1516,0)</f>
        <v>0</v>
      </c>
      <c r="BH1516" s="232">
        <f>IF(N1516="sníž. přenesená",J1516,0)</f>
        <v>0</v>
      </c>
      <c r="BI1516" s="232">
        <f>IF(N1516="nulová",J1516,0)</f>
        <v>0</v>
      </c>
      <c r="BJ1516" s="17" t="s">
        <v>84</v>
      </c>
      <c r="BK1516" s="232">
        <f>ROUND(I1516*H1516,2)</f>
        <v>0</v>
      </c>
      <c r="BL1516" s="17" t="s">
        <v>252</v>
      </c>
      <c r="BM1516" s="231" t="s">
        <v>2591</v>
      </c>
    </row>
    <row r="1517" spans="1:51" s="13" customFormat="1" ht="12">
      <c r="A1517" s="13"/>
      <c r="B1517" s="233"/>
      <c r="C1517" s="234"/>
      <c r="D1517" s="235" t="s">
        <v>172</v>
      </c>
      <c r="E1517" s="236" t="s">
        <v>1</v>
      </c>
      <c r="F1517" s="237" t="s">
        <v>2592</v>
      </c>
      <c r="G1517" s="234"/>
      <c r="H1517" s="238">
        <v>123.71</v>
      </c>
      <c r="I1517" s="239"/>
      <c r="J1517" s="234"/>
      <c r="K1517" s="234"/>
      <c r="L1517" s="240"/>
      <c r="M1517" s="241"/>
      <c r="N1517" s="242"/>
      <c r="O1517" s="242"/>
      <c r="P1517" s="242"/>
      <c r="Q1517" s="242"/>
      <c r="R1517" s="242"/>
      <c r="S1517" s="242"/>
      <c r="T1517" s="24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44" t="s">
        <v>172</v>
      </c>
      <c r="AU1517" s="244" t="s">
        <v>86</v>
      </c>
      <c r="AV1517" s="13" t="s">
        <v>86</v>
      </c>
      <c r="AW1517" s="13" t="s">
        <v>32</v>
      </c>
      <c r="AX1517" s="13" t="s">
        <v>84</v>
      </c>
      <c r="AY1517" s="244" t="s">
        <v>164</v>
      </c>
    </row>
    <row r="1518" spans="1:65" s="2" customFormat="1" ht="13.8" customHeight="1">
      <c r="A1518" s="38"/>
      <c r="B1518" s="39"/>
      <c r="C1518" s="266" t="s">
        <v>2593</v>
      </c>
      <c r="D1518" s="266" t="s">
        <v>424</v>
      </c>
      <c r="E1518" s="267" t="s">
        <v>2594</v>
      </c>
      <c r="F1518" s="268" t="s">
        <v>2595</v>
      </c>
      <c r="G1518" s="269" t="s">
        <v>182</v>
      </c>
      <c r="H1518" s="270">
        <v>13.2</v>
      </c>
      <c r="I1518" s="271"/>
      <c r="J1518" s="272">
        <f>ROUND(I1518*H1518,2)</f>
        <v>0</v>
      </c>
      <c r="K1518" s="273"/>
      <c r="L1518" s="274"/>
      <c r="M1518" s="275" t="s">
        <v>1</v>
      </c>
      <c r="N1518" s="276" t="s">
        <v>41</v>
      </c>
      <c r="O1518" s="91"/>
      <c r="P1518" s="229">
        <f>O1518*H1518</f>
        <v>0</v>
      </c>
      <c r="Q1518" s="229">
        <v>0.003</v>
      </c>
      <c r="R1518" s="229">
        <f>Q1518*H1518</f>
        <v>0.039599999999999996</v>
      </c>
      <c r="S1518" s="229">
        <v>0</v>
      </c>
      <c r="T1518" s="230">
        <f>S1518*H1518</f>
        <v>0</v>
      </c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  <c r="AE1518" s="38"/>
      <c r="AR1518" s="231" t="s">
        <v>352</v>
      </c>
      <c r="AT1518" s="231" t="s">
        <v>424</v>
      </c>
      <c r="AU1518" s="231" t="s">
        <v>86</v>
      </c>
      <c r="AY1518" s="17" t="s">
        <v>164</v>
      </c>
      <c r="BE1518" s="232">
        <f>IF(N1518="základní",J1518,0)</f>
        <v>0</v>
      </c>
      <c r="BF1518" s="232">
        <f>IF(N1518="snížená",J1518,0)</f>
        <v>0</v>
      </c>
      <c r="BG1518" s="232">
        <f>IF(N1518="zákl. přenesená",J1518,0)</f>
        <v>0</v>
      </c>
      <c r="BH1518" s="232">
        <f>IF(N1518="sníž. přenesená",J1518,0)</f>
        <v>0</v>
      </c>
      <c r="BI1518" s="232">
        <f>IF(N1518="nulová",J1518,0)</f>
        <v>0</v>
      </c>
      <c r="BJ1518" s="17" t="s">
        <v>84</v>
      </c>
      <c r="BK1518" s="232">
        <f>ROUND(I1518*H1518,2)</f>
        <v>0</v>
      </c>
      <c r="BL1518" s="17" t="s">
        <v>252</v>
      </c>
      <c r="BM1518" s="231" t="s">
        <v>2596</v>
      </c>
    </row>
    <row r="1519" spans="1:51" s="13" customFormat="1" ht="12">
      <c r="A1519" s="13"/>
      <c r="B1519" s="233"/>
      <c r="C1519" s="234"/>
      <c r="D1519" s="235" t="s">
        <v>172</v>
      </c>
      <c r="E1519" s="236" t="s">
        <v>1</v>
      </c>
      <c r="F1519" s="237" t="s">
        <v>2597</v>
      </c>
      <c r="G1519" s="234"/>
      <c r="H1519" s="238">
        <v>13.2</v>
      </c>
      <c r="I1519" s="239"/>
      <c r="J1519" s="234"/>
      <c r="K1519" s="234"/>
      <c r="L1519" s="240"/>
      <c r="M1519" s="241"/>
      <c r="N1519" s="242"/>
      <c r="O1519" s="242"/>
      <c r="P1519" s="242"/>
      <c r="Q1519" s="242"/>
      <c r="R1519" s="242"/>
      <c r="S1519" s="242"/>
      <c r="T1519" s="24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44" t="s">
        <v>172</v>
      </c>
      <c r="AU1519" s="244" t="s">
        <v>86</v>
      </c>
      <c r="AV1519" s="13" t="s">
        <v>86</v>
      </c>
      <c r="AW1519" s="13" t="s">
        <v>32</v>
      </c>
      <c r="AX1519" s="13" t="s">
        <v>84</v>
      </c>
      <c r="AY1519" s="244" t="s">
        <v>164</v>
      </c>
    </row>
    <row r="1520" spans="1:65" s="2" customFormat="1" ht="13.8" customHeight="1">
      <c r="A1520" s="38"/>
      <c r="B1520" s="39"/>
      <c r="C1520" s="266" t="s">
        <v>2598</v>
      </c>
      <c r="D1520" s="266" t="s">
        <v>424</v>
      </c>
      <c r="E1520" s="267" t="s">
        <v>2599</v>
      </c>
      <c r="F1520" s="268" t="s">
        <v>2600</v>
      </c>
      <c r="G1520" s="269" t="s">
        <v>182</v>
      </c>
      <c r="H1520" s="270">
        <v>5</v>
      </c>
      <c r="I1520" s="271"/>
      <c r="J1520" s="272">
        <f>ROUND(I1520*H1520,2)</f>
        <v>0</v>
      </c>
      <c r="K1520" s="273"/>
      <c r="L1520" s="274"/>
      <c r="M1520" s="275" t="s">
        <v>1</v>
      </c>
      <c r="N1520" s="276" t="s">
        <v>41</v>
      </c>
      <c r="O1520" s="91"/>
      <c r="P1520" s="229">
        <f>O1520*H1520</f>
        <v>0</v>
      </c>
      <c r="Q1520" s="229">
        <v>0.003</v>
      </c>
      <c r="R1520" s="229">
        <f>Q1520*H1520</f>
        <v>0.015</v>
      </c>
      <c r="S1520" s="229">
        <v>0</v>
      </c>
      <c r="T1520" s="230">
        <f>S1520*H1520</f>
        <v>0</v>
      </c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R1520" s="231" t="s">
        <v>352</v>
      </c>
      <c r="AT1520" s="231" t="s">
        <v>424</v>
      </c>
      <c r="AU1520" s="231" t="s">
        <v>86</v>
      </c>
      <c r="AY1520" s="17" t="s">
        <v>164</v>
      </c>
      <c r="BE1520" s="232">
        <f>IF(N1520="základní",J1520,0)</f>
        <v>0</v>
      </c>
      <c r="BF1520" s="232">
        <f>IF(N1520="snížená",J1520,0)</f>
        <v>0</v>
      </c>
      <c r="BG1520" s="232">
        <f>IF(N1520="zákl. přenesená",J1520,0)</f>
        <v>0</v>
      </c>
      <c r="BH1520" s="232">
        <f>IF(N1520="sníž. přenesená",J1520,0)</f>
        <v>0</v>
      </c>
      <c r="BI1520" s="232">
        <f>IF(N1520="nulová",J1520,0)</f>
        <v>0</v>
      </c>
      <c r="BJ1520" s="17" t="s">
        <v>84</v>
      </c>
      <c r="BK1520" s="232">
        <f>ROUND(I1520*H1520,2)</f>
        <v>0</v>
      </c>
      <c r="BL1520" s="17" t="s">
        <v>252</v>
      </c>
      <c r="BM1520" s="231" t="s">
        <v>2601</v>
      </c>
    </row>
    <row r="1521" spans="1:51" s="13" customFormat="1" ht="12">
      <c r="A1521" s="13"/>
      <c r="B1521" s="233"/>
      <c r="C1521" s="234"/>
      <c r="D1521" s="235" t="s">
        <v>172</v>
      </c>
      <c r="E1521" s="236" t="s">
        <v>1</v>
      </c>
      <c r="F1521" s="237" t="s">
        <v>2602</v>
      </c>
      <c r="G1521" s="234"/>
      <c r="H1521" s="238">
        <v>5</v>
      </c>
      <c r="I1521" s="239"/>
      <c r="J1521" s="234"/>
      <c r="K1521" s="234"/>
      <c r="L1521" s="240"/>
      <c r="M1521" s="241"/>
      <c r="N1521" s="242"/>
      <c r="O1521" s="242"/>
      <c r="P1521" s="242"/>
      <c r="Q1521" s="242"/>
      <c r="R1521" s="242"/>
      <c r="S1521" s="242"/>
      <c r="T1521" s="24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44" t="s">
        <v>172</v>
      </c>
      <c r="AU1521" s="244" t="s">
        <v>86</v>
      </c>
      <c r="AV1521" s="13" t="s">
        <v>86</v>
      </c>
      <c r="AW1521" s="13" t="s">
        <v>32</v>
      </c>
      <c r="AX1521" s="13" t="s">
        <v>84</v>
      </c>
      <c r="AY1521" s="244" t="s">
        <v>164</v>
      </c>
    </row>
    <row r="1522" spans="1:65" s="2" customFormat="1" ht="13.8" customHeight="1">
      <c r="A1522" s="38"/>
      <c r="B1522" s="39"/>
      <c r="C1522" s="266" t="s">
        <v>2603</v>
      </c>
      <c r="D1522" s="266" t="s">
        <v>424</v>
      </c>
      <c r="E1522" s="267" t="s">
        <v>2604</v>
      </c>
      <c r="F1522" s="268" t="s">
        <v>2605</v>
      </c>
      <c r="G1522" s="269" t="s">
        <v>182</v>
      </c>
      <c r="H1522" s="270">
        <v>42.31</v>
      </c>
      <c r="I1522" s="271"/>
      <c r="J1522" s="272">
        <f>ROUND(I1522*H1522,2)</f>
        <v>0</v>
      </c>
      <c r="K1522" s="273"/>
      <c r="L1522" s="274"/>
      <c r="M1522" s="275" t="s">
        <v>1</v>
      </c>
      <c r="N1522" s="276" t="s">
        <v>41</v>
      </c>
      <c r="O1522" s="91"/>
      <c r="P1522" s="229">
        <f>O1522*H1522</f>
        <v>0</v>
      </c>
      <c r="Q1522" s="229">
        <v>0.004</v>
      </c>
      <c r="R1522" s="229">
        <f>Q1522*H1522</f>
        <v>0.16924</v>
      </c>
      <c r="S1522" s="229">
        <v>0</v>
      </c>
      <c r="T1522" s="230">
        <f>S1522*H1522</f>
        <v>0</v>
      </c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38"/>
      <c r="AR1522" s="231" t="s">
        <v>352</v>
      </c>
      <c r="AT1522" s="231" t="s">
        <v>424</v>
      </c>
      <c r="AU1522" s="231" t="s">
        <v>86</v>
      </c>
      <c r="AY1522" s="17" t="s">
        <v>164</v>
      </c>
      <c r="BE1522" s="232">
        <f>IF(N1522="základní",J1522,0)</f>
        <v>0</v>
      </c>
      <c r="BF1522" s="232">
        <f>IF(N1522="snížená",J1522,0)</f>
        <v>0</v>
      </c>
      <c r="BG1522" s="232">
        <f>IF(N1522="zákl. přenesená",J1522,0)</f>
        <v>0</v>
      </c>
      <c r="BH1522" s="232">
        <f>IF(N1522="sníž. přenesená",J1522,0)</f>
        <v>0</v>
      </c>
      <c r="BI1522" s="232">
        <f>IF(N1522="nulová",J1522,0)</f>
        <v>0</v>
      </c>
      <c r="BJ1522" s="17" t="s">
        <v>84</v>
      </c>
      <c r="BK1522" s="232">
        <f>ROUND(I1522*H1522,2)</f>
        <v>0</v>
      </c>
      <c r="BL1522" s="17" t="s">
        <v>252</v>
      </c>
      <c r="BM1522" s="231" t="s">
        <v>2606</v>
      </c>
    </row>
    <row r="1523" spans="1:51" s="13" customFormat="1" ht="12">
      <c r="A1523" s="13"/>
      <c r="B1523" s="233"/>
      <c r="C1523" s="234"/>
      <c r="D1523" s="235" t="s">
        <v>172</v>
      </c>
      <c r="E1523" s="236" t="s">
        <v>1</v>
      </c>
      <c r="F1523" s="237" t="s">
        <v>2607</v>
      </c>
      <c r="G1523" s="234"/>
      <c r="H1523" s="238">
        <v>13.2</v>
      </c>
      <c r="I1523" s="239"/>
      <c r="J1523" s="234"/>
      <c r="K1523" s="234"/>
      <c r="L1523" s="240"/>
      <c r="M1523" s="241"/>
      <c r="N1523" s="242"/>
      <c r="O1523" s="242"/>
      <c r="P1523" s="242"/>
      <c r="Q1523" s="242"/>
      <c r="R1523" s="242"/>
      <c r="S1523" s="242"/>
      <c r="T1523" s="24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44" t="s">
        <v>172</v>
      </c>
      <c r="AU1523" s="244" t="s">
        <v>86</v>
      </c>
      <c r="AV1523" s="13" t="s">
        <v>86</v>
      </c>
      <c r="AW1523" s="13" t="s">
        <v>32</v>
      </c>
      <c r="AX1523" s="13" t="s">
        <v>76</v>
      </c>
      <c r="AY1523" s="244" t="s">
        <v>164</v>
      </c>
    </row>
    <row r="1524" spans="1:51" s="13" customFormat="1" ht="12">
      <c r="A1524" s="13"/>
      <c r="B1524" s="233"/>
      <c r="C1524" s="234"/>
      <c r="D1524" s="235" t="s">
        <v>172</v>
      </c>
      <c r="E1524" s="236" t="s">
        <v>1</v>
      </c>
      <c r="F1524" s="237" t="s">
        <v>2608</v>
      </c>
      <c r="G1524" s="234"/>
      <c r="H1524" s="238">
        <v>1.89</v>
      </c>
      <c r="I1524" s="239"/>
      <c r="J1524" s="234"/>
      <c r="K1524" s="234"/>
      <c r="L1524" s="240"/>
      <c r="M1524" s="241"/>
      <c r="N1524" s="242"/>
      <c r="O1524" s="242"/>
      <c r="P1524" s="242"/>
      <c r="Q1524" s="242"/>
      <c r="R1524" s="242"/>
      <c r="S1524" s="242"/>
      <c r="T1524" s="24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44" t="s">
        <v>172</v>
      </c>
      <c r="AU1524" s="244" t="s">
        <v>86</v>
      </c>
      <c r="AV1524" s="13" t="s">
        <v>86</v>
      </c>
      <c r="AW1524" s="13" t="s">
        <v>32</v>
      </c>
      <c r="AX1524" s="13" t="s">
        <v>76</v>
      </c>
      <c r="AY1524" s="244" t="s">
        <v>164</v>
      </c>
    </row>
    <row r="1525" spans="1:51" s="13" customFormat="1" ht="12">
      <c r="A1525" s="13"/>
      <c r="B1525" s="233"/>
      <c r="C1525" s="234"/>
      <c r="D1525" s="235" t="s">
        <v>172</v>
      </c>
      <c r="E1525" s="236" t="s">
        <v>1</v>
      </c>
      <c r="F1525" s="237" t="s">
        <v>2609</v>
      </c>
      <c r="G1525" s="234"/>
      <c r="H1525" s="238">
        <v>5.6</v>
      </c>
      <c r="I1525" s="239"/>
      <c r="J1525" s="234"/>
      <c r="K1525" s="234"/>
      <c r="L1525" s="240"/>
      <c r="M1525" s="241"/>
      <c r="N1525" s="242"/>
      <c r="O1525" s="242"/>
      <c r="P1525" s="242"/>
      <c r="Q1525" s="242"/>
      <c r="R1525" s="242"/>
      <c r="S1525" s="242"/>
      <c r="T1525" s="24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44" t="s">
        <v>172</v>
      </c>
      <c r="AU1525" s="244" t="s">
        <v>86</v>
      </c>
      <c r="AV1525" s="13" t="s">
        <v>86</v>
      </c>
      <c r="AW1525" s="13" t="s">
        <v>32</v>
      </c>
      <c r="AX1525" s="13" t="s">
        <v>76</v>
      </c>
      <c r="AY1525" s="244" t="s">
        <v>164</v>
      </c>
    </row>
    <row r="1526" spans="1:51" s="13" customFormat="1" ht="12">
      <c r="A1526" s="13"/>
      <c r="B1526" s="233"/>
      <c r="C1526" s="234"/>
      <c r="D1526" s="235" t="s">
        <v>172</v>
      </c>
      <c r="E1526" s="236" t="s">
        <v>1</v>
      </c>
      <c r="F1526" s="237" t="s">
        <v>2610</v>
      </c>
      <c r="G1526" s="234"/>
      <c r="H1526" s="238">
        <v>2.4</v>
      </c>
      <c r="I1526" s="239"/>
      <c r="J1526" s="234"/>
      <c r="K1526" s="234"/>
      <c r="L1526" s="240"/>
      <c r="M1526" s="241"/>
      <c r="N1526" s="242"/>
      <c r="O1526" s="242"/>
      <c r="P1526" s="242"/>
      <c r="Q1526" s="242"/>
      <c r="R1526" s="242"/>
      <c r="S1526" s="242"/>
      <c r="T1526" s="24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44" t="s">
        <v>172</v>
      </c>
      <c r="AU1526" s="244" t="s">
        <v>86</v>
      </c>
      <c r="AV1526" s="13" t="s">
        <v>86</v>
      </c>
      <c r="AW1526" s="13" t="s">
        <v>32</v>
      </c>
      <c r="AX1526" s="13" t="s">
        <v>76</v>
      </c>
      <c r="AY1526" s="244" t="s">
        <v>164</v>
      </c>
    </row>
    <row r="1527" spans="1:51" s="13" customFormat="1" ht="12">
      <c r="A1527" s="13"/>
      <c r="B1527" s="233"/>
      <c r="C1527" s="234"/>
      <c r="D1527" s="235" t="s">
        <v>172</v>
      </c>
      <c r="E1527" s="236" t="s">
        <v>1</v>
      </c>
      <c r="F1527" s="237" t="s">
        <v>2611</v>
      </c>
      <c r="G1527" s="234"/>
      <c r="H1527" s="238">
        <v>3.04</v>
      </c>
      <c r="I1527" s="239"/>
      <c r="J1527" s="234"/>
      <c r="K1527" s="234"/>
      <c r="L1527" s="240"/>
      <c r="M1527" s="241"/>
      <c r="N1527" s="242"/>
      <c r="O1527" s="242"/>
      <c r="P1527" s="242"/>
      <c r="Q1527" s="242"/>
      <c r="R1527" s="242"/>
      <c r="S1527" s="242"/>
      <c r="T1527" s="24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44" t="s">
        <v>172</v>
      </c>
      <c r="AU1527" s="244" t="s">
        <v>86</v>
      </c>
      <c r="AV1527" s="13" t="s">
        <v>86</v>
      </c>
      <c r="AW1527" s="13" t="s">
        <v>32</v>
      </c>
      <c r="AX1527" s="13" t="s">
        <v>76</v>
      </c>
      <c r="AY1527" s="244" t="s">
        <v>164</v>
      </c>
    </row>
    <row r="1528" spans="1:51" s="13" customFormat="1" ht="12">
      <c r="A1528" s="13"/>
      <c r="B1528" s="233"/>
      <c r="C1528" s="234"/>
      <c r="D1528" s="235" t="s">
        <v>172</v>
      </c>
      <c r="E1528" s="236" t="s">
        <v>1</v>
      </c>
      <c r="F1528" s="237" t="s">
        <v>2612</v>
      </c>
      <c r="G1528" s="234"/>
      <c r="H1528" s="238">
        <v>2.3</v>
      </c>
      <c r="I1528" s="239"/>
      <c r="J1528" s="234"/>
      <c r="K1528" s="234"/>
      <c r="L1528" s="240"/>
      <c r="M1528" s="241"/>
      <c r="N1528" s="242"/>
      <c r="O1528" s="242"/>
      <c r="P1528" s="242"/>
      <c r="Q1528" s="242"/>
      <c r="R1528" s="242"/>
      <c r="S1528" s="242"/>
      <c r="T1528" s="24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44" t="s">
        <v>172</v>
      </c>
      <c r="AU1528" s="244" t="s">
        <v>86</v>
      </c>
      <c r="AV1528" s="13" t="s">
        <v>86</v>
      </c>
      <c r="AW1528" s="13" t="s">
        <v>32</v>
      </c>
      <c r="AX1528" s="13" t="s">
        <v>76</v>
      </c>
      <c r="AY1528" s="244" t="s">
        <v>164</v>
      </c>
    </row>
    <row r="1529" spans="1:51" s="13" customFormat="1" ht="12">
      <c r="A1529" s="13"/>
      <c r="B1529" s="233"/>
      <c r="C1529" s="234"/>
      <c r="D1529" s="235" t="s">
        <v>172</v>
      </c>
      <c r="E1529" s="236" t="s">
        <v>1</v>
      </c>
      <c r="F1529" s="237" t="s">
        <v>2613</v>
      </c>
      <c r="G1529" s="234"/>
      <c r="H1529" s="238">
        <v>2.68</v>
      </c>
      <c r="I1529" s="239"/>
      <c r="J1529" s="234"/>
      <c r="K1529" s="234"/>
      <c r="L1529" s="240"/>
      <c r="M1529" s="241"/>
      <c r="N1529" s="242"/>
      <c r="O1529" s="242"/>
      <c r="P1529" s="242"/>
      <c r="Q1529" s="242"/>
      <c r="R1529" s="242"/>
      <c r="S1529" s="242"/>
      <c r="T1529" s="24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44" t="s">
        <v>172</v>
      </c>
      <c r="AU1529" s="244" t="s">
        <v>86</v>
      </c>
      <c r="AV1529" s="13" t="s">
        <v>86</v>
      </c>
      <c r="AW1529" s="13" t="s">
        <v>32</v>
      </c>
      <c r="AX1529" s="13" t="s">
        <v>76</v>
      </c>
      <c r="AY1529" s="244" t="s">
        <v>164</v>
      </c>
    </row>
    <row r="1530" spans="1:51" s="13" customFormat="1" ht="12">
      <c r="A1530" s="13"/>
      <c r="B1530" s="233"/>
      <c r="C1530" s="234"/>
      <c r="D1530" s="235" t="s">
        <v>172</v>
      </c>
      <c r="E1530" s="236" t="s">
        <v>1</v>
      </c>
      <c r="F1530" s="237" t="s">
        <v>2614</v>
      </c>
      <c r="G1530" s="234"/>
      <c r="H1530" s="238">
        <v>5.6</v>
      </c>
      <c r="I1530" s="239"/>
      <c r="J1530" s="234"/>
      <c r="K1530" s="234"/>
      <c r="L1530" s="240"/>
      <c r="M1530" s="241"/>
      <c r="N1530" s="242"/>
      <c r="O1530" s="242"/>
      <c r="P1530" s="242"/>
      <c r="Q1530" s="242"/>
      <c r="R1530" s="242"/>
      <c r="S1530" s="242"/>
      <c r="T1530" s="24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44" t="s">
        <v>172</v>
      </c>
      <c r="AU1530" s="244" t="s">
        <v>86</v>
      </c>
      <c r="AV1530" s="13" t="s">
        <v>86</v>
      </c>
      <c r="AW1530" s="13" t="s">
        <v>32</v>
      </c>
      <c r="AX1530" s="13" t="s">
        <v>76</v>
      </c>
      <c r="AY1530" s="244" t="s">
        <v>164</v>
      </c>
    </row>
    <row r="1531" spans="1:51" s="13" customFormat="1" ht="12">
      <c r="A1531" s="13"/>
      <c r="B1531" s="233"/>
      <c r="C1531" s="234"/>
      <c r="D1531" s="235" t="s">
        <v>172</v>
      </c>
      <c r="E1531" s="236" t="s">
        <v>1</v>
      </c>
      <c r="F1531" s="237" t="s">
        <v>2615</v>
      </c>
      <c r="G1531" s="234"/>
      <c r="H1531" s="238">
        <v>5.6</v>
      </c>
      <c r="I1531" s="239"/>
      <c r="J1531" s="234"/>
      <c r="K1531" s="234"/>
      <c r="L1531" s="240"/>
      <c r="M1531" s="241"/>
      <c r="N1531" s="242"/>
      <c r="O1531" s="242"/>
      <c r="P1531" s="242"/>
      <c r="Q1531" s="242"/>
      <c r="R1531" s="242"/>
      <c r="S1531" s="242"/>
      <c r="T1531" s="24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44" t="s">
        <v>172</v>
      </c>
      <c r="AU1531" s="244" t="s">
        <v>86</v>
      </c>
      <c r="AV1531" s="13" t="s">
        <v>86</v>
      </c>
      <c r="AW1531" s="13" t="s">
        <v>32</v>
      </c>
      <c r="AX1531" s="13" t="s">
        <v>76</v>
      </c>
      <c r="AY1531" s="244" t="s">
        <v>164</v>
      </c>
    </row>
    <row r="1532" spans="1:51" s="14" customFormat="1" ht="12">
      <c r="A1532" s="14"/>
      <c r="B1532" s="245"/>
      <c r="C1532" s="246"/>
      <c r="D1532" s="235" t="s">
        <v>172</v>
      </c>
      <c r="E1532" s="247" t="s">
        <v>1</v>
      </c>
      <c r="F1532" s="248" t="s">
        <v>175</v>
      </c>
      <c r="G1532" s="246"/>
      <c r="H1532" s="249">
        <v>42.309999999999995</v>
      </c>
      <c r="I1532" s="250"/>
      <c r="J1532" s="246"/>
      <c r="K1532" s="246"/>
      <c r="L1532" s="251"/>
      <c r="M1532" s="252"/>
      <c r="N1532" s="253"/>
      <c r="O1532" s="253"/>
      <c r="P1532" s="253"/>
      <c r="Q1532" s="253"/>
      <c r="R1532" s="253"/>
      <c r="S1532" s="253"/>
      <c r="T1532" s="25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55" t="s">
        <v>172</v>
      </c>
      <c r="AU1532" s="255" t="s">
        <v>86</v>
      </c>
      <c r="AV1532" s="14" t="s">
        <v>170</v>
      </c>
      <c r="AW1532" s="14" t="s">
        <v>32</v>
      </c>
      <c r="AX1532" s="14" t="s">
        <v>84</v>
      </c>
      <c r="AY1532" s="255" t="s">
        <v>164</v>
      </c>
    </row>
    <row r="1533" spans="1:65" s="2" customFormat="1" ht="13.8" customHeight="1">
      <c r="A1533" s="38"/>
      <c r="B1533" s="39"/>
      <c r="C1533" s="266" t="s">
        <v>2616</v>
      </c>
      <c r="D1533" s="266" t="s">
        <v>424</v>
      </c>
      <c r="E1533" s="267" t="s">
        <v>2617</v>
      </c>
      <c r="F1533" s="268" t="s">
        <v>2618</v>
      </c>
      <c r="G1533" s="269" t="s">
        <v>182</v>
      </c>
      <c r="H1533" s="270">
        <v>63.2</v>
      </c>
      <c r="I1533" s="271"/>
      <c r="J1533" s="272">
        <f>ROUND(I1533*H1533,2)</f>
        <v>0</v>
      </c>
      <c r="K1533" s="273"/>
      <c r="L1533" s="274"/>
      <c r="M1533" s="275" t="s">
        <v>1</v>
      </c>
      <c r="N1533" s="276" t="s">
        <v>41</v>
      </c>
      <c r="O1533" s="91"/>
      <c r="P1533" s="229">
        <f>O1533*H1533</f>
        <v>0</v>
      </c>
      <c r="Q1533" s="229">
        <v>0.005</v>
      </c>
      <c r="R1533" s="229">
        <f>Q1533*H1533</f>
        <v>0.316</v>
      </c>
      <c r="S1533" s="229">
        <v>0</v>
      </c>
      <c r="T1533" s="230">
        <f>S1533*H1533</f>
        <v>0</v>
      </c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  <c r="AE1533" s="38"/>
      <c r="AR1533" s="231" t="s">
        <v>352</v>
      </c>
      <c r="AT1533" s="231" t="s">
        <v>424</v>
      </c>
      <c r="AU1533" s="231" t="s">
        <v>86</v>
      </c>
      <c r="AY1533" s="17" t="s">
        <v>164</v>
      </c>
      <c r="BE1533" s="232">
        <f>IF(N1533="základní",J1533,0)</f>
        <v>0</v>
      </c>
      <c r="BF1533" s="232">
        <f>IF(N1533="snížená",J1533,0)</f>
        <v>0</v>
      </c>
      <c r="BG1533" s="232">
        <f>IF(N1533="zákl. přenesená",J1533,0)</f>
        <v>0</v>
      </c>
      <c r="BH1533" s="232">
        <f>IF(N1533="sníž. přenesená",J1533,0)</f>
        <v>0</v>
      </c>
      <c r="BI1533" s="232">
        <f>IF(N1533="nulová",J1533,0)</f>
        <v>0</v>
      </c>
      <c r="BJ1533" s="17" t="s">
        <v>84</v>
      </c>
      <c r="BK1533" s="232">
        <f>ROUND(I1533*H1533,2)</f>
        <v>0</v>
      </c>
      <c r="BL1533" s="17" t="s">
        <v>252</v>
      </c>
      <c r="BM1533" s="231" t="s">
        <v>2619</v>
      </c>
    </row>
    <row r="1534" spans="1:51" s="13" customFormat="1" ht="12">
      <c r="A1534" s="13"/>
      <c r="B1534" s="233"/>
      <c r="C1534" s="234"/>
      <c r="D1534" s="235" t="s">
        <v>172</v>
      </c>
      <c r="E1534" s="236" t="s">
        <v>1</v>
      </c>
      <c r="F1534" s="237" t="s">
        <v>2620</v>
      </c>
      <c r="G1534" s="234"/>
      <c r="H1534" s="238">
        <v>57.6</v>
      </c>
      <c r="I1534" s="239"/>
      <c r="J1534" s="234"/>
      <c r="K1534" s="234"/>
      <c r="L1534" s="240"/>
      <c r="M1534" s="241"/>
      <c r="N1534" s="242"/>
      <c r="O1534" s="242"/>
      <c r="P1534" s="242"/>
      <c r="Q1534" s="242"/>
      <c r="R1534" s="242"/>
      <c r="S1534" s="242"/>
      <c r="T1534" s="24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44" t="s">
        <v>172</v>
      </c>
      <c r="AU1534" s="244" t="s">
        <v>86</v>
      </c>
      <c r="AV1534" s="13" t="s">
        <v>86</v>
      </c>
      <c r="AW1534" s="13" t="s">
        <v>32</v>
      </c>
      <c r="AX1534" s="13" t="s">
        <v>76</v>
      </c>
      <c r="AY1534" s="244" t="s">
        <v>164</v>
      </c>
    </row>
    <row r="1535" spans="1:51" s="13" customFormat="1" ht="12">
      <c r="A1535" s="13"/>
      <c r="B1535" s="233"/>
      <c r="C1535" s="234"/>
      <c r="D1535" s="235" t="s">
        <v>172</v>
      </c>
      <c r="E1535" s="236" t="s">
        <v>1</v>
      </c>
      <c r="F1535" s="237" t="s">
        <v>2621</v>
      </c>
      <c r="G1535" s="234"/>
      <c r="H1535" s="238">
        <v>5.6</v>
      </c>
      <c r="I1535" s="239"/>
      <c r="J1535" s="234"/>
      <c r="K1535" s="234"/>
      <c r="L1535" s="240"/>
      <c r="M1535" s="241"/>
      <c r="N1535" s="242"/>
      <c r="O1535" s="242"/>
      <c r="P1535" s="242"/>
      <c r="Q1535" s="242"/>
      <c r="R1535" s="242"/>
      <c r="S1535" s="242"/>
      <c r="T1535" s="24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44" t="s">
        <v>172</v>
      </c>
      <c r="AU1535" s="244" t="s">
        <v>86</v>
      </c>
      <c r="AV1535" s="13" t="s">
        <v>86</v>
      </c>
      <c r="AW1535" s="13" t="s">
        <v>32</v>
      </c>
      <c r="AX1535" s="13" t="s">
        <v>76</v>
      </c>
      <c r="AY1535" s="244" t="s">
        <v>164</v>
      </c>
    </row>
    <row r="1536" spans="1:51" s="14" customFormat="1" ht="12">
      <c r="A1536" s="14"/>
      <c r="B1536" s="245"/>
      <c r="C1536" s="246"/>
      <c r="D1536" s="235" t="s">
        <v>172</v>
      </c>
      <c r="E1536" s="247" t="s">
        <v>1</v>
      </c>
      <c r="F1536" s="248" t="s">
        <v>175</v>
      </c>
      <c r="G1536" s="246"/>
      <c r="H1536" s="249">
        <v>63.2</v>
      </c>
      <c r="I1536" s="250"/>
      <c r="J1536" s="246"/>
      <c r="K1536" s="246"/>
      <c r="L1536" s="251"/>
      <c r="M1536" s="252"/>
      <c r="N1536" s="253"/>
      <c r="O1536" s="253"/>
      <c r="P1536" s="253"/>
      <c r="Q1536" s="253"/>
      <c r="R1536" s="253"/>
      <c r="S1536" s="253"/>
      <c r="T1536" s="25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55" t="s">
        <v>172</v>
      </c>
      <c r="AU1536" s="255" t="s">
        <v>86</v>
      </c>
      <c r="AV1536" s="14" t="s">
        <v>170</v>
      </c>
      <c r="AW1536" s="14" t="s">
        <v>32</v>
      </c>
      <c r="AX1536" s="14" t="s">
        <v>84</v>
      </c>
      <c r="AY1536" s="255" t="s">
        <v>164</v>
      </c>
    </row>
    <row r="1537" spans="1:65" s="2" customFormat="1" ht="13.8" customHeight="1">
      <c r="A1537" s="38"/>
      <c r="B1537" s="39"/>
      <c r="C1537" s="219" t="s">
        <v>2622</v>
      </c>
      <c r="D1537" s="219" t="s">
        <v>166</v>
      </c>
      <c r="E1537" s="220" t="s">
        <v>2623</v>
      </c>
      <c r="F1537" s="221" t="s">
        <v>2624</v>
      </c>
      <c r="G1537" s="222" t="s">
        <v>182</v>
      </c>
      <c r="H1537" s="223">
        <v>14.48</v>
      </c>
      <c r="I1537" s="224"/>
      <c r="J1537" s="225">
        <f>ROUND(I1537*H1537,2)</f>
        <v>0</v>
      </c>
      <c r="K1537" s="226"/>
      <c r="L1537" s="44"/>
      <c r="M1537" s="227" t="s">
        <v>1</v>
      </c>
      <c r="N1537" s="228" t="s">
        <v>41</v>
      </c>
      <c r="O1537" s="91"/>
      <c r="P1537" s="229">
        <f>O1537*H1537</f>
        <v>0</v>
      </c>
      <c r="Q1537" s="229">
        <v>0</v>
      </c>
      <c r="R1537" s="229">
        <f>Q1537*H1537</f>
        <v>0</v>
      </c>
      <c r="S1537" s="229">
        <v>0</v>
      </c>
      <c r="T1537" s="230">
        <f>S1537*H1537</f>
        <v>0</v>
      </c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R1537" s="231" t="s">
        <v>252</v>
      </c>
      <c r="AT1537" s="231" t="s">
        <v>166</v>
      </c>
      <c r="AU1537" s="231" t="s">
        <v>86</v>
      </c>
      <c r="AY1537" s="17" t="s">
        <v>164</v>
      </c>
      <c r="BE1537" s="232">
        <f>IF(N1537="základní",J1537,0)</f>
        <v>0</v>
      </c>
      <c r="BF1537" s="232">
        <f>IF(N1537="snížená",J1537,0)</f>
        <v>0</v>
      </c>
      <c r="BG1537" s="232">
        <f>IF(N1537="zákl. přenesená",J1537,0)</f>
        <v>0</v>
      </c>
      <c r="BH1537" s="232">
        <f>IF(N1537="sníž. přenesená",J1537,0)</f>
        <v>0</v>
      </c>
      <c r="BI1537" s="232">
        <f>IF(N1537="nulová",J1537,0)</f>
        <v>0</v>
      </c>
      <c r="BJ1537" s="17" t="s">
        <v>84</v>
      </c>
      <c r="BK1537" s="232">
        <f>ROUND(I1537*H1537,2)</f>
        <v>0</v>
      </c>
      <c r="BL1537" s="17" t="s">
        <v>252</v>
      </c>
      <c r="BM1537" s="231" t="s">
        <v>2625</v>
      </c>
    </row>
    <row r="1538" spans="1:51" s="13" customFormat="1" ht="12">
      <c r="A1538" s="13"/>
      <c r="B1538" s="233"/>
      <c r="C1538" s="234"/>
      <c r="D1538" s="235" t="s">
        <v>172</v>
      </c>
      <c r="E1538" s="236" t="s">
        <v>1</v>
      </c>
      <c r="F1538" s="237" t="s">
        <v>2626</v>
      </c>
      <c r="G1538" s="234"/>
      <c r="H1538" s="238">
        <v>14.48</v>
      </c>
      <c r="I1538" s="239"/>
      <c r="J1538" s="234"/>
      <c r="K1538" s="234"/>
      <c r="L1538" s="240"/>
      <c r="M1538" s="241"/>
      <c r="N1538" s="242"/>
      <c r="O1538" s="242"/>
      <c r="P1538" s="242"/>
      <c r="Q1538" s="242"/>
      <c r="R1538" s="242"/>
      <c r="S1538" s="242"/>
      <c r="T1538" s="24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44" t="s">
        <v>172</v>
      </c>
      <c r="AU1538" s="244" t="s">
        <v>86</v>
      </c>
      <c r="AV1538" s="13" t="s">
        <v>86</v>
      </c>
      <c r="AW1538" s="13" t="s">
        <v>32</v>
      </c>
      <c r="AX1538" s="13" t="s">
        <v>84</v>
      </c>
      <c r="AY1538" s="244" t="s">
        <v>164</v>
      </c>
    </row>
    <row r="1539" spans="1:65" s="2" customFormat="1" ht="13.8" customHeight="1">
      <c r="A1539" s="38"/>
      <c r="B1539" s="39"/>
      <c r="C1539" s="266" t="s">
        <v>2627</v>
      </c>
      <c r="D1539" s="266" t="s">
        <v>424</v>
      </c>
      <c r="E1539" s="267" t="s">
        <v>2628</v>
      </c>
      <c r="F1539" s="268" t="s">
        <v>2629</v>
      </c>
      <c r="G1539" s="269" t="s">
        <v>182</v>
      </c>
      <c r="H1539" s="270">
        <v>11.03</v>
      </c>
      <c r="I1539" s="271"/>
      <c r="J1539" s="272">
        <f>ROUND(I1539*H1539,2)</f>
        <v>0</v>
      </c>
      <c r="K1539" s="273"/>
      <c r="L1539" s="274"/>
      <c r="M1539" s="275" t="s">
        <v>1</v>
      </c>
      <c r="N1539" s="276" t="s">
        <v>41</v>
      </c>
      <c r="O1539" s="91"/>
      <c r="P1539" s="229">
        <f>O1539*H1539</f>
        <v>0</v>
      </c>
      <c r="Q1539" s="229">
        <v>0.007</v>
      </c>
      <c r="R1539" s="229">
        <f>Q1539*H1539</f>
        <v>0.07721</v>
      </c>
      <c r="S1539" s="229">
        <v>0</v>
      </c>
      <c r="T1539" s="230">
        <f>S1539*H1539</f>
        <v>0</v>
      </c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  <c r="AE1539" s="38"/>
      <c r="AR1539" s="231" t="s">
        <v>352</v>
      </c>
      <c r="AT1539" s="231" t="s">
        <v>424</v>
      </c>
      <c r="AU1539" s="231" t="s">
        <v>86</v>
      </c>
      <c r="AY1539" s="17" t="s">
        <v>164</v>
      </c>
      <c r="BE1539" s="232">
        <f>IF(N1539="základní",J1539,0)</f>
        <v>0</v>
      </c>
      <c r="BF1539" s="232">
        <f>IF(N1539="snížená",J1539,0)</f>
        <v>0</v>
      </c>
      <c r="BG1539" s="232">
        <f>IF(N1539="zákl. přenesená",J1539,0)</f>
        <v>0</v>
      </c>
      <c r="BH1539" s="232">
        <f>IF(N1539="sníž. přenesená",J1539,0)</f>
        <v>0</v>
      </c>
      <c r="BI1539" s="232">
        <f>IF(N1539="nulová",J1539,0)</f>
        <v>0</v>
      </c>
      <c r="BJ1539" s="17" t="s">
        <v>84</v>
      </c>
      <c r="BK1539" s="232">
        <f>ROUND(I1539*H1539,2)</f>
        <v>0</v>
      </c>
      <c r="BL1539" s="17" t="s">
        <v>252</v>
      </c>
      <c r="BM1539" s="231" t="s">
        <v>2630</v>
      </c>
    </row>
    <row r="1540" spans="1:51" s="13" customFormat="1" ht="12">
      <c r="A1540" s="13"/>
      <c r="B1540" s="233"/>
      <c r="C1540" s="234"/>
      <c r="D1540" s="235" t="s">
        <v>172</v>
      </c>
      <c r="E1540" s="236" t="s">
        <v>1</v>
      </c>
      <c r="F1540" s="237" t="s">
        <v>2631</v>
      </c>
      <c r="G1540" s="234"/>
      <c r="H1540" s="238">
        <v>1.43</v>
      </c>
      <c r="I1540" s="239"/>
      <c r="J1540" s="234"/>
      <c r="K1540" s="234"/>
      <c r="L1540" s="240"/>
      <c r="M1540" s="241"/>
      <c r="N1540" s="242"/>
      <c r="O1540" s="242"/>
      <c r="P1540" s="242"/>
      <c r="Q1540" s="242"/>
      <c r="R1540" s="242"/>
      <c r="S1540" s="242"/>
      <c r="T1540" s="24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44" t="s">
        <v>172</v>
      </c>
      <c r="AU1540" s="244" t="s">
        <v>86</v>
      </c>
      <c r="AV1540" s="13" t="s">
        <v>86</v>
      </c>
      <c r="AW1540" s="13" t="s">
        <v>32</v>
      </c>
      <c r="AX1540" s="13" t="s">
        <v>76</v>
      </c>
      <c r="AY1540" s="244" t="s">
        <v>164</v>
      </c>
    </row>
    <row r="1541" spans="1:51" s="13" customFormat="1" ht="12">
      <c r="A1541" s="13"/>
      <c r="B1541" s="233"/>
      <c r="C1541" s="234"/>
      <c r="D1541" s="235" t="s">
        <v>172</v>
      </c>
      <c r="E1541" s="236" t="s">
        <v>1</v>
      </c>
      <c r="F1541" s="237" t="s">
        <v>2632</v>
      </c>
      <c r="G1541" s="234"/>
      <c r="H1541" s="238">
        <v>1.2</v>
      </c>
      <c r="I1541" s="239"/>
      <c r="J1541" s="234"/>
      <c r="K1541" s="234"/>
      <c r="L1541" s="240"/>
      <c r="M1541" s="241"/>
      <c r="N1541" s="242"/>
      <c r="O1541" s="242"/>
      <c r="P1541" s="242"/>
      <c r="Q1541" s="242"/>
      <c r="R1541" s="242"/>
      <c r="S1541" s="242"/>
      <c r="T1541" s="24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44" t="s">
        <v>172</v>
      </c>
      <c r="AU1541" s="244" t="s">
        <v>86</v>
      </c>
      <c r="AV1541" s="13" t="s">
        <v>86</v>
      </c>
      <c r="AW1541" s="13" t="s">
        <v>32</v>
      </c>
      <c r="AX1541" s="13" t="s">
        <v>76</v>
      </c>
      <c r="AY1541" s="244" t="s">
        <v>164</v>
      </c>
    </row>
    <row r="1542" spans="1:51" s="13" customFormat="1" ht="12">
      <c r="A1542" s="13"/>
      <c r="B1542" s="233"/>
      <c r="C1542" s="234"/>
      <c r="D1542" s="235" t="s">
        <v>172</v>
      </c>
      <c r="E1542" s="236" t="s">
        <v>1</v>
      </c>
      <c r="F1542" s="237" t="s">
        <v>2633</v>
      </c>
      <c r="G1542" s="234"/>
      <c r="H1542" s="238">
        <v>4.8</v>
      </c>
      <c r="I1542" s="239"/>
      <c r="J1542" s="234"/>
      <c r="K1542" s="234"/>
      <c r="L1542" s="240"/>
      <c r="M1542" s="241"/>
      <c r="N1542" s="242"/>
      <c r="O1542" s="242"/>
      <c r="P1542" s="242"/>
      <c r="Q1542" s="242"/>
      <c r="R1542" s="242"/>
      <c r="S1542" s="242"/>
      <c r="T1542" s="24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44" t="s">
        <v>172</v>
      </c>
      <c r="AU1542" s="244" t="s">
        <v>86</v>
      </c>
      <c r="AV1542" s="13" t="s">
        <v>86</v>
      </c>
      <c r="AW1542" s="13" t="s">
        <v>32</v>
      </c>
      <c r="AX1542" s="13" t="s">
        <v>76</v>
      </c>
      <c r="AY1542" s="244" t="s">
        <v>164</v>
      </c>
    </row>
    <row r="1543" spans="1:51" s="13" customFormat="1" ht="12">
      <c r="A1543" s="13"/>
      <c r="B1543" s="233"/>
      <c r="C1543" s="234"/>
      <c r="D1543" s="235" t="s">
        <v>172</v>
      </c>
      <c r="E1543" s="236" t="s">
        <v>1</v>
      </c>
      <c r="F1543" s="237" t="s">
        <v>2634</v>
      </c>
      <c r="G1543" s="234"/>
      <c r="H1543" s="238">
        <v>3.6</v>
      </c>
      <c r="I1543" s="239"/>
      <c r="J1543" s="234"/>
      <c r="K1543" s="234"/>
      <c r="L1543" s="240"/>
      <c r="M1543" s="241"/>
      <c r="N1543" s="242"/>
      <c r="O1543" s="242"/>
      <c r="P1543" s="242"/>
      <c r="Q1543" s="242"/>
      <c r="R1543" s="242"/>
      <c r="S1543" s="242"/>
      <c r="T1543" s="24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44" t="s">
        <v>172</v>
      </c>
      <c r="AU1543" s="244" t="s">
        <v>86</v>
      </c>
      <c r="AV1543" s="13" t="s">
        <v>86</v>
      </c>
      <c r="AW1543" s="13" t="s">
        <v>32</v>
      </c>
      <c r="AX1543" s="13" t="s">
        <v>76</v>
      </c>
      <c r="AY1543" s="244" t="s">
        <v>164</v>
      </c>
    </row>
    <row r="1544" spans="1:51" s="14" customFormat="1" ht="12">
      <c r="A1544" s="14"/>
      <c r="B1544" s="245"/>
      <c r="C1544" s="246"/>
      <c r="D1544" s="235" t="s">
        <v>172</v>
      </c>
      <c r="E1544" s="247" t="s">
        <v>1</v>
      </c>
      <c r="F1544" s="248" t="s">
        <v>175</v>
      </c>
      <c r="G1544" s="246"/>
      <c r="H1544" s="249">
        <v>11.03</v>
      </c>
      <c r="I1544" s="250"/>
      <c r="J1544" s="246"/>
      <c r="K1544" s="246"/>
      <c r="L1544" s="251"/>
      <c r="M1544" s="252"/>
      <c r="N1544" s="253"/>
      <c r="O1544" s="253"/>
      <c r="P1544" s="253"/>
      <c r="Q1544" s="253"/>
      <c r="R1544" s="253"/>
      <c r="S1544" s="253"/>
      <c r="T1544" s="25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55" t="s">
        <v>172</v>
      </c>
      <c r="AU1544" s="255" t="s">
        <v>86</v>
      </c>
      <c r="AV1544" s="14" t="s">
        <v>170</v>
      </c>
      <c r="AW1544" s="14" t="s">
        <v>32</v>
      </c>
      <c r="AX1544" s="14" t="s">
        <v>84</v>
      </c>
      <c r="AY1544" s="255" t="s">
        <v>164</v>
      </c>
    </row>
    <row r="1545" spans="1:65" s="2" customFormat="1" ht="13.8" customHeight="1">
      <c r="A1545" s="38"/>
      <c r="B1545" s="39"/>
      <c r="C1545" s="266" t="s">
        <v>2635</v>
      </c>
      <c r="D1545" s="266" t="s">
        <v>424</v>
      </c>
      <c r="E1545" s="267" t="s">
        <v>2636</v>
      </c>
      <c r="F1545" s="268" t="s">
        <v>2637</v>
      </c>
      <c r="G1545" s="269" t="s">
        <v>182</v>
      </c>
      <c r="H1545" s="270">
        <v>3.45</v>
      </c>
      <c r="I1545" s="271"/>
      <c r="J1545" s="272">
        <f>ROUND(I1545*H1545,2)</f>
        <v>0</v>
      </c>
      <c r="K1545" s="273"/>
      <c r="L1545" s="274"/>
      <c r="M1545" s="275" t="s">
        <v>1</v>
      </c>
      <c r="N1545" s="276" t="s">
        <v>41</v>
      </c>
      <c r="O1545" s="91"/>
      <c r="P1545" s="229">
        <f>O1545*H1545</f>
        <v>0</v>
      </c>
      <c r="Q1545" s="229">
        <v>0.007</v>
      </c>
      <c r="R1545" s="229">
        <f>Q1545*H1545</f>
        <v>0.02415</v>
      </c>
      <c r="S1545" s="229">
        <v>0</v>
      </c>
      <c r="T1545" s="230">
        <f>S1545*H1545</f>
        <v>0</v>
      </c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  <c r="AE1545" s="38"/>
      <c r="AR1545" s="231" t="s">
        <v>352</v>
      </c>
      <c r="AT1545" s="231" t="s">
        <v>424</v>
      </c>
      <c r="AU1545" s="231" t="s">
        <v>86</v>
      </c>
      <c r="AY1545" s="17" t="s">
        <v>164</v>
      </c>
      <c r="BE1545" s="232">
        <f>IF(N1545="základní",J1545,0)</f>
        <v>0</v>
      </c>
      <c r="BF1545" s="232">
        <f>IF(N1545="snížená",J1545,0)</f>
        <v>0</v>
      </c>
      <c r="BG1545" s="232">
        <f>IF(N1545="zákl. přenesená",J1545,0)</f>
        <v>0</v>
      </c>
      <c r="BH1545" s="232">
        <f>IF(N1545="sníž. přenesená",J1545,0)</f>
        <v>0</v>
      </c>
      <c r="BI1545" s="232">
        <f>IF(N1545="nulová",J1545,0)</f>
        <v>0</v>
      </c>
      <c r="BJ1545" s="17" t="s">
        <v>84</v>
      </c>
      <c r="BK1545" s="232">
        <f>ROUND(I1545*H1545,2)</f>
        <v>0</v>
      </c>
      <c r="BL1545" s="17" t="s">
        <v>252</v>
      </c>
      <c r="BM1545" s="231" t="s">
        <v>2638</v>
      </c>
    </row>
    <row r="1546" spans="1:51" s="13" customFormat="1" ht="12">
      <c r="A1546" s="13"/>
      <c r="B1546" s="233"/>
      <c r="C1546" s="234"/>
      <c r="D1546" s="235" t="s">
        <v>172</v>
      </c>
      <c r="E1546" s="236" t="s">
        <v>1</v>
      </c>
      <c r="F1546" s="237" t="s">
        <v>2639</v>
      </c>
      <c r="G1546" s="234"/>
      <c r="H1546" s="238">
        <v>1.85</v>
      </c>
      <c r="I1546" s="239"/>
      <c r="J1546" s="234"/>
      <c r="K1546" s="234"/>
      <c r="L1546" s="240"/>
      <c r="M1546" s="241"/>
      <c r="N1546" s="242"/>
      <c r="O1546" s="242"/>
      <c r="P1546" s="242"/>
      <c r="Q1546" s="242"/>
      <c r="R1546" s="242"/>
      <c r="S1546" s="242"/>
      <c r="T1546" s="24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T1546" s="244" t="s">
        <v>172</v>
      </c>
      <c r="AU1546" s="244" t="s">
        <v>86</v>
      </c>
      <c r="AV1546" s="13" t="s">
        <v>86</v>
      </c>
      <c r="AW1546" s="13" t="s">
        <v>32</v>
      </c>
      <c r="AX1546" s="13" t="s">
        <v>76</v>
      </c>
      <c r="AY1546" s="244" t="s">
        <v>164</v>
      </c>
    </row>
    <row r="1547" spans="1:51" s="13" customFormat="1" ht="12">
      <c r="A1547" s="13"/>
      <c r="B1547" s="233"/>
      <c r="C1547" s="234"/>
      <c r="D1547" s="235" t="s">
        <v>172</v>
      </c>
      <c r="E1547" s="236" t="s">
        <v>1</v>
      </c>
      <c r="F1547" s="237" t="s">
        <v>2640</v>
      </c>
      <c r="G1547" s="234"/>
      <c r="H1547" s="238">
        <v>1.6</v>
      </c>
      <c r="I1547" s="239"/>
      <c r="J1547" s="234"/>
      <c r="K1547" s="234"/>
      <c r="L1547" s="240"/>
      <c r="M1547" s="241"/>
      <c r="N1547" s="242"/>
      <c r="O1547" s="242"/>
      <c r="P1547" s="242"/>
      <c r="Q1547" s="242"/>
      <c r="R1547" s="242"/>
      <c r="S1547" s="242"/>
      <c r="T1547" s="24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44" t="s">
        <v>172</v>
      </c>
      <c r="AU1547" s="244" t="s">
        <v>86</v>
      </c>
      <c r="AV1547" s="13" t="s">
        <v>86</v>
      </c>
      <c r="AW1547" s="13" t="s">
        <v>32</v>
      </c>
      <c r="AX1547" s="13" t="s">
        <v>76</v>
      </c>
      <c r="AY1547" s="244" t="s">
        <v>164</v>
      </c>
    </row>
    <row r="1548" spans="1:51" s="14" customFormat="1" ht="12">
      <c r="A1548" s="14"/>
      <c r="B1548" s="245"/>
      <c r="C1548" s="246"/>
      <c r="D1548" s="235" t="s">
        <v>172</v>
      </c>
      <c r="E1548" s="247" t="s">
        <v>1</v>
      </c>
      <c r="F1548" s="248" t="s">
        <v>175</v>
      </c>
      <c r="G1548" s="246"/>
      <c r="H1548" s="249">
        <v>3.45</v>
      </c>
      <c r="I1548" s="250"/>
      <c r="J1548" s="246"/>
      <c r="K1548" s="246"/>
      <c r="L1548" s="251"/>
      <c r="M1548" s="252"/>
      <c r="N1548" s="253"/>
      <c r="O1548" s="253"/>
      <c r="P1548" s="253"/>
      <c r="Q1548" s="253"/>
      <c r="R1548" s="253"/>
      <c r="S1548" s="253"/>
      <c r="T1548" s="25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T1548" s="255" t="s">
        <v>172</v>
      </c>
      <c r="AU1548" s="255" t="s">
        <v>86</v>
      </c>
      <c r="AV1548" s="14" t="s">
        <v>170</v>
      </c>
      <c r="AW1548" s="14" t="s">
        <v>32</v>
      </c>
      <c r="AX1548" s="14" t="s">
        <v>84</v>
      </c>
      <c r="AY1548" s="255" t="s">
        <v>164</v>
      </c>
    </row>
    <row r="1549" spans="1:65" s="2" customFormat="1" ht="13.8" customHeight="1">
      <c r="A1549" s="38"/>
      <c r="B1549" s="39"/>
      <c r="C1549" s="219" t="s">
        <v>2641</v>
      </c>
      <c r="D1549" s="219" t="s">
        <v>166</v>
      </c>
      <c r="E1549" s="220" t="s">
        <v>2642</v>
      </c>
      <c r="F1549" s="221" t="s">
        <v>2643</v>
      </c>
      <c r="G1549" s="222" t="s">
        <v>350</v>
      </c>
      <c r="H1549" s="223">
        <v>24</v>
      </c>
      <c r="I1549" s="224"/>
      <c r="J1549" s="225">
        <f>ROUND(I1549*H1549,2)</f>
        <v>0</v>
      </c>
      <c r="K1549" s="226"/>
      <c r="L1549" s="44"/>
      <c r="M1549" s="227" t="s">
        <v>1</v>
      </c>
      <c r="N1549" s="228" t="s">
        <v>41</v>
      </c>
      <c r="O1549" s="91"/>
      <c r="P1549" s="229">
        <f>O1549*H1549</f>
        <v>0</v>
      </c>
      <c r="Q1549" s="229">
        <v>0</v>
      </c>
      <c r="R1549" s="229">
        <f>Q1549*H1549</f>
        <v>0</v>
      </c>
      <c r="S1549" s="229">
        <v>0.174</v>
      </c>
      <c r="T1549" s="230">
        <f>S1549*H1549</f>
        <v>4.176</v>
      </c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38"/>
      <c r="AR1549" s="231" t="s">
        <v>252</v>
      </c>
      <c r="AT1549" s="231" t="s">
        <v>166</v>
      </c>
      <c r="AU1549" s="231" t="s">
        <v>86</v>
      </c>
      <c r="AY1549" s="17" t="s">
        <v>164</v>
      </c>
      <c r="BE1549" s="232">
        <f>IF(N1549="základní",J1549,0)</f>
        <v>0</v>
      </c>
      <c r="BF1549" s="232">
        <f>IF(N1549="snížená",J1549,0)</f>
        <v>0</v>
      </c>
      <c r="BG1549" s="232">
        <f>IF(N1549="zákl. přenesená",J1549,0)</f>
        <v>0</v>
      </c>
      <c r="BH1549" s="232">
        <f>IF(N1549="sníž. přenesená",J1549,0)</f>
        <v>0</v>
      </c>
      <c r="BI1549" s="232">
        <f>IF(N1549="nulová",J1549,0)</f>
        <v>0</v>
      </c>
      <c r="BJ1549" s="17" t="s">
        <v>84</v>
      </c>
      <c r="BK1549" s="232">
        <f>ROUND(I1549*H1549,2)</f>
        <v>0</v>
      </c>
      <c r="BL1549" s="17" t="s">
        <v>252</v>
      </c>
      <c r="BM1549" s="231" t="s">
        <v>2644</v>
      </c>
    </row>
    <row r="1550" spans="1:51" s="13" customFormat="1" ht="12">
      <c r="A1550" s="13"/>
      <c r="B1550" s="233"/>
      <c r="C1550" s="234"/>
      <c r="D1550" s="235" t="s">
        <v>172</v>
      </c>
      <c r="E1550" s="236" t="s">
        <v>1</v>
      </c>
      <c r="F1550" s="237" t="s">
        <v>1805</v>
      </c>
      <c r="G1550" s="234"/>
      <c r="H1550" s="238">
        <v>24</v>
      </c>
      <c r="I1550" s="239"/>
      <c r="J1550" s="234"/>
      <c r="K1550" s="234"/>
      <c r="L1550" s="240"/>
      <c r="M1550" s="241"/>
      <c r="N1550" s="242"/>
      <c r="O1550" s="242"/>
      <c r="P1550" s="242"/>
      <c r="Q1550" s="242"/>
      <c r="R1550" s="242"/>
      <c r="S1550" s="242"/>
      <c r="T1550" s="24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44" t="s">
        <v>172</v>
      </c>
      <c r="AU1550" s="244" t="s">
        <v>86</v>
      </c>
      <c r="AV1550" s="13" t="s">
        <v>86</v>
      </c>
      <c r="AW1550" s="13" t="s">
        <v>32</v>
      </c>
      <c r="AX1550" s="13" t="s">
        <v>84</v>
      </c>
      <c r="AY1550" s="244" t="s">
        <v>164</v>
      </c>
    </row>
    <row r="1551" spans="1:65" s="2" customFormat="1" ht="13.8" customHeight="1">
      <c r="A1551" s="38"/>
      <c r="B1551" s="39"/>
      <c r="C1551" s="219" t="s">
        <v>2645</v>
      </c>
      <c r="D1551" s="219" t="s">
        <v>166</v>
      </c>
      <c r="E1551" s="220" t="s">
        <v>2646</v>
      </c>
      <c r="F1551" s="221" t="s">
        <v>2647</v>
      </c>
      <c r="G1551" s="222" t="s">
        <v>1553</v>
      </c>
      <c r="H1551" s="277"/>
      <c r="I1551" s="224"/>
      <c r="J1551" s="225">
        <f>ROUND(I1551*H1551,2)</f>
        <v>0</v>
      </c>
      <c r="K1551" s="226"/>
      <c r="L1551" s="44"/>
      <c r="M1551" s="227" t="s">
        <v>1</v>
      </c>
      <c r="N1551" s="228" t="s">
        <v>41</v>
      </c>
      <c r="O1551" s="91"/>
      <c r="P1551" s="229">
        <f>O1551*H1551</f>
        <v>0</v>
      </c>
      <c r="Q1551" s="229">
        <v>0</v>
      </c>
      <c r="R1551" s="229">
        <f>Q1551*H1551</f>
        <v>0</v>
      </c>
      <c r="S1551" s="229">
        <v>0</v>
      </c>
      <c r="T1551" s="230">
        <f>S1551*H1551</f>
        <v>0</v>
      </c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  <c r="AE1551" s="38"/>
      <c r="AR1551" s="231" t="s">
        <v>252</v>
      </c>
      <c r="AT1551" s="231" t="s">
        <v>166</v>
      </c>
      <c r="AU1551" s="231" t="s">
        <v>86</v>
      </c>
      <c r="AY1551" s="17" t="s">
        <v>164</v>
      </c>
      <c r="BE1551" s="232">
        <f>IF(N1551="základní",J1551,0)</f>
        <v>0</v>
      </c>
      <c r="BF1551" s="232">
        <f>IF(N1551="snížená",J1551,0)</f>
        <v>0</v>
      </c>
      <c r="BG1551" s="232">
        <f>IF(N1551="zákl. přenesená",J1551,0)</f>
        <v>0</v>
      </c>
      <c r="BH1551" s="232">
        <f>IF(N1551="sníž. přenesená",J1551,0)</f>
        <v>0</v>
      </c>
      <c r="BI1551" s="232">
        <f>IF(N1551="nulová",J1551,0)</f>
        <v>0</v>
      </c>
      <c r="BJ1551" s="17" t="s">
        <v>84</v>
      </c>
      <c r="BK1551" s="232">
        <f>ROUND(I1551*H1551,2)</f>
        <v>0</v>
      </c>
      <c r="BL1551" s="17" t="s">
        <v>252</v>
      </c>
      <c r="BM1551" s="231" t="s">
        <v>2648</v>
      </c>
    </row>
    <row r="1552" spans="1:63" s="12" customFormat="1" ht="22.8" customHeight="1">
      <c r="A1552" s="12"/>
      <c r="B1552" s="203"/>
      <c r="C1552" s="204"/>
      <c r="D1552" s="205" t="s">
        <v>75</v>
      </c>
      <c r="E1552" s="217" t="s">
        <v>2649</v>
      </c>
      <c r="F1552" s="217" t="s">
        <v>2650</v>
      </c>
      <c r="G1552" s="204"/>
      <c r="H1552" s="204"/>
      <c r="I1552" s="207"/>
      <c r="J1552" s="218">
        <f>BK1552</f>
        <v>0</v>
      </c>
      <c r="K1552" s="204"/>
      <c r="L1552" s="209"/>
      <c r="M1552" s="210"/>
      <c r="N1552" s="211"/>
      <c r="O1552" s="211"/>
      <c r="P1552" s="212">
        <f>SUM(P1553:P1663)</f>
        <v>0</v>
      </c>
      <c r="Q1552" s="211"/>
      <c r="R1552" s="212">
        <f>SUM(R1553:R1663)</f>
        <v>0</v>
      </c>
      <c r="S1552" s="211"/>
      <c r="T1552" s="213">
        <f>SUM(T1553:T1663)</f>
        <v>1.4880000000000002</v>
      </c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R1552" s="214" t="s">
        <v>86</v>
      </c>
      <c r="AT1552" s="215" t="s">
        <v>75</v>
      </c>
      <c r="AU1552" s="215" t="s">
        <v>84</v>
      </c>
      <c r="AY1552" s="214" t="s">
        <v>164</v>
      </c>
      <c r="BK1552" s="216">
        <f>SUM(BK1553:BK1663)</f>
        <v>0</v>
      </c>
    </row>
    <row r="1553" spans="1:65" s="2" customFormat="1" ht="13.8" customHeight="1">
      <c r="A1553" s="38"/>
      <c r="B1553" s="39"/>
      <c r="C1553" s="219" t="s">
        <v>2651</v>
      </c>
      <c r="D1553" s="219" t="s">
        <v>166</v>
      </c>
      <c r="E1553" s="220" t="s">
        <v>2652</v>
      </c>
      <c r="F1553" s="221" t="s">
        <v>2653</v>
      </c>
      <c r="G1553" s="222" t="s">
        <v>350</v>
      </c>
      <c r="H1553" s="223">
        <v>11</v>
      </c>
      <c r="I1553" s="224"/>
      <c r="J1553" s="225">
        <f>ROUND(I1553*H1553,2)</f>
        <v>0</v>
      </c>
      <c r="K1553" s="226"/>
      <c r="L1553" s="44"/>
      <c r="M1553" s="227" t="s">
        <v>1</v>
      </c>
      <c r="N1553" s="228" t="s">
        <v>41</v>
      </c>
      <c r="O1553" s="91"/>
      <c r="P1553" s="229">
        <f>O1553*H1553</f>
        <v>0</v>
      </c>
      <c r="Q1553" s="229">
        <v>0</v>
      </c>
      <c r="R1553" s="229">
        <f>Q1553*H1553</f>
        <v>0</v>
      </c>
      <c r="S1553" s="229">
        <v>0</v>
      </c>
      <c r="T1553" s="230">
        <f>S1553*H1553</f>
        <v>0</v>
      </c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38"/>
      <c r="AR1553" s="231" t="s">
        <v>252</v>
      </c>
      <c r="AT1553" s="231" t="s">
        <v>166</v>
      </c>
      <c r="AU1553" s="231" t="s">
        <v>86</v>
      </c>
      <c r="AY1553" s="17" t="s">
        <v>164</v>
      </c>
      <c r="BE1553" s="232">
        <f>IF(N1553="základní",J1553,0)</f>
        <v>0</v>
      </c>
      <c r="BF1553" s="232">
        <f>IF(N1553="snížená",J1553,0)</f>
        <v>0</v>
      </c>
      <c r="BG1553" s="232">
        <f>IF(N1553="zákl. přenesená",J1553,0)</f>
        <v>0</v>
      </c>
      <c r="BH1553" s="232">
        <f>IF(N1553="sníž. přenesená",J1553,0)</f>
        <v>0</v>
      </c>
      <c r="BI1553" s="232">
        <f>IF(N1553="nulová",J1553,0)</f>
        <v>0</v>
      </c>
      <c r="BJ1553" s="17" t="s">
        <v>84</v>
      </c>
      <c r="BK1553" s="232">
        <f>ROUND(I1553*H1553,2)</f>
        <v>0</v>
      </c>
      <c r="BL1553" s="17" t="s">
        <v>252</v>
      </c>
      <c r="BM1553" s="231" t="s">
        <v>2654</v>
      </c>
    </row>
    <row r="1554" spans="1:65" s="2" customFormat="1" ht="13.8" customHeight="1">
      <c r="A1554" s="38"/>
      <c r="B1554" s="39"/>
      <c r="C1554" s="219" t="s">
        <v>2655</v>
      </c>
      <c r="D1554" s="219" t="s">
        <v>166</v>
      </c>
      <c r="E1554" s="220" t="s">
        <v>2656</v>
      </c>
      <c r="F1554" s="221" t="s">
        <v>2657</v>
      </c>
      <c r="G1554" s="222" t="s">
        <v>350</v>
      </c>
      <c r="H1554" s="223">
        <v>5</v>
      </c>
      <c r="I1554" s="224"/>
      <c r="J1554" s="225">
        <f>ROUND(I1554*H1554,2)</f>
        <v>0</v>
      </c>
      <c r="K1554" s="226"/>
      <c r="L1554" s="44"/>
      <c r="M1554" s="227" t="s">
        <v>1</v>
      </c>
      <c r="N1554" s="228" t="s">
        <v>41</v>
      </c>
      <c r="O1554" s="91"/>
      <c r="P1554" s="229">
        <f>O1554*H1554</f>
        <v>0</v>
      </c>
      <c r="Q1554" s="229">
        <v>0</v>
      </c>
      <c r="R1554" s="229">
        <f>Q1554*H1554</f>
        <v>0</v>
      </c>
      <c r="S1554" s="229">
        <v>0</v>
      </c>
      <c r="T1554" s="230">
        <f>S1554*H1554</f>
        <v>0</v>
      </c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  <c r="AE1554" s="38"/>
      <c r="AR1554" s="231" t="s">
        <v>252</v>
      </c>
      <c r="AT1554" s="231" t="s">
        <v>166</v>
      </c>
      <c r="AU1554" s="231" t="s">
        <v>86</v>
      </c>
      <c r="AY1554" s="17" t="s">
        <v>164</v>
      </c>
      <c r="BE1554" s="232">
        <f>IF(N1554="základní",J1554,0)</f>
        <v>0</v>
      </c>
      <c r="BF1554" s="232">
        <f>IF(N1554="snížená",J1554,0)</f>
        <v>0</v>
      </c>
      <c r="BG1554" s="232">
        <f>IF(N1554="zákl. přenesená",J1554,0)</f>
        <v>0</v>
      </c>
      <c r="BH1554" s="232">
        <f>IF(N1554="sníž. přenesená",J1554,0)</f>
        <v>0</v>
      </c>
      <c r="BI1554" s="232">
        <f>IF(N1554="nulová",J1554,0)</f>
        <v>0</v>
      </c>
      <c r="BJ1554" s="17" t="s">
        <v>84</v>
      </c>
      <c r="BK1554" s="232">
        <f>ROUND(I1554*H1554,2)</f>
        <v>0</v>
      </c>
      <c r="BL1554" s="17" t="s">
        <v>252</v>
      </c>
      <c r="BM1554" s="231" t="s">
        <v>2658</v>
      </c>
    </row>
    <row r="1555" spans="1:65" s="2" customFormat="1" ht="13.8" customHeight="1">
      <c r="A1555" s="38"/>
      <c r="B1555" s="39"/>
      <c r="C1555" s="219" t="s">
        <v>2659</v>
      </c>
      <c r="D1555" s="219" t="s">
        <v>166</v>
      </c>
      <c r="E1555" s="220" t="s">
        <v>2660</v>
      </c>
      <c r="F1555" s="221" t="s">
        <v>2661</v>
      </c>
      <c r="G1555" s="222" t="s">
        <v>350</v>
      </c>
      <c r="H1555" s="223">
        <v>1</v>
      </c>
      <c r="I1555" s="224"/>
      <c r="J1555" s="225">
        <f>ROUND(I1555*H1555,2)</f>
        <v>0</v>
      </c>
      <c r="K1555" s="226"/>
      <c r="L1555" s="44"/>
      <c r="M1555" s="227" t="s">
        <v>1</v>
      </c>
      <c r="N1555" s="228" t="s">
        <v>41</v>
      </c>
      <c r="O1555" s="91"/>
      <c r="P1555" s="229">
        <f>O1555*H1555</f>
        <v>0</v>
      </c>
      <c r="Q1555" s="229">
        <v>0</v>
      </c>
      <c r="R1555" s="229">
        <f>Q1555*H1555</f>
        <v>0</v>
      </c>
      <c r="S1555" s="229">
        <v>0</v>
      </c>
      <c r="T1555" s="230">
        <f>S1555*H1555</f>
        <v>0</v>
      </c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  <c r="AE1555" s="38"/>
      <c r="AR1555" s="231" t="s">
        <v>252</v>
      </c>
      <c r="AT1555" s="231" t="s">
        <v>166</v>
      </c>
      <c r="AU1555" s="231" t="s">
        <v>86</v>
      </c>
      <c r="AY1555" s="17" t="s">
        <v>164</v>
      </c>
      <c r="BE1555" s="232">
        <f>IF(N1555="základní",J1555,0)</f>
        <v>0</v>
      </c>
      <c r="BF1555" s="232">
        <f>IF(N1555="snížená",J1555,0)</f>
        <v>0</v>
      </c>
      <c r="BG1555" s="232">
        <f>IF(N1555="zákl. přenesená",J1555,0)</f>
        <v>0</v>
      </c>
      <c r="BH1555" s="232">
        <f>IF(N1555="sníž. přenesená",J1555,0)</f>
        <v>0</v>
      </c>
      <c r="BI1555" s="232">
        <f>IF(N1555="nulová",J1555,0)</f>
        <v>0</v>
      </c>
      <c r="BJ1555" s="17" t="s">
        <v>84</v>
      </c>
      <c r="BK1555" s="232">
        <f>ROUND(I1555*H1555,2)</f>
        <v>0</v>
      </c>
      <c r="BL1555" s="17" t="s">
        <v>252</v>
      </c>
      <c r="BM1555" s="231" t="s">
        <v>2662</v>
      </c>
    </row>
    <row r="1556" spans="1:65" s="2" customFormat="1" ht="13.8" customHeight="1">
      <c r="A1556" s="38"/>
      <c r="B1556" s="39"/>
      <c r="C1556" s="219" t="s">
        <v>2663</v>
      </c>
      <c r="D1556" s="219" t="s">
        <v>166</v>
      </c>
      <c r="E1556" s="220" t="s">
        <v>2664</v>
      </c>
      <c r="F1556" s="221" t="s">
        <v>2665</v>
      </c>
      <c r="G1556" s="222" t="s">
        <v>350</v>
      </c>
      <c r="H1556" s="223">
        <v>1</v>
      </c>
      <c r="I1556" s="224"/>
      <c r="J1556" s="225">
        <f>ROUND(I1556*H1556,2)</f>
        <v>0</v>
      </c>
      <c r="K1556" s="226"/>
      <c r="L1556" s="44"/>
      <c r="M1556" s="227" t="s">
        <v>1</v>
      </c>
      <c r="N1556" s="228" t="s">
        <v>41</v>
      </c>
      <c r="O1556" s="91"/>
      <c r="P1556" s="229">
        <f>O1556*H1556</f>
        <v>0</v>
      </c>
      <c r="Q1556" s="229">
        <v>0</v>
      </c>
      <c r="R1556" s="229">
        <f>Q1556*H1556</f>
        <v>0</v>
      </c>
      <c r="S1556" s="229">
        <v>0</v>
      </c>
      <c r="T1556" s="230">
        <f>S1556*H1556</f>
        <v>0</v>
      </c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38"/>
      <c r="AR1556" s="231" t="s">
        <v>252</v>
      </c>
      <c r="AT1556" s="231" t="s">
        <v>166</v>
      </c>
      <c r="AU1556" s="231" t="s">
        <v>86</v>
      </c>
      <c r="AY1556" s="17" t="s">
        <v>164</v>
      </c>
      <c r="BE1556" s="232">
        <f>IF(N1556="základní",J1556,0)</f>
        <v>0</v>
      </c>
      <c r="BF1556" s="232">
        <f>IF(N1556="snížená",J1556,0)</f>
        <v>0</v>
      </c>
      <c r="BG1556" s="232">
        <f>IF(N1556="zákl. přenesená",J1556,0)</f>
        <v>0</v>
      </c>
      <c r="BH1556" s="232">
        <f>IF(N1556="sníž. přenesená",J1556,0)</f>
        <v>0</v>
      </c>
      <c r="BI1556" s="232">
        <f>IF(N1556="nulová",J1556,0)</f>
        <v>0</v>
      </c>
      <c r="BJ1556" s="17" t="s">
        <v>84</v>
      </c>
      <c r="BK1556" s="232">
        <f>ROUND(I1556*H1556,2)</f>
        <v>0</v>
      </c>
      <c r="BL1556" s="17" t="s">
        <v>252</v>
      </c>
      <c r="BM1556" s="231" t="s">
        <v>2666</v>
      </c>
    </row>
    <row r="1557" spans="1:65" s="2" customFormat="1" ht="13.8" customHeight="1">
      <c r="A1557" s="38"/>
      <c r="B1557" s="39"/>
      <c r="C1557" s="219" t="s">
        <v>2667</v>
      </c>
      <c r="D1557" s="219" t="s">
        <v>166</v>
      </c>
      <c r="E1557" s="220" t="s">
        <v>2668</v>
      </c>
      <c r="F1557" s="221" t="s">
        <v>2669</v>
      </c>
      <c r="G1557" s="222" t="s">
        <v>350</v>
      </c>
      <c r="H1557" s="223">
        <v>1</v>
      </c>
      <c r="I1557" s="224"/>
      <c r="J1557" s="225">
        <f>ROUND(I1557*H1557,2)</f>
        <v>0</v>
      </c>
      <c r="K1557" s="226"/>
      <c r="L1557" s="44"/>
      <c r="M1557" s="227" t="s">
        <v>1</v>
      </c>
      <c r="N1557" s="228" t="s">
        <v>41</v>
      </c>
      <c r="O1557" s="91"/>
      <c r="P1557" s="229">
        <f>O1557*H1557</f>
        <v>0</v>
      </c>
      <c r="Q1557" s="229">
        <v>0</v>
      </c>
      <c r="R1557" s="229">
        <f>Q1557*H1557</f>
        <v>0</v>
      </c>
      <c r="S1557" s="229">
        <v>0</v>
      </c>
      <c r="T1557" s="230">
        <f>S1557*H1557</f>
        <v>0</v>
      </c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  <c r="AE1557" s="38"/>
      <c r="AR1557" s="231" t="s">
        <v>252</v>
      </c>
      <c r="AT1557" s="231" t="s">
        <v>166</v>
      </c>
      <c r="AU1557" s="231" t="s">
        <v>86</v>
      </c>
      <c r="AY1557" s="17" t="s">
        <v>164</v>
      </c>
      <c r="BE1557" s="232">
        <f>IF(N1557="základní",J1557,0)</f>
        <v>0</v>
      </c>
      <c r="BF1557" s="232">
        <f>IF(N1557="snížená",J1557,0)</f>
        <v>0</v>
      </c>
      <c r="BG1557" s="232">
        <f>IF(N1557="zákl. přenesená",J1557,0)</f>
        <v>0</v>
      </c>
      <c r="BH1557" s="232">
        <f>IF(N1557="sníž. přenesená",J1557,0)</f>
        <v>0</v>
      </c>
      <c r="BI1557" s="232">
        <f>IF(N1557="nulová",J1557,0)</f>
        <v>0</v>
      </c>
      <c r="BJ1557" s="17" t="s">
        <v>84</v>
      </c>
      <c r="BK1557" s="232">
        <f>ROUND(I1557*H1557,2)</f>
        <v>0</v>
      </c>
      <c r="BL1557" s="17" t="s">
        <v>252</v>
      </c>
      <c r="BM1557" s="231" t="s">
        <v>2670</v>
      </c>
    </row>
    <row r="1558" spans="1:65" s="2" customFormat="1" ht="13.8" customHeight="1">
      <c r="A1558" s="38"/>
      <c r="B1558" s="39"/>
      <c r="C1558" s="219" t="s">
        <v>2671</v>
      </c>
      <c r="D1558" s="219" t="s">
        <v>166</v>
      </c>
      <c r="E1558" s="220" t="s">
        <v>2672</v>
      </c>
      <c r="F1558" s="221" t="s">
        <v>2673</v>
      </c>
      <c r="G1558" s="222" t="s">
        <v>350</v>
      </c>
      <c r="H1558" s="223">
        <v>1</v>
      </c>
      <c r="I1558" s="224"/>
      <c r="J1558" s="225">
        <f>ROUND(I1558*H1558,2)</f>
        <v>0</v>
      </c>
      <c r="K1558" s="226"/>
      <c r="L1558" s="44"/>
      <c r="M1558" s="227" t="s">
        <v>1</v>
      </c>
      <c r="N1558" s="228" t="s">
        <v>41</v>
      </c>
      <c r="O1558" s="91"/>
      <c r="P1558" s="229">
        <f>O1558*H1558</f>
        <v>0</v>
      </c>
      <c r="Q1558" s="229">
        <v>0</v>
      </c>
      <c r="R1558" s="229">
        <f>Q1558*H1558</f>
        <v>0</v>
      </c>
      <c r="S1558" s="229">
        <v>0</v>
      </c>
      <c r="T1558" s="230">
        <f>S1558*H1558</f>
        <v>0</v>
      </c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  <c r="AE1558" s="38"/>
      <c r="AR1558" s="231" t="s">
        <v>252</v>
      </c>
      <c r="AT1558" s="231" t="s">
        <v>166</v>
      </c>
      <c r="AU1558" s="231" t="s">
        <v>86</v>
      </c>
      <c r="AY1558" s="17" t="s">
        <v>164</v>
      </c>
      <c r="BE1558" s="232">
        <f>IF(N1558="základní",J1558,0)</f>
        <v>0</v>
      </c>
      <c r="BF1558" s="232">
        <f>IF(N1558="snížená",J1558,0)</f>
        <v>0</v>
      </c>
      <c r="BG1558" s="232">
        <f>IF(N1558="zákl. přenesená",J1558,0)</f>
        <v>0</v>
      </c>
      <c r="BH1558" s="232">
        <f>IF(N1558="sníž. přenesená",J1558,0)</f>
        <v>0</v>
      </c>
      <c r="BI1558" s="232">
        <f>IF(N1558="nulová",J1558,0)</f>
        <v>0</v>
      </c>
      <c r="BJ1558" s="17" t="s">
        <v>84</v>
      </c>
      <c r="BK1558" s="232">
        <f>ROUND(I1558*H1558,2)</f>
        <v>0</v>
      </c>
      <c r="BL1558" s="17" t="s">
        <v>252</v>
      </c>
      <c r="BM1558" s="231" t="s">
        <v>2674</v>
      </c>
    </row>
    <row r="1559" spans="1:65" s="2" customFormat="1" ht="13.8" customHeight="1">
      <c r="A1559" s="38"/>
      <c r="B1559" s="39"/>
      <c r="C1559" s="219" t="s">
        <v>2675</v>
      </c>
      <c r="D1559" s="219" t="s">
        <v>166</v>
      </c>
      <c r="E1559" s="220" t="s">
        <v>2676</v>
      </c>
      <c r="F1559" s="221" t="s">
        <v>2677</v>
      </c>
      <c r="G1559" s="222" t="s">
        <v>350</v>
      </c>
      <c r="H1559" s="223">
        <v>1</v>
      </c>
      <c r="I1559" s="224"/>
      <c r="J1559" s="225">
        <f>ROUND(I1559*H1559,2)</f>
        <v>0</v>
      </c>
      <c r="K1559" s="226"/>
      <c r="L1559" s="44"/>
      <c r="M1559" s="227" t="s">
        <v>1</v>
      </c>
      <c r="N1559" s="228" t="s">
        <v>41</v>
      </c>
      <c r="O1559" s="91"/>
      <c r="P1559" s="229">
        <f>O1559*H1559</f>
        <v>0</v>
      </c>
      <c r="Q1559" s="229">
        <v>0</v>
      </c>
      <c r="R1559" s="229">
        <f>Q1559*H1559</f>
        <v>0</v>
      </c>
      <c r="S1559" s="229">
        <v>0</v>
      </c>
      <c r="T1559" s="230">
        <f>S1559*H1559</f>
        <v>0</v>
      </c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38"/>
      <c r="AR1559" s="231" t="s">
        <v>252</v>
      </c>
      <c r="AT1559" s="231" t="s">
        <v>166</v>
      </c>
      <c r="AU1559" s="231" t="s">
        <v>86</v>
      </c>
      <c r="AY1559" s="17" t="s">
        <v>164</v>
      </c>
      <c r="BE1559" s="232">
        <f>IF(N1559="základní",J1559,0)</f>
        <v>0</v>
      </c>
      <c r="BF1559" s="232">
        <f>IF(N1559="snížená",J1559,0)</f>
        <v>0</v>
      </c>
      <c r="BG1559" s="232">
        <f>IF(N1559="zákl. přenesená",J1559,0)</f>
        <v>0</v>
      </c>
      <c r="BH1559" s="232">
        <f>IF(N1559="sníž. přenesená",J1559,0)</f>
        <v>0</v>
      </c>
      <c r="BI1559" s="232">
        <f>IF(N1559="nulová",J1559,0)</f>
        <v>0</v>
      </c>
      <c r="BJ1559" s="17" t="s">
        <v>84</v>
      </c>
      <c r="BK1559" s="232">
        <f>ROUND(I1559*H1559,2)</f>
        <v>0</v>
      </c>
      <c r="BL1559" s="17" t="s">
        <v>252</v>
      </c>
      <c r="BM1559" s="231" t="s">
        <v>2678</v>
      </c>
    </row>
    <row r="1560" spans="1:65" s="2" customFormat="1" ht="13.8" customHeight="1">
      <c r="A1560" s="38"/>
      <c r="B1560" s="39"/>
      <c r="C1560" s="219" t="s">
        <v>2679</v>
      </c>
      <c r="D1560" s="219" t="s">
        <v>166</v>
      </c>
      <c r="E1560" s="220" t="s">
        <v>2680</v>
      </c>
      <c r="F1560" s="221" t="s">
        <v>2681</v>
      </c>
      <c r="G1560" s="222" t="s">
        <v>169</v>
      </c>
      <c r="H1560" s="223">
        <v>70.964</v>
      </c>
      <c r="I1560" s="224"/>
      <c r="J1560" s="225">
        <f>ROUND(I1560*H1560,2)</f>
        <v>0</v>
      </c>
      <c r="K1560" s="226"/>
      <c r="L1560" s="44"/>
      <c r="M1560" s="227" t="s">
        <v>1</v>
      </c>
      <c r="N1560" s="228" t="s">
        <v>41</v>
      </c>
      <c r="O1560" s="91"/>
      <c r="P1560" s="229">
        <f>O1560*H1560</f>
        <v>0</v>
      </c>
      <c r="Q1560" s="229">
        <v>0</v>
      </c>
      <c r="R1560" s="229">
        <f>Q1560*H1560</f>
        <v>0</v>
      </c>
      <c r="S1560" s="229">
        <v>0</v>
      </c>
      <c r="T1560" s="230">
        <f>S1560*H1560</f>
        <v>0</v>
      </c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  <c r="AE1560" s="38"/>
      <c r="AR1560" s="231" t="s">
        <v>252</v>
      </c>
      <c r="AT1560" s="231" t="s">
        <v>166</v>
      </c>
      <c r="AU1560" s="231" t="s">
        <v>86</v>
      </c>
      <c r="AY1560" s="17" t="s">
        <v>164</v>
      </c>
      <c r="BE1560" s="232">
        <f>IF(N1560="základní",J1560,0)</f>
        <v>0</v>
      </c>
      <c r="BF1560" s="232">
        <f>IF(N1560="snížená",J1560,0)</f>
        <v>0</v>
      </c>
      <c r="BG1560" s="232">
        <f>IF(N1560="zákl. přenesená",J1560,0)</f>
        <v>0</v>
      </c>
      <c r="BH1560" s="232">
        <f>IF(N1560="sníž. přenesená",J1560,0)</f>
        <v>0</v>
      </c>
      <c r="BI1560" s="232">
        <f>IF(N1560="nulová",J1560,0)</f>
        <v>0</v>
      </c>
      <c r="BJ1560" s="17" t="s">
        <v>84</v>
      </c>
      <c r="BK1560" s="232">
        <f>ROUND(I1560*H1560,2)</f>
        <v>0</v>
      </c>
      <c r="BL1560" s="17" t="s">
        <v>252</v>
      </c>
      <c r="BM1560" s="231" t="s">
        <v>2682</v>
      </c>
    </row>
    <row r="1561" spans="1:51" s="13" customFormat="1" ht="12">
      <c r="A1561" s="13"/>
      <c r="B1561" s="233"/>
      <c r="C1561" s="234"/>
      <c r="D1561" s="235" t="s">
        <v>172</v>
      </c>
      <c r="E1561" s="236" t="s">
        <v>1</v>
      </c>
      <c r="F1561" s="237" t="s">
        <v>2683</v>
      </c>
      <c r="G1561" s="234"/>
      <c r="H1561" s="238">
        <v>70.964</v>
      </c>
      <c r="I1561" s="239"/>
      <c r="J1561" s="234"/>
      <c r="K1561" s="234"/>
      <c r="L1561" s="240"/>
      <c r="M1561" s="241"/>
      <c r="N1561" s="242"/>
      <c r="O1561" s="242"/>
      <c r="P1561" s="242"/>
      <c r="Q1561" s="242"/>
      <c r="R1561" s="242"/>
      <c r="S1561" s="242"/>
      <c r="T1561" s="24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44" t="s">
        <v>172</v>
      </c>
      <c r="AU1561" s="244" t="s">
        <v>86</v>
      </c>
      <c r="AV1561" s="13" t="s">
        <v>86</v>
      </c>
      <c r="AW1561" s="13" t="s">
        <v>32</v>
      </c>
      <c r="AX1561" s="13" t="s">
        <v>84</v>
      </c>
      <c r="AY1561" s="244" t="s">
        <v>164</v>
      </c>
    </row>
    <row r="1562" spans="1:65" s="2" customFormat="1" ht="13.8" customHeight="1">
      <c r="A1562" s="38"/>
      <c r="B1562" s="39"/>
      <c r="C1562" s="219" t="s">
        <v>2684</v>
      </c>
      <c r="D1562" s="219" t="s">
        <v>166</v>
      </c>
      <c r="E1562" s="220" t="s">
        <v>2685</v>
      </c>
      <c r="F1562" s="221" t="s">
        <v>2686</v>
      </c>
      <c r="G1562" s="222" t="s">
        <v>350</v>
      </c>
      <c r="H1562" s="223">
        <v>2</v>
      </c>
      <c r="I1562" s="224"/>
      <c r="J1562" s="225">
        <f>ROUND(I1562*H1562,2)</f>
        <v>0</v>
      </c>
      <c r="K1562" s="226"/>
      <c r="L1562" s="44"/>
      <c r="M1562" s="227" t="s">
        <v>1</v>
      </c>
      <c r="N1562" s="228" t="s">
        <v>41</v>
      </c>
      <c r="O1562" s="91"/>
      <c r="P1562" s="229">
        <f>O1562*H1562</f>
        <v>0</v>
      </c>
      <c r="Q1562" s="229">
        <v>0</v>
      </c>
      <c r="R1562" s="229">
        <f>Q1562*H1562</f>
        <v>0</v>
      </c>
      <c r="S1562" s="229">
        <v>0</v>
      </c>
      <c r="T1562" s="230">
        <f>S1562*H1562</f>
        <v>0</v>
      </c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38"/>
      <c r="AR1562" s="231" t="s">
        <v>252</v>
      </c>
      <c r="AT1562" s="231" t="s">
        <v>166</v>
      </c>
      <c r="AU1562" s="231" t="s">
        <v>86</v>
      </c>
      <c r="AY1562" s="17" t="s">
        <v>164</v>
      </c>
      <c r="BE1562" s="232">
        <f>IF(N1562="základní",J1562,0)</f>
        <v>0</v>
      </c>
      <c r="BF1562" s="232">
        <f>IF(N1562="snížená",J1562,0)</f>
        <v>0</v>
      </c>
      <c r="BG1562" s="232">
        <f>IF(N1562="zákl. přenesená",J1562,0)</f>
        <v>0</v>
      </c>
      <c r="BH1562" s="232">
        <f>IF(N1562="sníž. přenesená",J1562,0)</f>
        <v>0</v>
      </c>
      <c r="BI1562" s="232">
        <f>IF(N1562="nulová",J1562,0)</f>
        <v>0</v>
      </c>
      <c r="BJ1562" s="17" t="s">
        <v>84</v>
      </c>
      <c r="BK1562" s="232">
        <f>ROUND(I1562*H1562,2)</f>
        <v>0</v>
      </c>
      <c r="BL1562" s="17" t="s">
        <v>252</v>
      </c>
      <c r="BM1562" s="231" t="s">
        <v>2687</v>
      </c>
    </row>
    <row r="1563" spans="1:65" s="2" customFormat="1" ht="13.8" customHeight="1">
      <c r="A1563" s="38"/>
      <c r="B1563" s="39"/>
      <c r="C1563" s="219" t="s">
        <v>2688</v>
      </c>
      <c r="D1563" s="219" t="s">
        <v>166</v>
      </c>
      <c r="E1563" s="220" t="s">
        <v>2689</v>
      </c>
      <c r="F1563" s="221" t="s">
        <v>2690</v>
      </c>
      <c r="G1563" s="222" t="s">
        <v>350</v>
      </c>
      <c r="H1563" s="223">
        <v>1</v>
      </c>
      <c r="I1563" s="224"/>
      <c r="J1563" s="225">
        <f>ROUND(I1563*H1563,2)</f>
        <v>0</v>
      </c>
      <c r="K1563" s="226"/>
      <c r="L1563" s="44"/>
      <c r="M1563" s="227" t="s">
        <v>1</v>
      </c>
      <c r="N1563" s="228" t="s">
        <v>41</v>
      </c>
      <c r="O1563" s="91"/>
      <c r="P1563" s="229">
        <f>O1563*H1563</f>
        <v>0</v>
      </c>
      <c r="Q1563" s="229">
        <v>0</v>
      </c>
      <c r="R1563" s="229">
        <f>Q1563*H1563</f>
        <v>0</v>
      </c>
      <c r="S1563" s="229">
        <v>0</v>
      </c>
      <c r="T1563" s="230">
        <f>S1563*H1563</f>
        <v>0</v>
      </c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  <c r="AE1563" s="38"/>
      <c r="AR1563" s="231" t="s">
        <v>252</v>
      </c>
      <c r="AT1563" s="231" t="s">
        <v>166</v>
      </c>
      <c r="AU1563" s="231" t="s">
        <v>86</v>
      </c>
      <c r="AY1563" s="17" t="s">
        <v>164</v>
      </c>
      <c r="BE1563" s="232">
        <f>IF(N1563="základní",J1563,0)</f>
        <v>0</v>
      </c>
      <c r="BF1563" s="232">
        <f>IF(N1563="snížená",J1563,0)</f>
        <v>0</v>
      </c>
      <c r="BG1563" s="232">
        <f>IF(N1563="zákl. přenesená",J1563,0)</f>
        <v>0</v>
      </c>
      <c r="BH1563" s="232">
        <f>IF(N1563="sníž. přenesená",J1563,0)</f>
        <v>0</v>
      </c>
      <c r="BI1563" s="232">
        <f>IF(N1563="nulová",J1563,0)</f>
        <v>0</v>
      </c>
      <c r="BJ1563" s="17" t="s">
        <v>84</v>
      </c>
      <c r="BK1563" s="232">
        <f>ROUND(I1563*H1563,2)</f>
        <v>0</v>
      </c>
      <c r="BL1563" s="17" t="s">
        <v>252</v>
      </c>
      <c r="BM1563" s="231" t="s">
        <v>2691</v>
      </c>
    </row>
    <row r="1564" spans="1:65" s="2" customFormat="1" ht="13.8" customHeight="1">
      <c r="A1564" s="38"/>
      <c r="B1564" s="39"/>
      <c r="C1564" s="219" t="s">
        <v>2692</v>
      </c>
      <c r="D1564" s="219" t="s">
        <v>166</v>
      </c>
      <c r="E1564" s="220" t="s">
        <v>2693</v>
      </c>
      <c r="F1564" s="221" t="s">
        <v>2694</v>
      </c>
      <c r="G1564" s="222" t="s">
        <v>350</v>
      </c>
      <c r="H1564" s="223">
        <v>12</v>
      </c>
      <c r="I1564" s="224"/>
      <c r="J1564" s="225">
        <f>ROUND(I1564*H1564,2)</f>
        <v>0</v>
      </c>
      <c r="K1564" s="226"/>
      <c r="L1564" s="44"/>
      <c r="M1564" s="227" t="s">
        <v>1</v>
      </c>
      <c r="N1564" s="228" t="s">
        <v>41</v>
      </c>
      <c r="O1564" s="91"/>
      <c r="P1564" s="229">
        <f>O1564*H1564</f>
        <v>0</v>
      </c>
      <c r="Q1564" s="229">
        <v>0</v>
      </c>
      <c r="R1564" s="229">
        <f>Q1564*H1564</f>
        <v>0</v>
      </c>
      <c r="S1564" s="229">
        <v>0</v>
      </c>
      <c r="T1564" s="230">
        <f>S1564*H1564</f>
        <v>0</v>
      </c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  <c r="AE1564" s="38"/>
      <c r="AR1564" s="231" t="s">
        <v>252</v>
      </c>
      <c r="AT1564" s="231" t="s">
        <v>166</v>
      </c>
      <c r="AU1564" s="231" t="s">
        <v>86</v>
      </c>
      <c r="AY1564" s="17" t="s">
        <v>164</v>
      </c>
      <c r="BE1564" s="232">
        <f>IF(N1564="základní",J1564,0)</f>
        <v>0</v>
      </c>
      <c r="BF1564" s="232">
        <f>IF(N1564="snížená",J1564,0)</f>
        <v>0</v>
      </c>
      <c r="BG1564" s="232">
        <f>IF(N1564="zákl. přenesená",J1564,0)</f>
        <v>0</v>
      </c>
      <c r="BH1564" s="232">
        <f>IF(N1564="sníž. přenesená",J1564,0)</f>
        <v>0</v>
      </c>
      <c r="BI1564" s="232">
        <f>IF(N1564="nulová",J1564,0)</f>
        <v>0</v>
      </c>
      <c r="BJ1564" s="17" t="s">
        <v>84</v>
      </c>
      <c r="BK1564" s="232">
        <f>ROUND(I1564*H1564,2)</f>
        <v>0</v>
      </c>
      <c r="BL1564" s="17" t="s">
        <v>252</v>
      </c>
      <c r="BM1564" s="231" t="s">
        <v>2695</v>
      </c>
    </row>
    <row r="1565" spans="1:65" s="2" customFormat="1" ht="13.8" customHeight="1">
      <c r="A1565" s="38"/>
      <c r="B1565" s="39"/>
      <c r="C1565" s="219" t="s">
        <v>2696</v>
      </c>
      <c r="D1565" s="219" t="s">
        <v>166</v>
      </c>
      <c r="E1565" s="220" t="s">
        <v>2697</v>
      </c>
      <c r="F1565" s="221" t="s">
        <v>2698</v>
      </c>
      <c r="G1565" s="222" t="s">
        <v>350</v>
      </c>
      <c r="H1565" s="223">
        <v>1</v>
      </c>
      <c r="I1565" s="224"/>
      <c r="J1565" s="225">
        <f>ROUND(I1565*H1565,2)</f>
        <v>0</v>
      </c>
      <c r="K1565" s="226"/>
      <c r="L1565" s="44"/>
      <c r="M1565" s="227" t="s">
        <v>1</v>
      </c>
      <c r="N1565" s="228" t="s">
        <v>41</v>
      </c>
      <c r="O1565" s="91"/>
      <c r="P1565" s="229">
        <f>O1565*H1565</f>
        <v>0</v>
      </c>
      <c r="Q1565" s="229">
        <v>0</v>
      </c>
      <c r="R1565" s="229">
        <f>Q1565*H1565</f>
        <v>0</v>
      </c>
      <c r="S1565" s="229">
        <v>0</v>
      </c>
      <c r="T1565" s="230">
        <f>S1565*H1565</f>
        <v>0</v>
      </c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R1565" s="231" t="s">
        <v>252</v>
      </c>
      <c r="AT1565" s="231" t="s">
        <v>166</v>
      </c>
      <c r="AU1565" s="231" t="s">
        <v>86</v>
      </c>
      <c r="AY1565" s="17" t="s">
        <v>164</v>
      </c>
      <c r="BE1565" s="232">
        <f>IF(N1565="základní",J1565,0)</f>
        <v>0</v>
      </c>
      <c r="BF1565" s="232">
        <f>IF(N1565="snížená",J1565,0)</f>
        <v>0</v>
      </c>
      <c r="BG1565" s="232">
        <f>IF(N1565="zákl. přenesená",J1565,0)</f>
        <v>0</v>
      </c>
      <c r="BH1565" s="232">
        <f>IF(N1565="sníž. přenesená",J1565,0)</f>
        <v>0</v>
      </c>
      <c r="BI1565" s="232">
        <f>IF(N1565="nulová",J1565,0)</f>
        <v>0</v>
      </c>
      <c r="BJ1565" s="17" t="s">
        <v>84</v>
      </c>
      <c r="BK1565" s="232">
        <f>ROUND(I1565*H1565,2)</f>
        <v>0</v>
      </c>
      <c r="BL1565" s="17" t="s">
        <v>252</v>
      </c>
      <c r="BM1565" s="231" t="s">
        <v>2699</v>
      </c>
    </row>
    <row r="1566" spans="1:65" s="2" customFormat="1" ht="13.8" customHeight="1">
      <c r="A1566" s="38"/>
      <c r="B1566" s="39"/>
      <c r="C1566" s="219" t="s">
        <v>2700</v>
      </c>
      <c r="D1566" s="219" t="s">
        <v>166</v>
      </c>
      <c r="E1566" s="220" t="s">
        <v>2701</v>
      </c>
      <c r="F1566" s="221" t="s">
        <v>2702</v>
      </c>
      <c r="G1566" s="222" t="s">
        <v>350</v>
      </c>
      <c r="H1566" s="223">
        <v>1</v>
      </c>
      <c r="I1566" s="224"/>
      <c r="J1566" s="225">
        <f>ROUND(I1566*H1566,2)</f>
        <v>0</v>
      </c>
      <c r="K1566" s="226"/>
      <c r="L1566" s="44"/>
      <c r="M1566" s="227" t="s">
        <v>1</v>
      </c>
      <c r="N1566" s="228" t="s">
        <v>41</v>
      </c>
      <c r="O1566" s="91"/>
      <c r="P1566" s="229">
        <f>O1566*H1566</f>
        <v>0</v>
      </c>
      <c r="Q1566" s="229">
        <v>0</v>
      </c>
      <c r="R1566" s="229">
        <f>Q1566*H1566</f>
        <v>0</v>
      </c>
      <c r="S1566" s="229">
        <v>0</v>
      </c>
      <c r="T1566" s="230">
        <f>S1566*H1566</f>
        <v>0</v>
      </c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38"/>
      <c r="AR1566" s="231" t="s">
        <v>252</v>
      </c>
      <c r="AT1566" s="231" t="s">
        <v>166</v>
      </c>
      <c r="AU1566" s="231" t="s">
        <v>86</v>
      </c>
      <c r="AY1566" s="17" t="s">
        <v>164</v>
      </c>
      <c r="BE1566" s="232">
        <f>IF(N1566="základní",J1566,0)</f>
        <v>0</v>
      </c>
      <c r="BF1566" s="232">
        <f>IF(N1566="snížená",J1566,0)</f>
        <v>0</v>
      </c>
      <c r="BG1566" s="232">
        <f>IF(N1566="zákl. přenesená",J1566,0)</f>
        <v>0</v>
      </c>
      <c r="BH1566" s="232">
        <f>IF(N1566="sníž. přenesená",J1566,0)</f>
        <v>0</v>
      </c>
      <c r="BI1566" s="232">
        <f>IF(N1566="nulová",J1566,0)</f>
        <v>0</v>
      </c>
      <c r="BJ1566" s="17" t="s">
        <v>84</v>
      </c>
      <c r="BK1566" s="232">
        <f>ROUND(I1566*H1566,2)</f>
        <v>0</v>
      </c>
      <c r="BL1566" s="17" t="s">
        <v>252</v>
      </c>
      <c r="BM1566" s="231" t="s">
        <v>2703</v>
      </c>
    </row>
    <row r="1567" spans="1:65" s="2" customFormat="1" ht="13.8" customHeight="1">
      <c r="A1567" s="38"/>
      <c r="B1567" s="39"/>
      <c r="C1567" s="219" t="s">
        <v>2704</v>
      </c>
      <c r="D1567" s="219" t="s">
        <v>166</v>
      </c>
      <c r="E1567" s="220" t="s">
        <v>2705</v>
      </c>
      <c r="F1567" s="221" t="s">
        <v>2706</v>
      </c>
      <c r="G1567" s="222" t="s">
        <v>350</v>
      </c>
      <c r="H1567" s="223">
        <v>1</v>
      </c>
      <c r="I1567" s="224"/>
      <c r="J1567" s="225">
        <f>ROUND(I1567*H1567,2)</f>
        <v>0</v>
      </c>
      <c r="K1567" s="226"/>
      <c r="L1567" s="44"/>
      <c r="M1567" s="227" t="s">
        <v>1</v>
      </c>
      <c r="N1567" s="228" t="s">
        <v>41</v>
      </c>
      <c r="O1567" s="91"/>
      <c r="P1567" s="229">
        <f>O1567*H1567</f>
        <v>0</v>
      </c>
      <c r="Q1567" s="229">
        <v>0</v>
      </c>
      <c r="R1567" s="229">
        <f>Q1567*H1567</f>
        <v>0</v>
      </c>
      <c r="S1567" s="229">
        <v>0</v>
      </c>
      <c r="T1567" s="230">
        <f>S1567*H1567</f>
        <v>0</v>
      </c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  <c r="AE1567" s="38"/>
      <c r="AR1567" s="231" t="s">
        <v>252</v>
      </c>
      <c r="AT1567" s="231" t="s">
        <v>166</v>
      </c>
      <c r="AU1567" s="231" t="s">
        <v>86</v>
      </c>
      <c r="AY1567" s="17" t="s">
        <v>164</v>
      </c>
      <c r="BE1567" s="232">
        <f>IF(N1567="základní",J1567,0)</f>
        <v>0</v>
      </c>
      <c r="BF1567" s="232">
        <f>IF(N1567="snížená",J1567,0)</f>
        <v>0</v>
      </c>
      <c r="BG1567" s="232">
        <f>IF(N1567="zákl. přenesená",J1567,0)</f>
        <v>0</v>
      </c>
      <c r="BH1567" s="232">
        <f>IF(N1567="sníž. přenesená",J1567,0)</f>
        <v>0</v>
      </c>
      <c r="BI1567" s="232">
        <f>IF(N1567="nulová",J1567,0)</f>
        <v>0</v>
      </c>
      <c r="BJ1567" s="17" t="s">
        <v>84</v>
      </c>
      <c r="BK1567" s="232">
        <f>ROUND(I1567*H1567,2)</f>
        <v>0</v>
      </c>
      <c r="BL1567" s="17" t="s">
        <v>252</v>
      </c>
      <c r="BM1567" s="231" t="s">
        <v>2707</v>
      </c>
    </row>
    <row r="1568" spans="1:65" s="2" customFormat="1" ht="13.8" customHeight="1">
      <c r="A1568" s="38"/>
      <c r="B1568" s="39"/>
      <c r="C1568" s="219" t="s">
        <v>2708</v>
      </c>
      <c r="D1568" s="219" t="s">
        <v>166</v>
      </c>
      <c r="E1568" s="220" t="s">
        <v>2709</v>
      </c>
      <c r="F1568" s="221" t="s">
        <v>2710</v>
      </c>
      <c r="G1568" s="222" t="s">
        <v>350</v>
      </c>
      <c r="H1568" s="223">
        <v>1</v>
      </c>
      <c r="I1568" s="224"/>
      <c r="J1568" s="225">
        <f>ROUND(I1568*H1568,2)</f>
        <v>0</v>
      </c>
      <c r="K1568" s="226"/>
      <c r="L1568" s="44"/>
      <c r="M1568" s="227" t="s">
        <v>1</v>
      </c>
      <c r="N1568" s="228" t="s">
        <v>41</v>
      </c>
      <c r="O1568" s="91"/>
      <c r="P1568" s="229">
        <f>O1568*H1568</f>
        <v>0</v>
      </c>
      <c r="Q1568" s="229">
        <v>0</v>
      </c>
      <c r="R1568" s="229">
        <f>Q1568*H1568</f>
        <v>0</v>
      </c>
      <c r="S1568" s="229">
        <v>0</v>
      </c>
      <c r="T1568" s="230">
        <f>S1568*H1568</f>
        <v>0</v>
      </c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  <c r="AE1568" s="38"/>
      <c r="AR1568" s="231" t="s">
        <v>252</v>
      </c>
      <c r="AT1568" s="231" t="s">
        <v>166</v>
      </c>
      <c r="AU1568" s="231" t="s">
        <v>86</v>
      </c>
      <c r="AY1568" s="17" t="s">
        <v>164</v>
      </c>
      <c r="BE1568" s="232">
        <f>IF(N1568="základní",J1568,0)</f>
        <v>0</v>
      </c>
      <c r="BF1568" s="232">
        <f>IF(N1568="snížená",J1568,0)</f>
        <v>0</v>
      </c>
      <c r="BG1568" s="232">
        <f>IF(N1568="zákl. přenesená",J1568,0)</f>
        <v>0</v>
      </c>
      <c r="BH1568" s="232">
        <f>IF(N1568="sníž. přenesená",J1568,0)</f>
        <v>0</v>
      </c>
      <c r="BI1568" s="232">
        <f>IF(N1568="nulová",J1568,0)</f>
        <v>0</v>
      </c>
      <c r="BJ1568" s="17" t="s">
        <v>84</v>
      </c>
      <c r="BK1568" s="232">
        <f>ROUND(I1568*H1568,2)</f>
        <v>0</v>
      </c>
      <c r="BL1568" s="17" t="s">
        <v>252</v>
      </c>
      <c r="BM1568" s="231" t="s">
        <v>2711</v>
      </c>
    </row>
    <row r="1569" spans="1:65" s="2" customFormat="1" ht="13.8" customHeight="1">
      <c r="A1569" s="38"/>
      <c r="B1569" s="39"/>
      <c r="C1569" s="219" t="s">
        <v>2712</v>
      </c>
      <c r="D1569" s="219" t="s">
        <v>166</v>
      </c>
      <c r="E1569" s="220" t="s">
        <v>2713</v>
      </c>
      <c r="F1569" s="221" t="s">
        <v>2714</v>
      </c>
      <c r="G1569" s="222" t="s">
        <v>350</v>
      </c>
      <c r="H1569" s="223">
        <v>1</v>
      </c>
      <c r="I1569" s="224"/>
      <c r="J1569" s="225">
        <f>ROUND(I1569*H1569,2)</f>
        <v>0</v>
      </c>
      <c r="K1569" s="226"/>
      <c r="L1569" s="44"/>
      <c r="M1569" s="227" t="s">
        <v>1</v>
      </c>
      <c r="N1569" s="228" t="s">
        <v>41</v>
      </c>
      <c r="O1569" s="91"/>
      <c r="P1569" s="229">
        <f>O1569*H1569</f>
        <v>0</v>
      </c>
      <c r="Q1569" s="229">
        <v>0</v>
      </c>
      <c r="R1569" s="229">
        <f>Q1569*H1569</f>
        <v>0</v>
      </c>
      <c r="S1569" s="229">
        <v>0</v>
      </c>
      <c r="T1569" s="230">
        <f>S1569*H1569</f>
        <v>0</v>
      </c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38"/>
      <c r="AR1569" s="231" t="s">
        <v>252</v>
      </c>
      <c r="AT1569" s="231" t="s">
        <v>166</v>
      </c>
      <c r="AU1569" s="231" t="s">
        <v>86</v>
      </c>
      <c r="AY1569" s="17" t="s">
        <v>164</v>
      </c>
      <c r="BE1569" s="232">
        <f>IF(N1569="základní",J1569,0)</f>
        <v>0</v>
      </c>
      <c r="BF1569" s="232">
        <f>IF(N1569="snížená",J1569,0)</f>
        <v>0</v>
      </c>
      <c r="BG1569" s="232">
        <f>IF(N1569="zákl. přenesená",J1569,0)</f>
        <v>0</v>
      </c>
      <c r="BH1569" s="232">
        <f>IF(N1569="sníž. přenesená",J1569,0)</f>
        <v>0</v>
      </c>
      <c r="BI1569" s="232">
        <f>IF(N1569="nulová",J1569,0)</f>
        <v>0</v>
      </c>
      <c r="BJ1569" s="17" t="s">
        <v>84</v>
      </c>
      <c r="BK1569" s="232">
        <f>ROUND(I1569*H1569,2)</f>
        <v>0</v>
      </c>
      <c r="BL1569" s="17" t="s">
        <v>252</v>
      </c>
      <c r="BM1569" s="231" t="s">
        <v>2715</v>
      </c>
    </row>
    <row r="1570" spans="1:65" s="2" customFormat="1" ht="13.8" customHeight="1">
      <c r="A1570" s="38"/>
      <c r="B1570" s="39"/>
      <c r="C1570" s="219" t="s">
        <v>2716</v>
      </c>
      <c r="D1570" s="219" t="s">
        <v>166</v>
      </c>
      <c r="E1570" s="220" t="s">
        <v>2717</v>
      </c>
      <c r="F1570" s="221" t="s">
        <v>2718</v>
      </c>
      <c r="G1570" s="222" t="s">
        <v>350</v>
      </c>
      <c r="H1570" s="223">
        <v>1</v>
      </c>
      <c r="I1570" s="224"/>
      <c r="J1570" s="225">
        <f>ROUND(I1570*H1570,2)</f>
        <v>0</v>
      </c>
      <c r="K1570" s="226"/>
      <c r="L1570" s="44"/>
      <c r="M1570" s="227" t="s">
        <v>1</v>
      </c>
      <c r="N1570" s="228" t="s">
        <v>41</v>
      </c>
      <c r="O1570" s="91"/>
      <c r="P1570" s="229">
        <f>O1570*H1570</f>
        <v>0</v>
      </c>
      <c r="Q1570" s="229">
        <v>0</v>
      </c>
      <c r="R1570" s="229">
        <f>Q1570*H1570</f>
        <v>0</v>
      </c>
      <c r="S1570" s="229">
        <v>0</v>
      </c>
      <c r="T1570" s="230">
        <f>S1570*H1570</f>
        <v>0</v>
      </c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  <c r="AE1570" s="38"/>
      <c r="AR1570" s="231" t="s">
        <v>252</v>
      </c>
      <c r="AT1570" s="231" t="s">
        <v>166</v>
      </c>
      <c r="AU1570" s="231" t="s">
        <v>86</v>
      </c>
      <c r="AY1570" s="17" t="s">
        <v>164</v>
      </c>
      <c r="BE1570" s="232">
        <f>IF(N1570="základní",J1570,0)</f>
        <v>0</v>
      </c>
      <c r="BF1570" s="232">
        <f>IF(N1570="snížená",J1570,0)</f>
        <v>0</v>
      </c>
      <c r="BG1570" s="232">
        <f>IF(N1570="zákl. přenesená",J1570,0)</f>
        <v>0</v>
      </c>
      <c r="BH1570" s="232">
        <f>IF(N1570="sníž. přenesená",J1570,0)</f>
        <v>0</v>
      </c>
      <c r="BI1570" s="232">
        <f>IF(N1570="nulová",J1570,0)</f>
        <v>0</v>
      </c>
      <c r="BJ1570" s="17" t="s">
        <v>84</v>
      </c>
      <c r="BK1570" s="232">
        <f>ROUND(I1570*H1570,2)</f>
        <v>0</v>
      </c>
      <c r="BL1570" s="17" t="s">
        <v>252</v>
      </c>
      <c r="BM1570" s="231" t="s">
        <v>2719</v>
      </c>
    </row>
    <row r="1571" spans="1:65" s="2" customFormat="1" ht="13.8" customHeight="1">
      <c r="A1571" s="38"/>
      <c r="B1571" s="39"/>
      <c r="C1571" s="219" t="s">
        <v>2720</v>
      </c>
      <c r="D1571" s="219" t="s">
        <v>166</v>
      </c>
      <c r="E1571" s="220" t="s">
        <v>2721</v>
      </c>
      <c r="F1571" s="221" t="s">
        <v>2722</v>
      </c>
      <c r="G1571" s="222" t="s">
        <v>350</v>
      </c>
      <c r="H1571" s="223">
        <v>1</v>
      </c>
      <c r="I1571" s="224"/>
      <c r="J1571" s="225">
        <f>ROUND(I1571*H1571,2)</f>
        <v>0</v>
      </c>
      <c r="K1571" s="226"/>
      <c r="L1571" s="44"/>
      <c r="M1571" s="227" t="s">
        <v>1</v>
      </c>
      <c r="N1571" s="228" t="s">
        <v>41</v>
      </c>
      <c r="O1571" s="91"/>
      <c r="P1571" s="229">
        <f>O1571*H1571</f>
        <v>0</v>
      </c>
      <c r="Q1571" s="229">
        <v>0</v>
      </c>
      <c r="R1571" s="229">
        <f>Q1571*H1571</f>
        <v>0</v>
      </c>
      <c r="S1571" s="229">
        <v>0</v>
      </c>
      <c r="T1571" s="230">
        <f>S1571*H1571</f>
        <v>0</v>
      </c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R1571" s="231" t="s">
        <v>252</v>
      </c>
      <c r="AT1571" s="231" t="s">
        <v>166</v>
      </c>
      <c r="AU1571" s="231" t="s">
        <v>86</v>
      </c>
      <c r="AY1571" s="17" t="s">
        <v>164</v>
      </c>
      <c r="BE1571" s="232">
        <f>IF(N1571="základní",J1571,0)</f>
        <v>0</v>
      </c>
      <c r="BF1571" s="232">
        <f>IF(N1571="snížená",J1571,0)</f>
        <v>0</v>
      </c>
      <c r="BG1571" s="232">
        <f>IF(N1571="zákl. přenesená",J1571,0)</f>
        <v>0</v>
      </c>
      <c r="BH1571" s="232">
        <f>IF(N1571="sníž. přenesená",J1571,0)</f>
        <v>0</v>
      </c>
      <c r="BI1571" s="232">
        <f>IF(N1571="nulová",J1571,0)</f>
        <v>0</v>
      </c>
      <c r="BJ1571" s="17" t="s">
        <v>84</v>
      </c>
      <c r="BK1571" s="232">
        <f>ROUND(I1571*H1571,2)</f>
        <v>0</v>
      </c>
      <c r="BL1571" s="17" t="s">
        <v>252</v>
      </c>
      <c r="BM1571" s="231" t="s">
        <v>2723</v>
      </c>
    </row>
    <row r="1572" spans="1:65" s="2" customFormat="1" ht="13.8" customHeight="1">
      <c r="A1572" s="38"/>
      <c r="B1572" s="39"/>
      <c r="C1572" s="219" t="s">
        <v>2724</v>
      </c>
      <c r="D1572" s="219" t="s">
        <v>166</v>
      </c>
      <c r="E1572" s="220" t="s">
        <v>2725</v>
      </c>
      <c r="F1572" s="221" t="s">
        <v>2726</v>
      </c>
      <c r="G1572" s="222" t="s">
        <v>350</v>
      </c>
      <c r="H1572" s="223">
        <v>1</v>
      </c>
      <c r="I1572" s="224"/>
      <c r="J1572" s="225">
        <f>ROUND(I1572*H1572,2)</f>
        <v>0</v>
      </c>
      <c r="K1572" s="226"/>
      <c r="L1572" s="44"/>
      <c r="M1572" s="227" t="s">
        <v>1</v>
      </c>
      <c r="N1572" s="228" t="s">
        <v>41</v>
      </c>
      <c r="O1572" s="91"/>
      <c r="P1572" s="229">
        <f>O1572*H1572</f>
        <v>0</v>
      </c>
      <c r="Q1572" s="229">
        <v>0</v>
      </c>
      <c r="R1572" s="229">
        <f>Q1572*H1572</f>
        <v>0</v>
      </c>
      <c r="S1572" s="229">
        <v>0</v>
      </c>
      <c r="T1572" s="230">
        <f>S1572*H1572</f>
        <v>0</v>
      </c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  <c r="AE1572" s="38"/>
      <c r="AR1572" s="231" t="s">
        <v>252</v>
      </c>
      <c r="AT1572" s="231" t="s">
        <v>166</v>
      </c>
      <c r="AU1572" s="231" t="s">
        <v>86</v>
      </c>
      <c r="AY1572" s="17" t="s">
        <v>164</v>
      </c>
      <c r="BE1572" s="232">
        <f>IF(N1572="základní",J1572,0)</f>
        <v>0</v>
      </c>
      <c r="BF1572" s="232">
        <f>IF(N1572="snížená",J1572,0)</f>
        <v>0</v>
      </c>
      <c r="BG1572" s="232">
        <f>IF(N1572="zákl. přenesená",J1572,0)</f>
        <v>0</v>
      </c>
      <c r="BH1572" s="232">
        <f>IF(N1572="sníž. přenesená",J1572,0)</f>
        <v>0</v>
      </c>
      <c r="BI1572" s="232">
        <f>IF(N1572="nulová",J1572,0)</f>
        <v>0</v>
      </c>
      <c r="BJ1572" s="17" t="s">
        <v>84</v>
      </c>
      <c r="BK1572" s="232">
        <f>ROUND(I1572*H1572,2)</f>
        <v>0</v>
      </c>
      <c r="BL1572" s="17" t="s">
        <v>252</v>
      </c>
      <c r="BM1572" s="231" t="s">
        <v>2727</v>
      </c>
    </row>
    <row r="1573" spans="1:65" s="2" customFormat="1" ht="13.8" customHeight="1">
      <c r="A1573" s="38"/>
      <c r="B1573" s="39"/>
      <c r="C1573" s="219" t="s">
        <v>2728</v>
      </c>
      <c r="D1573" s="219" t="s">
        <v>166</v>
      </c>
      <c r="E1573" s="220" t="s">
        <v>2729</v>
      </c>
      <c r="F1573" s="221" t="s">
        <v>2730</v>
      </c>
      <c r="G1573" s="222" t="s">
        <v>350</v>
      </c>
      <c r="H1573" s="223">
        <v>1</v>
      </c>
      <c r="I1573" s="224"/>
      <c r="J1573" s="225">
        <f>ROUND(I1573*H1573,2)</f>
        <v>0</v>
      </c>
      <c r="K1573" s="226"/>
      <c r="L1573" s="44"/>
      <c r="M1573" s="227" t="s">
        <v>1</v>
      </c>
      <c r="N1573" s="228" t="s">
        <v>41</v>
      </c>
      <c r="O1573" s="91"/>
      <c r="P1573" s="229">
        <f>O1573*H1573</f>
        <v>0</v>
      </c>
      <c r="Q1573" s="229">
        <v>0</v>
      </c>
      <c r="R1573" s="229">
        <f>Q1573*H1573</f>
        <v>0</v>
      </c>
      <c r="S1573" s="229">
        <v>0</v>
      </c>
      <c r="T1573" s="230">
        <f>S1573*H1573</f>
        <v>0</v>
      </c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  <c r="AE1573" s="38"/>
      <c r="AR1573" s="231" t="s">
        <v>252</v>
      </c>
      <c r="AT1573" s="231" t="s">
        <v>166</v>
      </c>
      <c r="AU1573" s="231" t="s">
        <v>86</v>
      </c>
      <c r="AY1573" s="17" t="s">
        <v>164</v>
      </c>
      <c r="BE1573" s="232">
        <f>IF(N1573="základní",J1573,0)</f>
        <v>0</v>
      </c>
      <c r="BF1573" s="232">
        <f>IF(N1573="snížená",J1573,0)</f>
        <v>0</v>
      </c>
      <c r="BG1573" s="232">
        <f>IF(N1573="zákl. přenesená",J1573,0)</f>
        <v>0</v>
      </c>
      <c r="BH1573" s="232">
        <f>IF(N1573="sníž. přenesená",J1573,0)</f>
        <v>0</v>
      </c>
      <c r="BI1573" s="232">
        <f>IF(N1573="nulová",J1573,0)</f>
        <v>0</v>
      </c>
      <c r="BJ1573" s="17" t="s">
        <v>84</v>
      </c>
      <c r="BK1573" s="232">
        <f>ROUND(I1573*H1573,2)</f>
        <v>0</v>
      </c>
      <c r="BL1573" s="17" t="s">
        <v>252</v>
      </c>
      <c r="BM1573" s="231" t="s">
        <v>2731</v>
      </c>
    </row>
    <row r="1574" spans="1:65" s="2" customFormat="1" ht="13.8" customHeight="1">
      <c r="A1574" s="38"/>
      <c r="B1574" s="39"/>
      <c r="C1574" s="219" t="s">
        <v>2732</v>
      </c>
      <c r="D1574" s="219" t="s">
        <v>166</v>
      </c>
      <c r="E1574" s="220" t="s">
        <v>2733</v>
      </c>
      <c r="F1574" s="221" t="s">
        <v>2714</v>
      </c>
      <c r="G1574" s="222" t="s">
        <v>350</v>
      </c>
      <c r="H1574" s="223">
        <v>1</v>
      </c>
      <c r="I1574" s="224"/>
      <c r="J1574" s="225">
        <f>ROUND(I1574*H1574,2)</f>
        <v>0</v>
      </c>
      <c r="K1574" s="226"/>
      <c r="L1574" s="44"/>
      <c r="M1574" s="227" t="s">
        <v>1</v>
      </c>
      <c r="N1574" s="228" t="s">
        <v>41</v>
      </c>
      <c r="O1574" s="91"/>
      <c r="P1574" s="229">
        <f>O1574*H1574</f>
        <v>0</v>
      </c>
      <c r="Q1574" s="229">
        <v>0</v>
      </c>
      <c r="R1574" s="229">
        <f>Q1574*H1574</f>
        <v>0</v>
      </c>
      <c r="S1574" s="229">
        <v>0</v>
      </c>
      <c r="T1574" s="230">
        <f>S1574*H1574</f>
        <v>0</v>
      </c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38"/>
      <c r="AR1574" s="231" t="s">
        <v>252</v>
      </c>
      <c r="AT1574" s="231" t="s">
        <v>166</v>
      </c>
      <c r="AU1574" s="231" t="s">
        <v>86</v>
      </c>
      <c r="AY1574" s="17" t="s">
        <v>164</v>
      </c>
      <c r="BE1574" s="232">
        <f>IF(N1574="základní",J1574,0)</f>
        <v>0</v>
      </c>
      <c r="BF1574" s="232">
        <f>IF(N1574="snížená",J1574,0)</f>
        <v>0</v>
      </c>
      <c r="BG1574" s="232">
        <f>IF(N1574="zákl. přenesená",J1574,0)</f>
        <v>0</v>
      </c>
      <c r="BH1574" s="232">
        <f>IF(N1574="sníž. přenesená",J1574,0)</f>
        <v>0</v>
      </c>
      <c r="BI1574" s="232">
        <f>IF(N1574="nulová",J1574,0)</f>
        <v>0</v>
      </c>
      <c r="BJ1574" s="17" t="s">
        <v>84</v>
      </c>
      <c r="BK1574" s="232">
        <f>ROUND(I1574*H1574,2)</f>
        <v>0</v>
      </c>
      <c r="BL1574" s="17" t="s">
        <v>252</v>
      </c>
      <c r="BM1574" s="231" t="s">
        <v>2734</v>
      </c>
    </row>
    <row r="1575" spans="1:65" s="2" customFormat="1" ht="13.8" customHeight="1">
      <c r="A1575" s="38"/>
      <c r="B1575" s="39"/>
      <c r="C1575" s="219" t="s">
        <v>2735</v>
      </c>
      <c r="D1575" s="219" t="s">
        <v>166</v>
      </c>
      <c r="E1575" s="220" t="s">
        <v>2736</v>
      </c>
      <c r="F1575" s="221" t="s">
        <v>2714</v>
      </c>
      <c r="G1575" s="222" t="s">
        <v>350</v>
      </c>
      <c r="H1575" s="223">
        <v>1</v>
      </c>
      <c r="I1575" s="224"/>
      <c r="J1575" s="225">
        <f>ROUND(I1575*H1575,2)</f>
        <v>0</v>
      </c>
      <c r="K1575" s="226"/>
      <c r="L1575" s="44"/>
      <c r="M1575" s="227" t="s">
        <v>1</v>
      </c>
      <c r="N1575" s="228" t="s">
        <v>41</v>
      </c>
      <c r="O1575" s="91"/>
      <c r="P1575" s="229">
        <f>O1575*H1575</f>
        <v>0</v>
      </c>
      <c r="Q1575" s="229">
        <v>0</v>
      </c>
      <c r="R1575" s="229">
        <f>Q1575*H1575</f>
        <v>0</v>
      </c>
      <c r="S1575" s="229">
        <v>0</v>
      </c>
      <c r="T1575" s="230">
        <f>S1575*H1575</f>
        <v>0</v>
      </c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  <c r="AE1575" s="38"/>
      <c r="AR1575" s="231" t="s">
        <v>252</v>
      </c>
      <c r="AT1575" s="231" t="s">
        <v>166</v>
      </c>
      <c r="AU1575" s="231" t="s">
        <v>86</v>
      </c>
      <c r="AY1575" s="17" t="s">
        <v>164</v>
      </c>
      <c r="BE1575" s="232">
        <f>IF(N1575="základní",J1575,0)</f>
        <v>0</v>
      </c>
      <c r="BF1575" s="232">
        <f>IF(N1575="snížená",J1575,0)</f>
        <v>0</v>
      </c>
      <c r="BG1575" s="232">
        <f>IF(N1575="zákl. přenesená",J1575,0)</f>
        <v>0</v>
      </c>
      <c r="BH1575" s="232">
        <f>IF(N1575="sníž. přenesená",J1575,0)</f>
        <v>0</v>
      </c>
      <c r="BI1575" s="232">
        <f>IF(N1575="nulová",J1575,0)</f>
        <v>0</v>
      </c>
      <c r="BJ1575" s="17" t="s">
        <v>84</v>
      </c>
      <c r="BK1575" s="232">
        <f>ROUND(I1575*H1575,2)</f>
        <v>0</v>
      </c>
      <c r="BL1575" s="17" t="s">
        <v>252</v>
      </c>
      <c r="BM1575" s="231" t="s">
        <v>2737</v>
      </c>
    </row>
    <row r="1576" spans="1:65" s="2" customFormat="1" ht="13.8" customHeight="1">
      <c r="A1576" s="38"/>
      <c r="B1576" s="39"/>
      <c r="C1576" s="219" t="s">
        <v>2738</v>
      </c>
      <c r="D1576" s="219" t="s">
        <v>166</v>
      </c>
      <c r="E1576" s="220" t="s">
        <v>2739</v>
      </c>
      <c r="F1576" s="221" t="s">
        <v>2740</v>
      </c>
      <c r="G1576" s="222" t="s">
        <v>350</v>
      </c>
      <c r="H1576" s="223">
        <v>1</v>
      </c>
      <c r="I1576" s="224"/>
      <c r="J1576" s="225">
        <f>ROUND(I1576*H1576,2)</f>
        <v>0</v>
      </c>
      <c r="K1576" s="226"/>
      <c r="L1576" s="44"/>
      <c r="M1576" s="227" t="s">
        <v>1</v>
      </c>
      <c r="N1576" s="228" t="s">
        <v>41</v>
      </c>
      <c r="O1576" s="91"/>
      <c r="P1576" s="229">
        <f>O1576*H1576</f>
        <v>0</v>
      </c>
      <c r="Q1576" s="229">
        <v>0</v>
      </c>
      <c r="R1576" s="229">
        <f>Q1576*H1576</f>
        <v>0</v>
      </c>
      <c r="S1576" s="229">
        <v>0</v>
      </c>
      <c r="T1576" s="230">
        <f>S1576*H1576</f>
        <v>0</v>
      </c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  <c r="AE1576" s="38"/>
      <c r="AR1576" s="231" t="s">
        <v>252</v>
      </c>
      <c r="AT1576" s="231" t="s">
        <v>166</v>
      </c>
      <c r="AU1576" s="231" t="s">
        <v>86</v>
      </c>
      <c r="AY1576" s="17" t="s">
        <v>164</v>
      </c>
      <c r="BE1576" s="232">
        <f>IF(N1576="základní",J1576,0)</f>
        <v>0</v>
      </c>
      <c r="BF1576" s="232">
        <f>IF(N1576="snížená",J1576,0)</f>
        <v>0</v>
      </c>
      <c r="BG1576" s="232">
        <f>IF(N1576="zákl. přenesená",J1576,0)</f>
        <v>0</v>
      </c>
      <c r="BH1576" s="232">
        <f>IF(N1576="sníž. přenesená",J1576,0)</f>
        <v>0</v>
      </c>
      <c r="BI1576" s="232">
        <f>IF(N1576="nulová",J1576,0)</f>
        <v>0</v>
      </c>
      <c r="BJ1576" s="17" t="s">
        <v>84</v>
      </c>
      <c r="BK1576" s="232">
        <f>ROUND(I1576*H1576,2)</f>
        <v>0</v>
      </c>
      <c r="BL1576" s="17" t="s">
        <v>252</v>
      </c>
      <c r="BM1576" s="231" t="s">
        <v>2741</v>
      </c>
    </row>
    <row r="1577" spans="1:65" s="2" customFormat="1" ht="13.8" customHeight="1">
      <c r="A1577" s="38"/>
      <c r="B1577" s="39"/>
      <c r="C1577" s="219" t="s">
        <v>2742</v>
      </c>
      <c r="D1577" s="219" t="s">
        <v>166</v>
      </c>
      <c r="E1577" s="220" t="s">
        <v>2743</v>
      </c>
      <c r="F1577" s="221" t="s">
        <v>2740</v>
      </c>
      <c r="G1577" s="222" t="s">
        <v>350</v>
      </c>
      <c r="H1577" s="223">
        <v>1</v>
      </c>
      <c r="I1577" s="224"/>
      <c r="J1577" s="225">
        <f>ROUND(I1577*H1577,2)</f>
        <v>0</v>
      </c>
      <c r="K1577" s="226"/>
      <c r="L1577" s="44"/>
      <c r="M1577" s="227" t="s">
        <v>1</v>
      </c>
      <c r="N1577" s="228" t="s">
        <v>41</v>
      </c>
      <c r="O1577" s="91"/>
      <c r="P1577" s="229">
        <f>O1577*H1577</f>
        <v>0</v>
      </c>
      <c r="Q1577" s="229">
        <v>0</v>
      </c>
      <c r="R1577" s="229">
        <f>Q1577*H1577</f>
        <v>0</v>
      </c>
      <c r="S1577" s="229">
        <v>0</v>
      </c>
      <c r="T1577" s="230">
        <f>S1577*H1577</f>
        <v>0</v>
      </c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R1577" s="231" t="s">
        <v>252</v>
      </c>
      <c r="AT1577" s="231" t="s">
        <v>166</v>
      </c>
      <c r="AU1577" s="231" t="s">
        <v>86</v>
      </c>
      <c r="AY1577" s="17" t="s">
        <v>164</v>
      </c>
      <c r="BE1577" s="232">
        <f>IF(N1577="základní",J1577,0)</f>
        <v>0</v>
      </c>
      <c r="BF1577" s="232">
        <f>IF(N1577="snížená",J1577,0)</f>
        <v>0</v>
      </c>
      <c r="BG1577" s="232">
        <f>IF(N1577="zákl. přenesená",J1577,0)</f>
        <v>0</v>
      </c>
      <c r="BH1577" s="232">
        <f>IF(N1577="sníž. přenesená",J1577,0)</f>
        <v>0</v>
      </c>
      <c r="BI1577" s="232">
        <f>IF(N1577="nulová",J1577,0)</f>
        <v>0</v>
      </c>
      <c r="BJ1577" s="17" t="s">
        <v>84</v>
      </c>
      <c r="BK1577" s="232">
        <f>ROUND(I1577*H1577,2)</f>
        <v>0</v>
      </c>
      <c r="BL1577" s="17" t="s">
        <v>252</v>
      </c>
      <c r="BM1577" s="231" t="s">
        <v>2744</v>
      </c>
    </row>
    <row r="1578" spans="1:65" s="2" customFormat="1" ht="13.8" customHeight="1">
      <c r="A1578" s="38"/>
      <c r="B1578" s="39"/>
      <c r="C1578" s="219" t="s">
        <v>2745</v>
      </c>
      <c r="D1578" s="219" t="s">
        <v>166</v>
      </c>
      <c r="E1578" s="220" t="s">
        <v>2746</v>
      </c>
      <c r="F1578" s="221" t="s">
        <v>2747</v>
      </c>
      <c r="G1578" s="222" t="s">
        <v>350</v>
      </c>
      <c r="H1578" s="223">
        <v>2</v>
      </c>
      <c r="I1578" s="224"/>
      <c r="J1578" s="225">
        <f>ROUND(I1578*H1578,2)</f>
        <v>0</v>
      </c>
      <c r="K1578" s="226"/>
      <c r="L1578" s="44"/>
      <c r="M1578" s="227" t="s">
        <v>1</v>
      </c>
      <c r="N1578" s="228" t="s">
        <v>41</v>
      </c>
      <c r="O1578" s="91"/>
      <c r="P1578" s="229">
        <f>O1578*H1578</f>
        <v>0</v>
      </c>
      <c r="Q1578" s="229">
        <v>0</v>
      </c>
      <c r="R1578" s="229">
        <f>Q1578*H1578</f>
        <v>0</v>
      </c>
      <c r="S1578" s="229">
        <v>0</v>
      </c>
      <c r="T1578" s="230">
        <f>S1578*H1578</f>
        <v>0</v>
      </c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  <c r="AE1578" s="38"/>
      <c r="AR1578" s="231" t="s">
        <v>252</v>
      </c>
      <c r="AT1578" s="231" t="s">
        <v>166</v>
      </c>
      <c r="AU1578" s="231" t="s">
        <v>86</v>
      </c>
      <c r="AY1578" s="17" t="s">
        <v>164</v>
      </c>
      <c r="BE1578" s="232">
        <f>IF(N1578="základní",J1578,0)</f>
        <v>0</v>
      </c>
      <c r="BF1578" s="232">
        <f>IF(N1578="snížená",J1578,0)</f>
        <v>0</v>
      </c>
      <c r="BG1578" s="232">
        <f>IF(N1578="zákl. přenesená",J1578,0)</f>
        <v>0</v>
      </c>
      <c r="BH1578" s="232">
        <f>IF(N1578="sníž. přenesená",J1578,0)</f>
        <v>0</v>
      </c>
      <c r="BI1578" s="232">
        <f>IF(N1578="nulová",J1578,0)</f>
        <v>0</v>
      </c>
      <c r="BJ1578" s="17" t="s">
        <v>84</v>
      </c>
      <c r="BK1578" s="232">
        <f>ROUND(I1578*H1578,2)</f>
        <v>0</v>
      </c>
      <c r="BL1578" s="17" t="s">
        <v>252</v>
      </c>
      <c r="BM1578" s="231" t="s">
        <v>2748</v>
      </c>
    </row>
    <row r="1579" spans="1:65" s="2" customFormat="1" ht="13.8" customHeight="1">
      <c r="A1579" s="38"/>
      <c r="B1579" s="39"/>
      <c r="C1579" s="219" t="s">
        <v>2749</v>
      </c>
      <c r="D1579" s="219" t="s">
        <v>166</v>
      </c>
      <c r="E1579" s="220" t="s">
        <v>2750</v>
      </c>
      <c r="F1579" s="221" t="s">
        <v>2751</v>
      </c>
      <c r="G1579" s="222" t="s">
        <v>350</v>
      </c>
      <c r="H1579" s="223">
        <v>6</v>
      </c>
      <c r="I1579" s="224"/>
      <c r="J1579" s="225">
        <f>ROUND(I1579*H1579,2)</f>
        <v>0</v>
      </c>
      <c r="K1579" s="226"/>
      <c r="L1579" s="44"/>
      <c r="M1579" s="227" t="s">
        <v>1</v>
      </c>
      <c r="N1579" s="228" t="s">
        <v>41</v>
      </c>
      <c r="O1579" s="91"/>
      <c r="P1579" s="229">
        <f>O1579*H1579</f>
        <v>0</v>
      </c>
      <c r="Q1579" s="229">
        <v>0</v>
      </c>
      <c r="R1579" s="229">
        <f>Q1579*H1579</f>
        <v>0</v>
      </c>
      <c r="S1579" s="229">
        <v>0</v>
      </c>
      <c r="T1579" s="230">
        <f>S1579*H1579</f>
        <v>0</v>
      </c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  <c r="AE1579" s="38"/>
      <c r="AR1579" s="231" t="s">
        <v>252</v>
      </c>
      <c r="AT1579" s="231" t="s">
        <v>166</v>
      </c>
      <c r="AU1579" s="231" t="s">
        <v>86</v>
      </c>
      <c r="AY1579" s="17" t="s">
        <v>164</v>
      </c>
      <c r="BE1579" s="232">
        <f>IF(N1579="základní",J1579,0)</f>
        <v>0</v>
      </c>
      <c r="BF1579" s="232">
        <f>IF(N1579="snížená",J1579,0)</f>
        <v>0</v>
      </c>
      <c r="BG1579" s="232">
        <f>IF(N1579="zákl. přenesená",J1579,0)</f>
        <v>0</v>
      </c>
      <c r="BH1579" s="232">
        <f>IF(N1579="sníž. přenesená",J1579,0)</f>
        <v>0</v>
      </c>
      <c r="BI1579" s="232">
        <f>IF(N1579="nulová",J1579,0)</f>
        <v>0</v>
      </c>
      <c r="BJ1579" s="17" t="s">
        <v>84</v>
      </c>
      <c r="BK1579" s="232">
        <f>ROUND(I1579*H1579,2)</f>
        <v>0</v>
      </c>
      <c r="BL1579" s="17" t="s">
        <v>252</v>
      </c>
      <c r="BM1579" s="231" t="s">
        <v>2752</v>
      </c>
    </row>
    <row r="1580" spans="1:65" s="2" customFormat="1" ht="13.8" customHeight="1">
      <c r="A1580" s="38"/>
      <c r="B1580" s="39"/>
      <c r="C1580" s="219" t="s">
        <v>2753</v>
      </c>
      <c r="D1580" s="219" t="s">
        <v>166</v>
      </c>
      <c r="E1580" s="220" t="s">
        <v>2754</v>
      </c>
      <c r="F1580" s="221" t="s">
        <v>2755</v>
      </c>
      <c r="G1580" s="222" t="s">
        <v>350</v>
      </c>
      <c r="H1580" s="223">
        <v>7</v>
      </c>
      <c r="I1580" s="224"/>
      <c r="J1580" s="225">
        <f>ROUND(I1580*H1580,2)</f>
        <v>0</v>
      </c>
      <c r="K1580" s="226"/>
      <c r="L1580" s="44"/>
      <c r="M1580" s="227" t="s">
        <v>1</v>
      </c>
      <c r="N1580" s="228" t="s">
        <v>41</v>
      </c>
      <c r="O1580" s="91"/>
      <c r="P1580" s="229">
        <f>O1580*H1580</f>
        <v>0</v>
      </c>
      <c r="Q1580" s="229">
        <v>0</v>
      </c>
      <c r="R1580" s="229">
        <f>Q1580*H1580</f>
        <v>0</v>
      </c>
      <c r="S1580" s="229">
        <v>0</v>
      </c>
      <c r="T1580" s="230">
        <f>S1580*H1580</f>
        <v>0</v>
      </c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38"/>
      <c r="AR1580" s="231" t="s">
        <v>252</v>
      </c>
      <c r="AT1580" s="231" t="s">
        <v>166</v>
      </c>
      <c r="AU1580" s="231" t="s">
        <v>86</v>
      </c>
      <c r="AY1580" s="17" t="s">
        <v>164</v>
      </c>
      <c r="BE1580" s="232">
        <f>IF(N1580="základní",J1580,0)</f>
        <v>0</v>
      </c>
      <c r="BF1580" s="232">
        <f>IF(N1580="snížená",J1580,0)</f>
        <v>0</v>
      </c>
      <c r="BG1580" s="232">
        <f>IF(N1580="zákl. přenesená",J1580,0)</f>
        <v>0</v>
      </c>
      <c r="BH1580" s="232">
        <f>IF(N1580="sníž. přenesená",J1580,0)</f>
        <v>0</v>
      </c>
      <c r="BI1580" s="232">
        <f>IF(N1580="nulová",J1580,0)</f>
        <v>0</v>
      </c>
      <c r="BJ1580" s="17" t="s">
        <v>84</v>
      </c>
      <c r="BK1580" s="232">
        <f>ROUND(I1580*H1580,2)</f>
        <v>0</v>
      </c>
      <c r="BL1580" s="17" t="s">
        <v>252</v>
      </c>
      <c r="BM1580" s="231" t="s">
        <v>2756</v>
      </c>
    </row>
    <row r="1581" spans="1:65" s="2" customFormat="1" ht="13.8" customHeight="1">
      <c r="A1581" s="38"/>
      <c r="B1581" s="39"/>
      <c r="C1581" s="219" t="s">
        <v>2757</v>
      </c>
      <c r="D1581" s="219" t="s">
        <v>166</v>
      </c>
      <c r="E1581" s="220" t="s">
        <v>2758</v>
      </c>
      <c r="F1581" s="221" t="s">
        <v>2759</v>
      </c>
      <c r="G1581" s="222" t="s">
        <v>350</v>
      </c>
      <c r="H1581" s="223">
        <v>1</v>
      </c>
      <c r="I1581" s="224"/>
      <c r="J1581" s="225">
        <f>ROUND(I1581*H1581,2)</f>
        <v>0</v>
      </c>
      <c r="K1581" s="226"/>
      <c r="L1581" s="44"/>
      <c r="M1581" s="227" t="s">
        <v>1</v>
      </c>
      <c r="N1581" s="228" t="s">
        <v>41</v>
      </c>
      <c r="O1581" s="91"/>
      <c r="P1581" s="229">
        <f>O1581*H1581</f>
        <v>0</v>
      </c>
      <c r="Q1581" s="229">
        <v>0</v>
      </c>
      <c r="R1581" s="229">
        <f>Q1581*H1581</f>
        <v>0</v>
      </c>
      <c r="S1581" s="229">
        <v>0</v>
      </c>
      <c r="T1581" s="230">
        <f>S1581*H1581</f>
        <v>0</v>
      </c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  <c r="AE1581" s="38"/>
      <c r="AR1581" s="231" t="s">
        <v>252</v>
      </c>
      <c r="AT1581" s="231" t="s">
        <v>166</v>
      </c>
      <c r="AU1581" s="231" t="s">
        <v>86</v>
      </c>
      <c r="AY1581" s="17" t="s">
        <v>164</v>
      </c>
      <c r="BE1581" s="232">
        <f>IF(N1581="základní",J1581,0)</f>
        <v>0</v>
      </c>
      <c r="BF1581" s="232">
        <f>IF(N1581="snížená",J1581,0)</f>
        <v>0</v>
      </c>
      <c r="BG1581" s="232">
        <f>IF(N1581="zákl. přenesená",J1581,0)</f>
        <v>0</v>
      </c>
      <c r="BH1581" s="232">
        <f>IF(N1581="sníž. přenesená",J1581,0)</f>
        <v>0</v>
      </c>
      <c r="BI1581" s="232">
        <f>IF(N1581="nulová",J1581,0)</f>
        <v>0</v>
      </c>
      <c r="BJ1581" s="17" t="s">
        <v>84</v>
      </c>
      <c r="BK1581" s="232">
        <f>ROUND(I1581*H1581,2)</f>
        <v>0</v>
      </c>
      <c r="BL1581" s="17" t="s">
        <v>252</v>
      </c>
      <c r="BM1581" s="231" t="s">
        <v>2760</v>
      </c>
    </row>
    <row r="1582" spans="1:65" s="2" customFormat="1" ht="13.8" customHeight="1">
      <c r="A1582" s="38"/>
      <c r="B1582" s="39"/>
      <c r="C1582" s="219" t="s">
        <v>2761</v>
      </c>
      <c r="D1582" s="219" t="s">
        <v>166</v>
      </c>
      <c r="E1582" s="220" t="s">
        <v>2762</v>
      </c>
      <c r="F1582" s="221" t="s">
        <v>2763</v>
      </c>
      <c r="G1582" s="222" t="s">
        <v>350</v>
      </c>
      <c r="H1582" s="223">
        <v>1</v>
      </c>
      <c r="I1582" s="224"/>
      <c r="J1582" s="225">
        <f>ROUND(I1582*H1582,2)</f>
        <v>0</v>
      </c>
      <c r="K1582" s="226"/>
      <c r="L1582" s="44"/>
      <c r="M1582" s="227" t="s">
        <v>1</v>
      </c>
      <c r="N1582" s="228" t="s">
        <v>41</v>
      </c>
      <c r="O1582" s="91"/>
      <c r="P1582" s="229">
        <f>O1582*H1582</f>
        <v>0</v>
      </c>
      <c r="Q1582" s="229">
        <v>0</v>
      </c>
      <c r="R1582" s="229">
        <f>Q1582*H1582</f>
        <v>0</v>
      </c>
      <c r="S1582" s="229">
        <v>0</v>
      </c>
      <c r="T1582" s="230">
        <f>S1582*H1582</f>
        <v>0</v>
      </c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  <c r="AE1582" s="38"/>
      <c r="AR1582" s="231" t="s">
        <v>252</v>
      </c>
      <c r="AT1582" s="231" t="s">
        <v>166</v>
      </c>
      <c r="AU1582" s="231" t="s">
        <v>86</v>
      </c>
      <c r="AY1582" s="17" t="s">
        <v>164</v>
      </c>
      <c r="BE1582" s="232">
        <f>IF(N1582="základní",J1582,0)</f>
        <v>0</v>
      </c>
      <c r="BF1582" s="232">
        <f>IF(N1582="snížená",J1582,0)</f>
        <v>0</v>
      </c>
      <c r="BG1582" s="232">
        <f>IF(N1582="zákl. přenesená",J1582,0)</f>
        <v>0</v>
      </c>
      <c r="BH1582" s="232">
        <f>IF(N1582="sníž. přenesená",J1582,0)</f>
        <v>0</v>
      </c>
      <c r="BI1582" s="232">
        <f>IF(N1582="nulová",J1582,0)</f>
        <v>0</v>
      </c>
      <c r="BJ1582" s="17" t="s">
        <v>84</v>
      </c>
      <c r="BK1582" s="232">
        <f>ROUND(I1582*H1582,2)</f>
        <v>0</v>
      </c>
      <c r="BL1582" s="17" t="s">
        <v>252</v>
      </c>
      <c r="BM1582" s="231" t="s">
        <v>2764</v>
      </c>
    </row>
    <row r="1583" spans="1:65" s="2" customFormat="1" ht="13.8" customHeight="1">
      <c r="A1583" s="38"/>
      <c r="B1583" s="39"/>
      <c r="C1583" s="219" t="s">
        <v>2765</v>
      </c>
      <c r="D1583" s="219" t="s">
        <v>166</v>
      </c>
      <c r="E1583" s="220" t="s">
        <v>2766</v>
      </c>
      <c r="F1583" s="221" t="s">
        <v>2767</v>
      </c>
      <c r="G1583" s="222" t="s">
        <v>350</v>
      </c>
      <c r="H1583" s="223">
        <v>4</v>
      </c>
      <c r="I1583" s="224"/>
      <c r="J1583" s="225">
        <f>ROUND(I1583*H1583,2)</f>
        <v>0</v>
      </c>
      <c r="K1583" s="226"/>
      <c r="L1583" s="44"/>
      <c r="M1583" s="227" t="s">
        <v>1</v>
      </c>
      <c r="N1583" s="228" t="s">
        <v>41</v>
      </c>
      <c r="O1583" s="91"/>
      <c r="P1583" s="229">
        <f>O1583*H1583</f>
        <v>0</v>
      </c>
      <c r="Q1583" s="229">
        <v>0</v>
      </c>
      <c r="R1583" s="229">
        <f>Q1583*H1583</f>
        <v>0</v>
      </c>
      <c r="S1583" s="229">
        <v>0</v>
      </c>
      <c r="T1583" s="230">
        <f>S1583*H1583</f>
        <v>0</v>
      </c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  <c r="AE1583" s="38"/>
      <c r="AR1583" s="231" t="s">
        <v>252</v>
      </c>
      <c r="AT1583" s="231" t="s">
        <v>166</v>
      </c>
      <c r="AU1583" s="231" t="s">
        <v>86</v>
      </c>
      <c r="AY1583" s="17" t="s">
        <v>164</v>
      </c>
      <c r="BE1583" s="232">
        <f>IF(N1583="základní",J1583,0)</f>
        <v>0</v>
      </c>
      <c r="BF1583" s="232">
        <f>IF(N1583="snížená",J1583,0)</f>
        <v>0</v>
      </c>
      <c r="BG1583" s="232">
        <f>IF(N1583="zákl. přenesená",J1583,0)</f>
        <v>0</v>
      </c>
      <c r="BH1583" s="232">
        <f>IF(N1583="sníž. přenesená",J1583,0)</f>
        <v>0</v>
      </c>
      <c r="BI1583" s="232">
        <f>IF(N1583="nulová",J1583,0)</f>
        <v>0</v>
      </c>
      <c r="BJ1583" s="17" t="s">
        <v>84</v>
      </c>
      <c r="BK1583" s="232">
        <f>ROUND(I1583*H1583,2)</f>
        <v>0</v>
      </c>
      <c r="BL1583" s="17" t="s">
        <v>252</v>
      </c>
      <c r="BM1583" s="231" t="s">
        <v>2768</v>
      </c>
    </row>
    <row r="1584" spans="1:65" s="2" customFormat="1" ht="13.8" customHeight="1">
      <c r="A1584" s="38"/>
      <c r="B1584" s="39"/>
      <c r="C1584" s="219" t="s">
        <v>2769</v>
      </c>
      <c r="D1584" s="219" t="s">
        <v>166</v>
      </c>
      <c r="E1584" s="220" t="s">
        <v>2770</v>
      </c>
      <c r="F1584" s="221" t="s">
        <v>2755</v>
      </c>
      <c r="G1584" s="222" t="s">
        <v>350</v>
      </c>
      <c r="H1584" s="223">
        <v>48</v>
      </c>
      <c r="I1584" s="224"/>
      <c r="J1584" s="225">
        <f>ROUND(I1584*H1584,2)</f>
        <v>0</v>
      </c>
      <c r="K1584" s="226"/>
      <c r="L1584" s="44"/>
      <c r="M1584" s="227" t="s">
        <v>1</v>
      </c>
      <c r="N1584" s="228" t="s">
        <v>41</v>
      </c>
      <c r="O1584" s="91"/>
      <c r="P1584" s="229">
        <f>O1584*H1584</f>
        <v>0</v>
      </c>
      <c r="Q1584" s="229">
        <v>0</v>
      </c>
      <c r="R1584" s="229">
        <f>Q1584*H1584</f>
        <v>0</v>
      </c>
      <c r="S1584" s="229">
        <v>0</v>
      </c>
      <c r="T1584" s="230">
        <f>S1584*H1584</f>
        <v>0</v>
      </c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  <c r="AE1584" s="38"/>
      <c r="AR1584" s="231" t="s">
        <v>252</v>
      </c>
      <c r="AT1584" s="231" t="s">
        <v>166</v>
      </c>
      <c r="AU1584" s="231" t="s">
        <v>86</v>
      </c>
      <c r="AY1584" s="17" t="s">
        <v>164</v>
      </c>
      <c r="BE1584" s="232">
        <f>IF(N1584="základní",J1584,0)</f>
        <v>0</v>
      </c>
      <c r="BF1584" s="232">
        <f>IF(N1584="snížená",J1584,0)</f>
        <v>0</v>
      </c>
      <c r="BG1584" s="232">
        <f>IF(N1584="zákl. přenesená",J1584,0)</f>
        <v>0</v>
      </c>
      <c r="BH1584" s="232">
        <f>IF(N1584="sníž. přenesená",J1584,0)</f>
        <v>0</v>
      </c>
      <c r="BI1584" s="232">
        <f>IF(N1584="nulová",J1584,0)</f>
        <v>0</v>
      </c>
      <c r="BJ1584" s="17" t="s">
        <v>84</v>
      </c>
      <c r="BK1584" s="232">
        <f>ROUND(I1584*H1584,2)</f>
        <v>0</v>
      </c>
      <c r="BL1584" s="17" t="s">
        <v>252</v>
      </c>
      <c r="BM1584" s="231" t="s">
        <v>2771</v>
      </c>
    </row>
    <row r="1585" spans="1:65" s="2" customFormat="1" ht="13.8" customHeight="1">
      <c r="A1585" s="38"/>
      <c r="B1585" s="39"/>
      <c r="C1585" s="219" t="s">
        <v>2772</v>
      </c>
      <c r="D1585" s="219" t="s">
        <v>166</v>
      </c>
      <c r="E1585" s="220" t="s">
        <v>2773</v>
      </c>
      <c r="F1585" s="221" t="s">
        <v>2774</v>
      </c>
      <c r="G1585" s="222" t="s">
        <v>350</v>
      </c>
      <c r="H1585" s="223">
        <v>1</v>
      </c>
      <c r="I1585" s="224"/>
      <c r="J1585" s="225">
        <f>ROUND(I1585*H1585,2)</f>
        <v>0</v>
      </c>
      <c r="K1585" s="226"/>
      <c r="L1585" s="44"/>
      <c r="M1585" s="227" t="s">
        <v>1</v>
      </c>
      <c r="N1585" s="228" t="s">
        <v>41</v>
      </c>
      <c r="O1585" s="91"/>
      <c r="P1585" s="229">
        <f>O1585*H1585</f>
        <v>0</v>
      </c>
      <c r="Q1585" s="229">
        <v>0</v>
      </c>
      <c r="R1585" s="229">
        <f>Q1585*H1585</f>
        <v>0</v>
      </c>
      <c r="S1585" s="229">
        <v>0</v>
      </c>
      <c r="T1585" s="230">
        <f>S1585*H1585</f>
        <v>0</v>
      </c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  <c r="AE1585" s="38"/>
      <c r="AR1585" s="231" t="s">
        <v>252</v>
      </c>
      <c r="AT1585" s="231" t="s">
        <v>166</v>
      </c>
      <c r="AU1585" s="231" t="s">
        <v>86</v>
      </c>
      <c r="AY1585" s="17" t="s">
        <v>164</v>
      </c>
      <c r="BE1585" s="232">
        <f>IF(N1585="základní",J1585,0)</f>
        <v>0</v>
      </c>
      <c r="BF1585" s="232">
        <f>IF(N1585="snížená",J1585,0)</f>
        <v>0</v>
      </c>
      <c r="BG1585" s="232">
        <f>IF(N1585="zákl. přenesená",J1585,0)</f>
        <v>0</v>
      </c>
      <c r="BH1585" s="232">
        <f>IF(N1585="sníž. přenesená",J1585,0)</f>
        <v>0</v>
      </c>
      <c r="BI1585" s="232">
        <f>IF(N1585="nulová",J1585,0)</f>
        <v>0</v>
      </c>
      <c r="BJ1585" s="17" t="s">
        <v>84</v>
      </c>
      <c r="BK1585" s="232">
        <f>ROUND(I1585*H1585,2)</f>
        <v>0</v>
      </c>
      <c r="BL1585" s="17" t="s">
        <v>252</v>
      </c>
      <c r="BM1585" s="231" t="s">
        <v>2775</v>
      </c>
    </row>
    <row r="1586" spans="1:65" s="2" customFormat="1" ht="13.8" customHeight="1">
      <c r="A1586" s="38"/>
      <c r="B1586" s="39"/>
      <c r="C1586" s="219" t="s">
        <v>2776</v>
      </c>
      <c r="D1586" s="219" t="s">
        <v>166</v>
      </c>
      <c r="E1586" s="220" t="s">
        <v>2777</v>
      </c>
      <c r="F1586" s="221" t="s">
        <v>2778</v>
      </c>
      <c r="G1586" s="222" t="s">
        <v>350</v>
      </c>
      <c r="H1586" s="223">
        <v>1</v>
      </c>
      <c r="I1586" s="224"/>
      <c r="J1586" s="225">
        <f>ROUND(I1586*H1586,2)</f>
        <v>0</v>
      </c>
      <c r="K1586" s="226"/>
      <c r="L1586" s="44"/>
      <c r="M1586" s="227" t="s">
        <v>1</v>
      </c>
      <c r="N1586" s="228" t="s">
        <v>41</v>
      </c>
      <c r="O1586" s="91"/>
      <c r="P1586" s="229">
        <f>O1586*H1586</f>
        <v>0</v>
      </c>
      <c r="Q1586" s="229">
        <v>0</v>
      </c>
      <c r="R1586" s="229">
        <f>Q1586*H1586</f>
        <v>0</v>
      </c>
      <c r="S1586" s="229">
        <v>0</v>
      </c>
      <c r="T1586" s="230">
        <f>S1586*H1586</f>
        <v>0</v>
      </c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  <c r="AE1586" s="38"/>
      <c r="AR1586" s="231" t="s">
        <v>252</v>
      </c>
      <c r="AT1586" s="231" t="s">
        <v>166</v>
      </c>
      <c r="AU1586" s="231" t="s">
        <v>86</v>
      </c>
      <c r="AY1586" s="17" t="s">
        <v>164</v>
      </c>
      <c r="BE1586" s="232">
        <f>IF(N1586="základní",J1586,0)</f>
        <v>0</v>
      </c>
      <c r="BF1586" s="232">
        <f>IF(N1586="snížená",J1586,0)</f>
        <v>0</v>
      </c>
      <c r="BG1586" s="232">
        <f>IF(N1586="zákl. přenesená",J1586,0)</f>
        <v>0</v>
      </c>
      <c r="BH1586" s="232">
        <f>IF(N1586="sníž. přenesená",J1586,0)</f>
        <v>0</v>
      </c>
      <c r="BI1586" s="232">
        <f>IF(N1586="nulová",J1586,0)</f>
        <v>0</v>
      </c>
      <c r="BJ1586" s="17" t="s">
        <v>84</v>
      </c>
      <c r="BK1586" s="232">
        <f>ROUND(I1586*H1586,2)</f>
        <v>0</v>
      </c>
      <c r="BL1586" s="17" t="s">
        <v>252</v>
      </c>
      <c r="BM1586" s="231" t="s">
        <v>2779</v>
      </c>
    </row>
    <row r="1587" spans="1:65" s="2" customFormat="1" ht="13.8" customHeight="1">
      <c r="A1587" s="38"/>
      <c r="B1587" s="39"/>
      <c r="C1587" s="219" t="s">
        <v>2780</v>
      </c>
      <c r="D1587" s="219" t="s">
        <v>166</v>
      </c>
      <c r="E1587" s="220" t="s">
        <v>2781</v>
      </c>
      <c r="F1587" s="221" t="s">
        <v>2782</v>
      </c>
      <c r="G1587" s="222" t="s">
        <v>350</v>
      </c>
      <c r="H1587" s="223">
        <v>1</v>
      </c>
      <c r="I1587" s="224"/>
      <c r="J1587" s="225">
        <f>ROUND(I1587*H1587,2)</f>
        <v>0</v>
      </c>
      <c r="K1587" s="226"/>
      <c r="L1587" s="44"/>
      <c r="M1587" s="227" t="s">
        <v>1</v>
      </c>
      <c r="N1587" s="228" t="s">
        <v>41</v>
      </c>
      <c r="O1587" s="91"/>
      <c r="P1587" s="229">
        <f>O1587*H1587</f>
        <v>0</v>
      </c>
      <c r="Q1587" s="229">
        <v>0</v>
      </c>
      <c r="R1587" s="229">
        <f>Q1587*H1587</f>
        <v>0</v>
      </c>
      <c r="S1587" s="229">
        <v>0</v>
      </c>
      <c r="T1587" s="230">
        <f>S1587*H1587</f>
        <v>0</v>
      </c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38"/>
      <c r="AR1587" s="231" t="s">
        <v>252</v>
      </c>
      <c r="AT1587" s="231" t="s">
        <v>166</v>
      </c>
      <c r="AU1587" s="231" t="s">
        <v>86</v>
      </c>
      <c r="AY1587" s="17" t="s">
        <v>164</v>
      </c>
      <c r="BE1587" s="232">
        <f>IF(N1587="základní",J1587,0)</f>
        <v>0</v>
      </c>
      <c r="BF1587" s="232">
        <f>IF(N1587="snížená",J1587,0)</f>
        <v>0</v>
      </c>
      <c r="BG1587" s="232">
        <f>IF(N1587="zákl. přenesená",J1587,0)</f>
        <v>0</v>
      </c>
      <c r="BH1587" s="232">
        <f>IF(N1587="sníž. přenesená",J1587,0)</f>
        <v>0</v>
      </c>
      <c r="BI1587" s="232">
        <f>IF(N1587="nulová",J1587,0)</f>
        <v>0</v>
      </c>
      <c r="BJ1587" s="17" t="s">
        <v>84</v>
      </c>
      <c r="BK1587" s="232">
        <f>ROUND(I1587*H1587,2)</f>
        <v>0</v>
      </c>
      <c r="BL1587" s="17" t="s">
        <v>252</v>
      </c>
      <c r="BM1587" s="231" t="s">
        <v>2783</v>
      </c>
    </row>
    <row r="1588" spans="1:65" s="2" customFormat="1" ht="13.8" customHeight="1">
      <c r="A1588" s="38"/>
      <c r="B1588" s="39"/>
      <c r="C1588" s="219" t="s">
        <v>2784</v>
      </c>
      <c r="D1588" s="219" t="s">
        <v>166</v>
      </c>
      <c r="E1588" s="220" t="s">
        <v>2785</v>
      </c>
      <c r="F1588" s="221" t="s">
        <v>2751</v>
      </c>
      <c r="G1588" s="222" t="s">
        <v>350</v>
      </c>
      <c r="H1588" s="223">
        <v>18</v>
      </c>
      <c r="I1588" s="224"/>
      <c r="J1588" s="225">
        <f>ROUND(I1588*H1588,2)</f>
        <v>0</v>
      </c>
      <c r="K1588" s="226"/>
      <c r="L1588" s="44"/>
      <c r="M1588" s="227" t="s">
        <v>1</v>
      </c>
      <c r="N1588" s="228" t="s">
        <v>41</v>
      </c>
      <c r="O1588" s="91"/>
      <c r="P1588" s="229">
        <f>O1588*H1588</f>
        <v>0</v>
      </c>
      <c r="Q1588" s="229">
        <v>0</v>
      </c>
      <c r="R1588" s="229">
        <f>Q1588*H1588</f>
        <v>0</v>
      </c>
      <c r="S1588" s="229">
        <v>0</v>
      </c>
      <c r="T1588" s="230">
        <f>S1588*H1588</f>
        <v>0</v>
      </c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R1588" s="231" t="s">
        <v>252</v>
      </c>
      <c r="AT1588" s="231" t="s">
        <v>166</v>
      </c>
      <c r="AU1588" s="231" t="s">
        <v>86</v>
      </c>
      <c r="AY1588" s="17" t="s">
        <v>164</v>
      </c>
      <c r="BE1588" s="232">
        <f>IF(N1588="základní",J1588,0)</f>
        <v>0</v>
      </c>
      <c r="BF1588" s="232">
        <f>IF(N1588="snížená",J1588,0)</f>
        <v>0</v>
      </c>
      <c r="BG1588" s="232">
        <f>IF(N1588="zákl. přenesená",J1588,0)</f>
        <v>0</v>
      </c>
      <c r="BH1588" s="232">
        <f>IF(N1588="sníž. přenesená",J1588,0)</f>
        <v>0</v>
      </c>
      <c r="BI1588" s="232">
        <f>IF(N1588="nulová",J1588,0)</f>
        <v>0</v>
      </c>
      <c r="BJ1588" s="17" t="s">
        <v>84</v>
      </c>
      <c r="BK1588" s="232">
        <f>ROUND(I1588*H1588,2)</f>
        <v>0</v>
      </c>
      <c r="BL1588" s="17" t="s">
        <v>252</v>
      </c>
      <c r="BM1588" s="231" t="s">
        <v>2786</v>
      </c>
    </row>
    <row r="1589" spans="1:65" s="2" customFormat="1" ht="13.8" customHeight="1">
      <c r="A1589" s="38"/>
      <c r="B1589" s="39"/>
      <c r="C1589" s="219" t="s">
        <v>2787</v>
      </c>
      <c r="D1589" s="219" t="s">
        <v>166</v>
      </c>
      <c r="E1589" s="220" t="s">
        <v>2788</v>
      </c>
      <c r="F1589" s="221" t="s">
        <v>2789</v>
      </c>
      <c r="G1589" s="222" t="s">
        <v>350</v>
      </c>
      <c r="H1589" s="223">
        <v>10</v>
      </c>
      <c r="I1589" s="224"/>
      <c r="J1589" s="225">
        <f>ROUND(I1589*H1589,2)</f>
        <v>0</v>
      </c>
      <c r="K1589" s="226"/>
      <c r="L1589" s="44"/>
      <c r="M1589" s="227" t="s">
        <v>1</v>
      </c>
      <c r="N1589" s="228" t="s">
        <v>41</v>
      </c>
      <c r="O1589" s="91"/>
      <c r="P1589" s="229">
        <f>O1589*H1589</f>
        <v>0</v>
      </c>
      <c r="Q1589" s="229">
        <v>0</v>
      </c>
      <c r="R1589" s="229">
        <f>Q1589*H1589</f>
        <v>0</v>
      </c>
      <c r="S1589" s="229">
        <v>0</v>
      </c>
      <c r="T1589" s="230">
        <f>S1589*H1589</f>
        <v>0</v>
      </c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38"/>
      <c r="AR1589" s="231" t="s">
        <v>252</v>
      </c>
      <c r="AT1589" s="231" t="s">
        <v>166</v>
      </c>
      <c r="AU1589" s="231" t="s">
        <v>86</v>
      </c>
      <c r="AY1589" s="17" t="s">
        <v>164</v>
      </c>
      <c r="BE1589" s="232">
        <f>IF(N1589="základní",J1589,0)</f>
        <v>0</v>
      </c>
      <c r="BF1589" s="232">
        <f>IF(N1589="snížená",J1589,0)</f>
        <v>0</v>
      </c>
      <c r="BG1589" s="232">
        <f>IF(N1589="zákl. přenesená",J1589,0)</f>
        <v>0</v>
      </c>
      <c r="BH1589" s="232">
        <f>IF(N1589="sníž. přenesená",J1589,0)</f>
        <v>0</v>
      </c>
      <c r="BI1589" s="232">
        <f>IF(N1589="nulová",J1589,0)</f>
        <v>0</v>
      </c>
      <c r="BJ1589" s="17" t="s">
        <v>84</v>
      </c>
      <c r="BK1589" s="232">
        <f>ROUND(I1589*H1589,2)</f>
        <v>0</v>
      </c>
      <c r="BL1589" s="17" t="s">
        <v>252</v>
      </c>
      <c r="BM1589" s="231" t="s">
        <v>2790</v>
      </c>
    </row>
    <row r="1590" spans="1:65" s="2" customFormat="1" ht="13.8" customHeight="1">
      <c r="A1590" s="38"/>
      <c r="B1590" s="39"/>
      <c r="C1590" s="219" t="s">
        <v>2791</v>
      </c>
      <c r="D1590" s="219" t="s">
        <v>166</v>
      </c>
      <c r="E1590" s="220" t="s">
        <v>2792</v>
      </c>
      <c r="F1590" s="221" t="s">
        <v>2793</v>
      </c>
      <c r="G1590" s="222" t="s">
        <v>350</v>
      </c>
      <c r="H1590" s="223">
        <v>1</v>
      </c>
      <c r="I1590" s="224"/>
      <c r="J1590" s="225">
        <f>ROUND(I1590*H1590,2)</f>
        <v>0</v>
      </c>
      <c r="K1590" s="226"/>
      <c r="L1590" s="44"/>
      <c r="M1590" s="227" t="s">
        <v>1</v>
      </c>
      <c r="N1590" s="228" t="s">
        <v>41</v>
      </c>
      <c r="O1590" s="91"/>
      <c r="P1590" s="229">
        <f>O1590*H1590</f>
        <v>0</v>
      </c>
      <c r="Q1590" s="229">
        <v>0</v>
      </c>
      <c r="R1590" s="229">
        <f>Q1590*H1590</f>
        <v>0</v>
      </c>
      <c r="S1590" s="229">
        <v>0</v>
      </c>
      <c r="T1590" s="230">
        <f>S1590*H1590</f>
        <v>0</v>
      </c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  <c r="AE1590" s="38"/>
      <c r="AR1590" s="231" t="s">
        <v>252</v>
      </c>
      <c r="AT1590" s="231" t="s">
        <v>166</v>
      </c>
      <c r="AU1590" s="231" t="s">
        <v>86</v>
      </c>
      <c r="AY1590" s="17" t="s">
        <v>164</v>
      </c>
      <c r="BE1590" s="232">
        <f>IF(N1590="základní",J1590,0)</f>
        <v>0</v>
      </c>
      <c r="BF1590" s="232">
        <f>IF(N1590="snížená",J1590,0)</f>
        <v>0</v>
      </c>
      <c r="BG1590" s="232">
        <f>IF(N1590="zákl. přenesená",J1590,0)</f>
        <v>0</v>
      </c>
      <c r="BH1590" s="232">
        <f>IF(N1590="sníž. přenesená",J1590,0)</f>
        <v>0</v>
      </c>
      <c r="BI1590" s="232">
        <f>IF(N1590="nulová",J1590,0)</f>
        <v>0</v>
      </c>
      <c r="BJ1590" s="17" t="s">
        <v>84</v>
      </c>
      <c r="BK1590" s="232">
        <f>ROUND(I1590*H1590,2)</f>
        <v>0</v>
      </c>
      <c r="BL1590" s="17" t="s">
        <v>252</v>
      </c>
      <c r="BM1590" s="231" t="s">
        <v>2794</v>
      </c>
    </row>
    <row r="1591" spans="1:65" s="2" customFormat="1" ht="13.8" customHeight="1">
      <c r="A1591" s="38"/>
      <c r="B1591" s="39"/>
      <c r="C1591" s="219" t="s">
        <v>2795</v>
      </c>
      <c r="D1591" s="219" t="s">
        <v>166</v>
      </c>
      <c r="E1591" s="220" t="s">
        <v>2796</v>
      </c>
      <c r="F1591" s="221" t="s">
        <v>2797</v>
      </c>
      <c r="G1591" s="222" t="s">
        <v>350</v>
      </c>
      <c r="H1591" s="223">
        <v>12</v>
      </c>
      <c r="I1591" s="224"/>
      <c r="J1591" s="225">
        <f>ROUND(I1591*H1591,2)</f>
        <v>0</v>
      </c>
      <c r="K1591" s="226"/>
      <c r="L1591" s="44"/>
      <c r="M1591" s="227" t="s">
        <v>1</v>
      </c>
      <c r="N1591" s="228" t="s">
        <v>41</v>
      </c>
      <c r="O1591" s="91"/>
      <c r="P1591" s="229">
        <f>O1591*H1591</f>
        <v>0</v>
      </c>
      <c r="Q1591" s="229">
        <v>0</v>
      </c>
      <c r="R1591" s="229">
        <f>Q1591*H1591</f>
        <v>0</v>
      </c>
      <c r="S1591" s="229">
        <v>0</v>
      </c>
      <c r="T1591" s="230">
        <f>S1591*H1591</f>
        <v>0</v>
      </c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  <c r="AE1591" s="38"/>
      <c r="AR1591" s="231" t="s">
        <v>252</v>
      </c>
      <c r="AT1591" s="231" t="s">
        <v>166</v>
      </c>
      <c r="AU1591" s="231" t="s">
        <v>86</v>
      </c>
      <c r="AY1591" s="17" t="s">
        <v>164</v>
      </c>
      <c r="BE1591" s="232">
        <f>IF(N1591="základní",J1591,0)</f>
        <v>0</v>
      </c>
      <c r="BF1591" s="232">
        <f>IF(N1591="snížená",J1591,0)</f>
        <v>0</v>
      </c>
      <c r="BG1591" s="232">
        <f>IF(N1591="zákl. přenesená",J1591,0)</f>
        <v>0</v>
      </c>
      <c r="BH1591" s="232">
        <f>IF(N1591="sníž. přenesená",J1591,0)</f>
        <v>0</v>
      </c>
      <c r="BI1591" s="232">
        <f>IF(N1591="nulová",J1591,0)</f>
        <v>0</v>
      </c>
      <c r="BJ1591" s="17" t="s">
        <v>84</v>
      </c>
      <c r="BK1591" s="232">
        <f>ROUND(I1591*H1591,2)</f>
        <v>0</v>
      </c>
      <c r="BL1591" s="17" t="s">
        <v>252</v>
      </c>
      <c r="BM1591" s="231" t="s">
        <v>2798</v>
      </c>
    </row>
    <row r="1592" spans="1:65" s="2" customFormat="1" ht="13.8" customHeight="1">
      <c r="A1592" s="38"/>
      <c r="B1592" s="39"/>
      <c r="C1592" s="219" t="s">
        <v>2799</v>
      </c>
      <c r="D1592" s="219" t="s">
        <v>166</v>
      </c>
      <c r="E1592" s="220" t="s">
        <v>2800</v>
      </c>
      <c r="F1592" s="221" t="s">
        <v>2801</v>
      </c>
      <c r="G1592" s="222" t="s">
        <v>350</v>
      </c>
      <c r="H1592" s="223">
        <v>1</v>
      </c>
      <c r="I1592" s="224"/>
      <c r="J1592" s="225">
        <f>ROUND(I1592*H1592,2)</f>
        <v>0</v>
      </c>
      <c r="K1592" s="226"/>
      <c r="L1592" s="44"/>
      <c r="M1592" s="227" t="s">
        <v>1</v>
      </c>
      <c r="N1592" s="228" t="s">
        <v>41</v>
      </c>
      <c r="O1592" s="91"/>
      <c r="P1592" s="229">
        <f>O1592*H1592</f>
        <v>0</v>
      </c>
      <c r="Q1592" s="229">
        <v>0</v>
      </c>
      <c r="R1592" s="229">
        <f>Q1592*H1592</f>
        <v>0</v>
      </c>
      <c r="S1592" s="229">
        <v>0</v>
      </c>
      <c r="T1592" s="230">
        <f>S1592*H1592</f>
        <v>0</v>
      </c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  <c r="AE1592" s="38"/>
      <c r="AR1592" s="231" t="s">
        <v>252</v>
      </c>
      <c r="AT1592" s="231" t="s">
        <v>166</v>
      </c>
      <c r="AU1592" s="231" t="s">
        <v>86</v>
      </c>
      <c r="AY1592" s="17" t="s">
        <v>164</v>
      </c>
      <c r="BE1592" s="232">
        <f>IF(N1592="základní",J1592,0)</f>
        <v>0</v>
      </c>
      <c r="BF1592" s="232">
        <f>IF(N1592="snížená",J1592,0)</f>
        <v>0</v>
      </c>
      <c r="BG1592" s="232">
        <f>IF(N1592="zákl. přenesená",J1592,0)</f>
        <v>0</v>
      </c>
      <c r="BH1592" s="232">
        <f>IF(N1592="sníž. přenesená",J1592,0)</f>
        <v>0</v>
      </c>
      <c r="BI1592" s="232">
        <f>IF(N1592="nulová",J1592,0)</f>
        <v>0</v>
      </c>
      <c r="BJ1592" s="17" t="s">
        <v>84</v>
      </c>
      <c r="BK1592" s="232">
        <f>ROUND(I1592*H1592,2)</f>
        <v>0</v>
      </c>
      <c r="BL1592" s="17" t="s">
        <v>252</v>
      </c>
      <c r="BM1592" s="231" t="s">
        <v>2802</v>
      </c>
    </row>
    <row r="1593" spans="1:65" s="2" customFormat="1" ht="13.8" customHeight="1">
      <c r="A1593" s="38"/>
      <c r="B1593" s="39"/>
      <c r="C1593" s="219" t="s">
        <v>2803</v>
      </c>
      <c r="D1593" s="219" t="s">
        <v>166</v>
      </c>
      <c r="E1593" s="220" t="s">
        <v>2804</v>
      </c>
      <c r="F1593" s="221" t="s">
        <v>2805</v>
      </c>
      <c r="G1593" s="222" t="s">
        <v>350</v>
      </c>
      <c r="H1593" s="223">
        <v>78</v>
      </c>
      <c r="I1593" s="224"/>
      <c r="J1593" s="225">
        <f>ROUND(I1593*H1593,2)</f>
        <v>0</v>
      </c>
      <c r="K1593" s="226"/>
      <c r="L1593" s="44"/>
      <c r="M1593" s="227" t="s">
        <v>1</v>
      </c>
      <c r="N1593" s="228" t="s">
        <v>41</v>
      </c>
      <c r="O1593" s="91"/>
      <c r="P1593" s="229">
        <f>O1593*H1593</f>
        <v>0</v>
      </c>
      <c r="Q1593" s="229">
        <v>0</v>
      </c>
      <c r="R1593" s="229">
        <f>Q1593*H1593</f>
        <v>0</v>
      </c>
      <c r="S1593" s="229">
        <v>0</v>
      </c>
      <c r="T1593" s="230">
        <f>S1593*H1593</f>
        <v>0</v>
      </c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  <c r="AE1593" s="38"/>
      <c r="AR1593" s="231" t="s">
        <v>252</v>
      </c>
      <c r="AT1593" s="231" t="s">
        <v>166</v>
      </c>
      <c r="AU1593" s="231" t="s">
        <v>86</v>
      </c>
      <c r="AY1593" s="17" t="s">
        <v>164</v>
      </c>
      <c r="BE1593" s="232">
        <f>IF(N1593="základní",J1593,0)</f>
        <v>0</v>
      </c>
      <c r="BF1593" s="232">
        <f>IF(N1593="snížená",J1593,0)</f>
        <v>0</v>
      </c>
      <c r="BG1593" s="232">
        <f>IF(N1593="zákl. přenesená",J1593,0)</f>
        <v>0</v>
      </c>
      <c r="BH1593" s="232">
        <f>IF(N1593="sníž. přenesená",J1593,0)</f>
        <v>0</v>
      </c>
      <c r="BI1593" s="232">
        <f>IF(N1593="nulová",J1593,0)</f>
        <v>0</v>
      </c>
      <c r="BJ1593" s="17" t="s">
        <v>84</v>
      </c>
      <c r="BK1593" s="232">
        <f>ROUND(I1593*H1593,2)</f>
        <v>0</v>
      </c>
      <c r="BL1593" s="17" t="s">
        <v>252</v>
      </c>
      <c r="BM1593" s="231" t="s">
        <v>2806</v>
      </c>
    </row>
    <row r="1594" spans="1:65" s="2" customFormat="1" ht="13.8" customHeight="1">
      <c r="A1594" s="38"/>
      <c r="B1594" s="39"/>
      <c r="C1594" s="219" t="s">
        <v>2807</v>
      </c>
      <c r="D1594" s="219" t="s">
        <v>166</v>
      </c>
      <c r="E1594" s="220" t="s">
        <v>2808</v>
      </c>
      <c r="F1594" s="221" t="s">
        <v>2809</v>
      </c>
      <c r="G1594" s="222" t="s">
        <v>350</v>
      </c>
      <c r="H1594" s="223">
        <v>3</v>
      </c>
      <c r="I1594" s="224"/>
      <c r="J1594" s="225">
        <f>ROUND(I1594*H1594,2)</f>
        <v>0</v>
      </c>
      <c r="K1594" s="226"/>
      <c r="L1594" s="44"/>
      <c r="M1594" s="227" t="s">
        <v>1</v>
      </c>
      <c r="N1594" s="228" t="s">
        <v>41</v>
      </c>
      <c r="O1594" s="91"/>
      <c r="P1594" s="229">
        <f>O1594*H1594</f>
        <v>0</v>
      </c>
      <c r="Q1594" s="229">
        <v>0</v>
      </c>
      <c r="R1594" s="229">
        <f>Q1594*H1594</f>
        <v>0</v>
      </c>
      <c r="S1594" s="229">
        <v>0</v>
      </c>
      <c r="T1594" s="230">
        <f>S1594*H1594</f>
        <v>0</v>
      </c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38"/>
      <c r="AR1594" s="231" t="s">
        <v>252</v>
      </c>
      <c r="AT1594" s="231" t="s">
        <v>166</v>
      </c>
      <c r="AU1594" s="231" t="s">
        <v>86</v>
      </c>
      <c r="AY1594" s="17" t="s">
        <v>164</v>
      </c>
      <c r="BE1594" s="232">
        <f>IF(N1594="základní",J1594,0)</f>
        <v>0</v>
      </c>
      <c r="BF1594" s="232">
        <f>IF(N1594="snížená",J1594,0)</f>
        <v>0</v>
      </c>
      <c r="BG1594" s="232">
        <f>IF(N1594="zákl. přenesená",J1594,0)</f>
        <v>0</v>
      </c>
      <c r="BH1594" s="232">
        <f>IF(N1594="sníž. přenesená",J1594,0)</f>
        <v>0</v>
      </c>
      <c r="BI1594" s="232">
        <f>IF(N1594="nulová",J1594,0)</f>
        <v>0</v>
      </c>
      <c r="BJ1594" s="17" t="s">
        <v>84</v>
      </c>
      <c r="BK1594" s="232">
        <f>ROUND(I1594*H1594,2)</f>
        <v>0</v>
      </c>
      <c r="BL1594" s="17" t="s">
        <v>252</v>
      </c>
      <c r="BM1594" s="231" t="s">
        <v>2810</v>
      </c>
    </row>
    <row r="1595" spans="1:65" s="2" customFormat="1" ht="13.8" customHeight="1">
      <c r="A1595" s="38"/>
      <c r="B1595" s="39"/>
      <c r="C1595" s="219" t="s">
        <v>2811</v>
      </c>
      <c r="D1595" s="219" t="s">
        <v>166</v>
      </c>
      <c r="E1595" s="220" t="s">
        <v>2812</v>
      </c>
      <c r="F1595" s="221" t="s">
        <v>2813</v>
      </c>
      <c r="G1595" s="222" t="s">
        <v>350</v>
      </c>
      <c r="H1595" s="223">
        <v>1</v>
      </c>
      <c r="I1595" s="224"/>
      <c r="J1595" s="225">
        <f>ROUND(I1595*H1595,2)</f>
        <v>0</v>
      </c>
      <c r="K1595" s="226"/>
      <c r="L1595" s="44"/>
      <c r="M1595" s="227" t="s">
        <v>1</v>
      </c>
      <c r="N1595" s="228" t="s">
        <v>41</v>
      </c>
      <c r="O1595" s="91"/>
      <c r="P1595" s="229">
        <f>O1595*H1595</f>
        <v>0</v>
      </c>
      <c r="Q1595" s="229">
        <v>0</v>
      </c>
      <c r="R1595" s="229">
        <f>Q1595*H1595</f>
        <v>0</v>
      </c>
      <c r="S1595" s="229">
        <v>0</v>
      </c>
      <c r="T1595" s="230">
        <f>S1595*H1595</f>
        <v>0</v>
      </c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  <c r="AE1595" s="38"/>
      <c r="AR1595" s="231" t="s">
        <v>252</v>
      </c>
      <c r="AT1595" s="231" t="s">
        <v>166</v>
      </c>
      <c r="AU1595" s="231" t="s">
        <v>86</v>
      </c>
      <c r="AY1595" s="17" t="s">
        <v>164</v>
      </c>
      <c r="BE1595" s="232">
        <f>IF(N1595="základní",J1595,0)</f>
        <v>0</v>
      </c>
      <c r="BF1595" s="232">
        <f>IF(N1595="snížená",J1595,0)</f>
        <v>0</v>
      </c>
      <c r="BG1595" s="232">
        <f>IF(N1595="zákl. přenesená",J1595,0)</f>
        <v>0</v>
      </c>
      <c r="BH1595" s="232">
        <f>IF(N1595="sníž. přenesená",J1595,0)</f>
        <v>0</v>
      </c>
      <c r="BI1595" s="232">
        <f>IF(N1595="nulová",J1595,0)</f>
        <v>0</v>
      </c>
      <c r="BJ1595" s="17" t="s">
        <v>84</v>
      </c>
      <c r="BK1595" s="232">
        <f>ROUND(I1595*H1595,2)</f>
        <v>0</v>
      </c>
      <c r="BL1595" s="17" t="s">
        <v>252</v>
      </c>
      <c r="BM1595" s="231" t="s">
        <v>2814</v>
      </c>
    </row>
    <row r="1596" spans="1:65" s="2" customFormat="1" ht="13.8" customHeight="1">
      <c r="A1596" s="38"/>
      <c r="B1596" s="39"/>
      <c r="C1596" s="219" t="s">
        <v>2815</v>
      </c>
      <c r="D1596" s="219" t="s">
        <v>166</v>
      </c>
      <c r="E1596" s="220" t="s">
        <v>2816</v>
      </c>
      <c r="F1596" s="221" t="s">
        <v>2817</v>
      </c>
      <c r="G1596" s="222" t="s">
        <v>350</v>
      </c>
      <c r="H1596" s="223">
        <v>1</v>
      </c>
      <c r="I1596" s="224"/>
      <c r="J1596" s="225">
        <f>ROUND(I1596*H1596,2)</f>
        <v>0</v>
      </c>
      <c r="K1596" s="226"/>
      <c r="L1596" s="44"/>
      <c r="M1596" s="227" t="s">
        <v>1</v>
      </c>
      <c r="N1596" s="228" t="s">
        <v>41</v>
      </c>
      <c r="O1596" s="91"/>
      <c r="P1596" s="229">
        <f>O1596*H1596</f>
        <v>0</v>
      </c>
      <c r="Q1596" s="229">
        <v>0</v>
      </c>
      <c r="R1596" s="229">
        <f>Q1596*H1596</f>
        <v>0</v>
      </c>
      <c r="S1596" s="229">
        <v>0</v>
      </c>
      <c r="T1596" s="230">
        <f>S1596*H1596</f>
        <v>0</v>
      </c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  <c r="AE1596" s="38"/>
      <c r="AR1596" s="231" t="s">
        <v>252</v>
      </c>
      <c r="AT1596" s="231" t="s">
        <v>166</v>
      </c>
      <c r="AU1596" s="231" t="s">
        <v>86</v>
      </c>
      <c r="AY1596" s="17" t="s">
        <v>164</v>
      </c>
      <c r="BE1596" s="232">
        <f>IF(N1596="základní",J1596,0)</f>
        <v>0</v>
      </c>
      <c r="BF1596" s="232">
        <f>IF(N1596="snížená",J1596,0)</f>
        <v>0</v>
      </c>
      <c r="BG1596" s="232">
        <f>IF(N1596="zákl. přenesená",J1596,0)</f>
        <v>0</v>
      </c>
      <c r="BH1596" s="232">
        <f>IF(N1596="sníž. přenesená",J1596,0)</f>
        <v>0</v>
      </c>
      <c r="BI1596" s="232">
        <f>IF(N1596="nulová",J1596,0)</f>
        <v>0</v>
      </c>
      <c r="BJ1596" s="17" t="s">
        <v>84</v>
      </c>
      <c r="BK1596" s="232">
        <f>ROUND(I1596*H1596,2)</f>
        <v>0</v>
      </c>
      <c r="BL1596" s="17" t="s">
        <v>252</v>
      </c>
      <c r="BM1596" s="231" t="s">
        <v>2818</v>
      </c>
    </row>
    <row r="1597" spans="1:65" s="2" customFormat="1" ht="13.8" customHeight="1">
      <c r="A1597" s="38"/>
      <c r="B1597" s="39"/>
      <c r="C1597" s="219" t="s">
        <v>2819</v>
      </c>
      <c r="D1597" s="219" t="s">
        <v>166</v>
      </c>
      <c r="E1597" s="220" t="s">
        <v>2820</v>
      </c>
      <c r="F1597" s="221" t="s">
        <v>2821</v>
      </c>
      <c r="G1597" s="222" t="s">
        <v>350</v>
      </c>
      <c r="H1597" s="223">
        <v>1</v>
      </c>
      <c r="I1597" s="224"/>
      <c r="J1597" s="225">
        <f>ROUND(I1597*H1597,2)</f>
        <v>0</v>
      </c>
      <c r="K1597" s="226"/>
      <c r="L1597" s="44"/>
      <c r="M1597" s="227" t="s">
        <v>1</v>
      </c>
      <c r="N1597" s="228" t="s">
        <v>41</v>
      </c>
      <c r="O1597" s="91"/>
      <c r="P1597" s="229">
        <f>O1597*H1597</f>
        <v>0</v>
      </c>
      <c r="Q1597" s="229">
        <v>0</v>
      </c>
      <c r="R1597" s="229">
        <f>Q1597*H1597</f>
        <v>0</v>
      </c>
      <c r="S1597" s="229">
        <v>0</v>
      </c>
      <c r="T1597" s="230">
        <f>S1597*H1597</f>
        <v>0</v>
      </c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  <c r="AE1597" s="38"/>
      <c r="AR1597" s="231" t="s">
        <v>252</v>
      </c>
      <c r="AT1597" s="231" t="s">
        <v>166</v>
      </c>
      <c r="AU1597" s="231" t="s">
        <v>86</v>
      </c>
      <c r="AY1597" s="17" t="s">
        <v>164</v>
      </c>
      <c r="BE1597" s="232">
        <f>IF(N1597="základní",J1597,0)</f>
        <v>0</v>
      </c>
      <c r="BF1597" s="232">
        <f>IF(N1597="snížená",J1597,0)</f>
        <v>0</v>
      </c>
      <c r="BG1597" s="232">
        <f>IF(N1597="zákl. přenesená",J1597,0)</f>
        <v>0</v>
      </c>
      <c r="BH1597" s="232">
        <f>IF(N1597="sníž. přenesená",J1597,0)</f>
        <v>0</v>
      </c>
      <c r="BI1597" s="232">
        <f>IF(N1597="nulová",J1597,0)</f>
        <v>0</v>
      </c>
      <c r="BJ1597" s="17" t="s">
        <v>84</v>
      </c>
      <c r="BK1597" s="232">
        <f>ROUND(I1597*H1597,2)</f>
        <v>0</v>
      </c>
      <c r="BL1597" s="17" t="s">
        <v>252</v>
      </c>
      <c r="BM1597" s="231" t="s">
        <v>2822</v>
      </c>
    </row>
    <row r="1598" spans="1:65" s="2" customFormat="1" ht="13.8" customHeight="1">
      <c r="A1598" s="38"/>
      <c r="B1598" s="39"/>
      <c r="C1598" s="219" t="s">
        <v>2823</v>
      </c>
      <c r="D1598" s="219" t="s">
        <v>166</v>
      </c>
      <c r="E1598" s="220" t="s">
        <v>2824</v>
      </c>
      <c r="F1598" s="221" t="s">
        <v>2825</v>
      </c>
      <c r="G1598" s="222" t="s">
        <v>350</v>
      </c>
      <c r="H1598" s="223">
        <v>1</v>
      </c>
      <c r="I1598" s="224"/>
      <c r="J1598" s="225">
        <f>ROUND(I1598*H1598,2)</f>
        <v>0</v>
      </c>
      <c r="K1598" s="226"/>
      <c r="L1598" s="44"/>
      <c r="M1598" s="227" t="s">
        <v>1</v>
      </c>
      <c r="N1598" s="228" t="s">
        <v>41</v>
      </c>
      <c r="O1598" s="91"/>
      <c r="P1598" s="229">
        <f>O1598*H1598</f>
        <v>0</v>
      </c>
      <c r="Q1598" s="229">
        <v>0</v>
      </c>
      <c r="R1598" s="229">
        <f>Q1598*H1598</f>
        <v>0</v>
      </c>
      <c r="S1598" s="229">
        <v>0</v>
      </c>
      <c r="T1598" s="230">
        <f>S1598*H1598</f>
        <v>0</v>
      </c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  <c r="AE1598" s="38"/>
      <c r="AR1598" s="231" t="s">
        <v>252</v>
      </c>
      <c r="AT1598" s="231" t="s">
        <v>166</v>
      </c>
      <c r="AU1598" s="231" t="s">
        <v>86</v>
      </c>
      <c r="AY1598" s="17" t="s">
        <v>164</v>
      </c>
      <c r="BE1598" s="232">
        <f>IF(N1598="základní",J1598,0)</f>
        <v>0</v>
      </c>
      <c r="BF1598" s="232">
        <f>IF(N1598="snížená",J1598,0)</f>
        <v>0</v>
      </c>
      <c r="BG1598" s="232">
        <f>IF(N1598="zákl. přenesená",J1598,0)</f>
        <v>0</v>
      </c>
      <c r="BH1598" s="232">
        <f>IF(N1598="sníž. přenesená",J1598,0)</f>
        <v>0</v>
      </c>
      <c r="BI1598" s="232">
        <f>IF(N1598="nulová",J1598,0)</f>
        <v>0</v>
      </c>
      <c r="BJ1598" s="17" t="s">
        <v>84</v>
      </c>
      <c r="BK1598" s="232">
        <f>ROUND(I1598*H1598,2)</f>
        <v>0</v>
      </c>
      <c r="BL1598" s="17" t="s">
        <v>252</v>
      </c>
      <c r="BM1598" s="231" t="s">
        <v>2826</v>
      </c>
    </row>
    <row r="1599" spans="1:65" s="2" customFormat="1" ht="13.8" customHeight="1">
      <c r="A1599" s="38"/>
      <c r="B1599" s="39"/>
      <c r="C1599" s="219" t="s">
        <v>2827</v>
      </c>
      <c r="D1599" s="219" t="s">
        <v>166</v>
      </c>
      <c r="E1599" s="220" t="s">
        <v>2828</v>
      </c>
      <c r="F1599" s="221" t="s">
        <v>2829</v>
      </c>
      <c r="G1599" s="222" t="s">
        <v>350</v>
      </c>
      <c r="H1599" s="223">
        <v>2</v>
      </c>
      <c r="I1599" s="224"/>
      <c r="J1599" s="225">
        <f>ROUND(I1599*H1599,2)</f>
        <v>0</v>
      </c>
      <c r="K1599" s="226"/>
      <c r="L1599" s="44"/>
      <c r="M1599" s="227" t="s">
        <v>1</v>
      </c>
      <c r="N1599" s="228" t="s">
        <v>41</v>
      </c>
      <c r="O1599" s="91"/>
      <c r="P1599" s="229">
        <f>O1599*H1599</f>
        <v>0</v>
      </c>
      <c r="Q1599" s="229">
        <v>0</v>
      </c>
      <c r="R1599" s="229">
        <f>Q1599*H1599</f>
        <v>0</v>
      </c>
      <c r="S1599" s="229">
        <v>0</v>
      </c>
      <c r="T1599" s="230">
        <f>S1599*H1599</f>
        <v>0</v>
      </c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  <c r="AE1599" s="38"/>
      <c r="AR1599" s="231" t="s">
        <v>252</v>
      </c>
      <c r="AT1599" s="231" t="s">
        <v>166</v>
      </c>
      <c r="AU1599" s="231" t="s">
        <v>86</v>
      </c>
      <c r="AY1599" s="17" t="s">
        <v>164</v>
      </c>
      <c r="BE1599" s="232">
        <f>IF(N1599="základní",J1599,0)</f>
        <v>0</v>
      </c>
      <c r="BF1599" s="232">
        <f>IF(N1599="snížená",J1599,0)</f>
        <v>0</v>
      </c>
      <c r="BG1599" s="232">
        <f>IF(N1599="zákl. přenesená",J1599,0)</f>
        <v>0</v>
      </c>
      <c r="BH1599" s="232">
        <f>IF(N1599="sníž. přenesená",J1599,0)</f>
        <v>0</v>
      </c>
      <c r="BI1599" s="232">
        <f>IF(N1599="nulová",J1599,0)</f>
        <v>0</v>
      </c>
      <c r="BJ1599" s="17" t="s">
        <v>84</v>
      </c>
      <c r="BK1599" s="232">
        <f>ROUND(I1599*H1599,2)</f>
        <v>0</v>
      </c>
      <c r="BL1599" s="17" t="s">
        <v>252</v>
      </c>
      <c r="BM1599" s="231" t="s">
        <v>2830</v>
      </c>
    </row>
    <row r="1600" spans="1:65" s="2" customFormat="1" ht="13.8" customHeight="1">
      <c r="A1600" s="38"/>
      <c r="B1600" s="39"/>
      <c r="C1600" s="219" t="s">
        <v>2831</v>
      </c>
      <c r="D1600" s="219" t="s">
        <v>166</v>
      </c>
      <c r="E1600" s="220" t="s">
        <v>2832</v>
      </c>
      <c r="F1600" s="221" t="s">
        <v>2833</v>
      </c>
      <c r="G1600" s="222" t="s">
        <v>350</v>
      </c>
      <c r="H1600" s="223">
        <v>8</v>
      </c>
      <c r="I1600" s="224"/>
      <c r="J1600" s="225">
        <f>ROUND(I1600*H1600,2)</f>
        <v>0</v>
      </c>
      <c r="K1600" s="226"/>
      <c r="L1600" s="44"/>
      <c r="M1600" s="227" t="s">
        <v>1</v>
      </c>
      <c r="N1600" s="228" t="s">
        <v>41</v>
      </c>
      <c r="O1600" s="91"/>
      <c r="P1600" s="229">
        <f>O1600*H1600</f>
        <v>0</v>
      </c>
      <c r="Q1600" s="229">
        <v>0</v>
      </c>
      <c r="R1600" s="229">
        <f>Q1600*H1600</f>
        <v>0</v>
      </c>
      <c r="S1600" s="229">
        <v>0</v>
      </c>
      <c r="T1600" s="230">
        <f>S1600*H1600</f>
        <v>0</v>
      </c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  <c r="AE1600" s="38"/>
      <c r="AR1600" s="231" t="s">
        <v>252</v>
      </c>
      <c r="AT1600" s="231" t="s">
        <v>166</v>
      </c>
      <c r="AU1600" s="231" t="s">
        <v>86</v>
      </c>
      <c r="AY1600" s="17" t="s">
        <v>164</v>
      </c>
      <c r="BE1600" s="232">
        <f>IF(N1600="základní",J1600,0)</f>
        <v>0</v>
      </c>
      <c r="BF1600" s="232">
        <f>IF(N1600="snížená",J1600,0)</f>
        <v>0</v>
      </c>
      <c r="BG1600" s="232">
        <f>IF(N1600="zákl. přenesená",J1600,0)</f>
        <v>0</v>
      </c>
      <c r="BH1600" s="232">
        <f>IF(N1600="sníž. přenesená",J1600,0)</f>
        <v>0</v>
      </c>
      <c r="BI1600" s="232">
        <f>IF(N1600="nulová",J1600,0)</f>
        <v>0</v>
      </c>
      <c r="BJ1600" s="17" t="s">
        <v>84</v>
      </c>
      <c r="BK1600" s="232">
        <f>ROUND(I1600*H1600,2)</f>
        <v>0</v>
      </c>
      <c r="BL1600" s="17" t="s">
        <v>252</v>
      </c>
      <c r="BM1600" s="231" t="s">
        <v>2834</v>
      </c>
    </row>
    <row r="1601" spans="1:65" s="2" customFormat="1" ht="13.8" customHeight="1">
      <c r="A1601" s="38"/>
      <c r="B1601" s="39"/>
      <c r="C1601" s="219" t="s">
        <v>2835</v>
      </c>
      <c r="D1601" s="219" t="s">
        <v>166</v>
      </c>
      <c r="E1601" s="220" t="s">
        <v>2836</v>
      </c>
      <c r="F1601" s="221" t="s">
        <v>2837</v>
      </c>
      <c r="G1601" s="222" t="s">
        <v>350</v>
      </c>
      <c r="H1601" s="223">
        <v>2</v>
      </c>
      <c r="I1601" s="224"/>
      <c r="J1601" s="225">
        <f>ROUND(I1601*H1601,2)</f>
        <v>0</v>
      </c>
      <c r="K1601" s="226"/>
      <c r="L1601" s="44"/>
      <c r="M1601" s="227" t="s">
        <v>1</v>
      </c>
      <c r="N1601" s="228" t="s">
        <v>41</v>
      </c>
      <c r="O1601" s="91"/>
      <c r="P1601" s="229">
        <f>O1601*H1601</f>
        <v>0</v>
      </c>
      <c r="Q1601" s="229">
        <v>0</v>
      </c>
      <c r="R1601" s="229">
        <f>Q1601*H1601</f>
        <v>0</v>
      </c>
      <c r="S1601" s="229">
        <v>0</v>
      </c>
      <c r="T1601" s="230">
        <f>S1601*H1601</f>
        <v>0</v>
      </c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  <c r="AE1601" s="38"/>
      <c r="AR1601" s="231" t="s">
        <v>252</v>
      </c>
      <c r="AT1601" s="231" t="s">
        <v>166</v>
      </c>
      <c r="AU1601" s="231" t="s">
        <v>86</v>
      </c>
      <c r="AY1601" s="17" t="s">
        <v>164</v>
      </c>
      <c r="BE1601" s="232">
        <f>IF(N1601="základní",J1601,0)</f>
        <v>0</v>
      </c>
      <c r="BF1601" s="232">
        <f>IF(N1601="snížená",J1601,0)</f>
        <v>0</v>
      </c>
      <c r="BG1601" s="232">
        <f>IF(N1601="zákl. přenesená",J1601,0)</f>
        <v>0</v>
      </c>
      <c r="BH1601" s="232">
        <f>IF(N1601="sníž. přenesená",J1601,0)</f>
        <v>0</v>
      </c>
      <c r="BI1601" s="232">
        <f>IF(N1601="nulová",J1601,0)</f>
        <v>0</v>
      </c>
      <c r="BJ1601" s="17" t="s">
        <v>84</v>
      </c>
      <c r="BK1601" s="232">
        <f>ROUND(I1601*H1601,2)</f>
        <v>0</v>
      </c>
      <c r="BL1601" s="17" t="s">
        <v>252</v>
      </c>
      <c r="BM1601" s="231" t="s">
        <v>2838</v>
      </c>
    </row>
    <row r="1602" spans="1:65" s="2" customFormat="1" ht="13.8" customHeight="1">
      <c r="A1602" s="38"/>
      <c r="B1602" s="39"/>
      <c r="C1602" s="219" t="s">
        <v>2839</v>
      </c>
      <c r="D1602" s="219" t="s">
        <v>166</v>
      </c>
      <c r="E1602" s="220" t="s">
        <v>2840</v>
      </c>
      <c r="F1602" s="221" t="s">
        <v>2841</v>
      </c>
      <c r="G1602" s="222" t="s">
        <v>350</v>
      </c>
      <c r="H1602" s="223">
        <v>20</v>
      </c>
      <c r="I1602" s="224"/>
      <c r="J1602" s="225">
        <f>ROUND(I1602*H1602,2)</f>
        <v>0</v>
      </c>
      <c r="K1602" s="226"/>
      <c r="L1602" s="44"/>
      <c r="M1602" s="227" t="s">
        <v>1</v>
      </c>
      <c r="N1602" s="228" t="s">
        <v>41</v>
      </c>
      <c r="O1602" s="91"/>
      <c r="P1602" s="229">
        <f>O1602*H1602</f>
        <v>0</v>
      </c>
      <c r="Q1602" s="229">
        <v>0</v>
      </c>
      <c r="R1602" s="229">
        <f>Q1602*H1602</f>
        <v>0</v>
      </c>
      <c r="S1602" s="229">
        <v>0</v>
      </c>
      <c r="T1602" s="230">
        <f>S1602*H1602</f>
        <v>0</v>
      </c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  <c r="AE1602" s="38"/>
      <c r="AR1602" s="231" t="s">
        <v>252</v>
      </c>
      <c r="AT1602" s="231" t="s">
        <v>166</v>
      </c>
      <c r="AU1602" s="231" t="s">
        <v>86</v>
      </c>
      <c r="AY1602" s="17" t="s">
        <v>164</v>
      </c>
      <c r="BE1602" s="232">
        <f>IF(N1602="základní",J1602,0)</f>
        <v>0</v>
      </c>
      <c r="BF1602" s="232">
        <f>IF(N1602="snížená",J1602,0)</f>
        <v>0</v>
      </c>
      <c r="BG1602" s="232">
        <f>IF(N1602="zákl. přenesená",J1602,0)</f>
        <v>0</v>
      </c>
      <c r="BH1602" s="232">
        <f>IF(N1602="sníž. přenesená",J1602,0)</f>
        <v>0</v>
      </c>
      <c r="BI1602" s="232">
        <f>IF(N1602="nulová",J1602,0)</f>
        <v>0</v>
      </c>
      <c r="BJ1602" s="17" t="s">
        <v>84</v>
      </c>
      <c r="BK1602" s="232">
        <f>ROUND(I1602*H1602,2)</f>
        <v>0</v>
      </c>
      <c r="BL1602" s="17" t="s">
        <v>252</v>
      </c>
      <c r="BM1602" s="231" t="s">
        <v>2842</v>
      </c>
    </row>
    <row r="1603" spans="1:65" s="2" customFormat="1" ht="13.8" customHeight="1">
      <c r="A1603" s="38"/>
      <c r="B1603" s="39"/>
      <c r="C1603" s="219" t="s">
        <v>2843</v>
      </c>
      <c r="D1603" s="219" t="s">
        <v>166</v>
      </c>
      <c r="E1603" s="220" t="s">
        <v>2844</v>
      </c>
      <c r="F1603" s="221" t="s">
        <v>2845</v>
      </c>
      <c r="G1603" s="222" t="s">
        <v>182</v>
      </c>
      <c r="H1603" s="223">
        <v>30</v>
      </c>
      <c r="I1603" s="224"/>
      <c r="J1603" s="225">
        <f>ROUND(I1603*H1603,2)</f>
        <v>0</v>
      </c>
      <c r="K1603" s="226"/>
      <c r="L1603" s="44"/>
      <c r="M1603" s="227" t="s">
        <v>1</v>
      </c>
      <c r="N1603" s="228" t="s">
        <v>41</v>
      </c>
      <c r="O1603" s="91"/>
      <c r="P1603" s="229">
        <f>O1603*H1603</f>
        <v>0</v>
      </c>
      <c r="Q1603" s="229">
        <v>0</v>
      </c>
      <c r="R1603" s="229">
        <f>Q1603*H1603</f>
        <v>0</v>
      </c>
      <c r="S1603" s="229">
        <v>0</v>
      </c>
      <c r="T1603" s="230">
        <f>S1603*H1603</f>
        <v>0</v>
      </c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  <c r="AE1603" s="38"/>
      <c r="AR1603" s="231" t="s">
        <v>252</v>
      </c>
      <c r="AT1603" s="231" t="s">
        <v>166</v>
      </c>
      <c r="AU1603" s="231" t="s">
        <v>86</v>
      </c>
      <c r="AY1603" s="17" t="s">
        <v>164</v>
      </c>
      <c r="BE1603" s="232">
        <f>IF(N1603="základní",J1603,0)</f>
        <v>0</v>
      </c>
      <c r="BF1603" s="232">
        <f>IF(N1603="snížená",J1603,0)</f>
        <v>0</v>
      </c>
      <c r="BG1603" s="232">
        <f>IF(N1603="zákl. přenesená",J1603,0)</f>
        <v>0</v>
      </c>
      <c r="BH1603" s="232">
        <f>IF(N1603="sníž. přenesená",J1603,0)</f>
        <v>0</v>
      </c>
      <c r="BI1603" s="232">
        <f>IF(N1603="nulová",J1603,0)</f>
        <v>0</v>
      </c>
      <c r="BJ1603" s="17" t="s">
        <v>84</v>
      </c>
      <c r="BK1603" s="232">
        <f>ROUND(I1603*H1603,2)</f>
        <v>0</v>
      </c>
      <c r="BL1603" s="17" t="s">
        <v>252</v>
      </c>
      <c r="BM1603" s="231" t="s">
        <v>2846</v>
      </c>
    </row>
    <row r="1604" spans="1:65" s="2" customFormat="1" ht="13.8" customHeight="1">
      <c r="A1604" s="38"/>
      <c r="B1604" s="39"/>
      <c r="C1604" s="219" t="s">
        <v>2847</v>
      </c>
      <c r="D1604" s="219" t="s">
        <v>166</v>
      </c>
      <c r="E1604" s="220" t="s">
        <v>2848</v>
      </c>
      <c r="F1604" s="221" t="s">
        <v>2849</v>
      </c>
      <c r="G1604" s="222" t="s">
        <v>182</v>
      </c>
      <c r="H1604" s="223">
        <v>9.5</v>
      </c>
      <c r="I1604" s="224"/>
      <c r="J1604" s="225">
        <f>ROUND(I1604*H1604,2)</f>
        <v>0</v>
      </c>
      <c r="K1604" s="226"/>
      <c r="L1604" s="44"/>
      <c r="M1604" s="227" t="s">
        <v>1</v>
      </c>
      <c r="N1604" s="228" t="s">
        <v>41</v>
      </c>
      <c r="O1604" s="91"/>
      <c r="P1604" s="229">
        <f>O1604*H1604</f>
        <v>0</v>
      </c>
      <c r="Q1604" s="229">
        <v>0</v>
      </c>
      <c r="R1604" s="229">
        <f>Q1604*H1604</f>
        <v>0</v>
      </c>
      <c r="S1604" s="229">
        <v>0</v>
      </c>
      <c r="T1604" s="230">
        <f>S1604*H1604</f>
        <v>0</v>
      </c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  <c r="AE1604" s="38"/>
      <c r="AR1604" s="231" t="s">
        <v>252</v>
      </c>
      <c r="AT1604" s="231" t="s">
        <v>166</v>
      </c>
      <c r="AU1604" s="231" t="s">
        <v>86</v>
      </c>
      <c r="AY1604" s="17" t="s">
        <v>164</v>
      </c>
      <c r="BE1604" s="232">
        <f>IF(N1604="základní",J1604,0)</f>
        <v>0</v>
      </c>
      <c r="BF1604" s="232">
        <f>IF(N1604="snížená",J1604,0)</f>
        <v>0</v>
      </c>
      <c r="BG1604" s="232">
        <f>IF(N1604="zákl. přenesená",J1604,0)</f>
        <v>0</v>
      </c>
      <c r="BH1604" s="232">
        <f>IF(N1604="sníž. přenesená",J1604,0)</f>
        <v>0</v>
      </c>
      <c r="BI1604" s="232">
        <f>IF(N1604="nulová",J1604,0)</f>
        <v>0</v>
      </c>
      <c r="BJ1604" s="17" t="s">
        <v>84</v>
      </c>
      <c r="BK1604" s="232">
        <f>ROUND(I1604*H1604,2)</f>
        <v>0</v>
      </c>
      <c r="BL1604" s="17" t="s">
        <v>252</v>
      </c>
      <c r="BM1604" s="231" t="s">
        <v>2850</v>
      </c>
    </row>
    <row r="1605" spans="1:65" s="2" customFormat="1" ht="13.8" customHeight="1">
      <c r="A1605" s="38"/>
      <c r="B1605" s="39"/>
      <c r="C1605" s="219" t="s">
        <v>2851</v>
      </c>
      <c r="D1605" s="219" t="s">
        <v>166</v>
      </c>
      <c r="E1605" s="220" t="s">
        <v>2852</v>
      </c>
      <c r="F1605" s="221" t="s">
        <v>2853</v>
      </c>
      <c r="G1605" s="222" t="s">
        <v>169</v>
      </c>
      <c r="H1605" s="223">
        <v>6.1</v>
      </c>
      <c r="I1605" s="224"/>
      <c r="J1605" s="225">
        <f>ROUND(I1605*H1605,2)</f>
        <v>0</v>
      </c>
      <c r="K1605" s="226"/>
      <c r="L1605" s="44"/>
      <c r="M1605" s="227" t="s">
        <v>1</v>
      </c>
      <c r="N1605" s="228" t="s">
        <v>41</v>
      </c>
      <c r="O1605" s="91"/>
      <c r="P1605" s="229">
        <f>O1605*H1605</f>
        <v>0</v>
      </c>
      <c r="Q1605" s="229">
        <v>0</v>
      </c>
      <c r="R1605" s="229">
        <f>Q1605*H1605</f>
        <v>0</v>
      </c>
      <c r="S1605" s="229">
        <v>0</v>
      </c>
      <c r="T1605" s="230">
        <f>S1605*H1605</f>
        <v>0</v>
      </c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38"/>
      <c r="AR1605" s="231" t="s">
        <v>252</v>
      </c>
      <c r="AT1605" s="231" t="s">
        <v>166</v>
      </c>
      <c r="AU1605" s="231" t="s">
        <v>86</v>
      </c>
      <c r="AY1605" s="17" t="s">
        <v>164</v>
      </c>
      <c r="BE1605" s="232">
        <f>IF(N1605="základní",J1605,0)</f>
        <v>0</v>
      </c>
      <c r="BF1605" s="232">
        <f>IF(N1605="snížená",J1605,0)</f>
        <v>0</v>
      </c>
      <c r="BG1605" s="232">
        <f>IF(N1605="zákl. přenesená",J1605,0)</f>
        <v>0</v>
      </c>
      <c r="BH1605" s="232">
        <f>IF(N1605="sníž. přenesená",J1605,0)</f>
        <v>0</v>
      </c>
      <c r="BI1605" s="232">
        <f>IF(N1605="nulová",J1605,0)</f>
        <v>0</v>
      </c>
      <c r="BJ1605" s="17" t="s">
        <v>84</v>
      </c>
      <c r="BK1605" s="232">
        <f>ROUND(I1605*H1605,2)</f>
        <v>0</v>
      </c>
      <c r="BL1605" s="17" t="s">
        <v>252</v>
      </c>
      <c r="BM1605" s="231" t="s">
        <v>2854</v>
      </c>
    </row>
    <row r="1606" spans="1:65" s="2" customFormat="1" ht="13.8" customHeight="1">
      <c r="A1606" s="38"/>
      <c r="B1606" s="39"/>
      <c r="C1606" s="219" t="s">
        <v>2855</v>
      </c>
      <c r="D1606" s="219" t="s">
        <v>166</v>
      </c>
      <c r="E1606" s="220" t="s">
        <v>2856</v>
      </c>
      <c r="F1606" s="221" t="s">
        <v>2857</v>
      </c>
      <c r="G1606" s="222" t="s">
        <v>169</v>
      </c>
      <c r="H1606" s="223">
        <v>11.5</v>
      </c>
      <c r="I1606" s="224"/>
      <c r="J1606" s="225">
        <f>ROUND(I1606*H1606,2)</f>
        <v>0</v>
      </c>
      <c r="K1606" s="226"/>
      <c r="L1606" s="44"/>
      <c r="M1606" s="227" t="s">
        <v>1</v>
      </c>
      <c r="N1606" s="228" t="s">
        <v>41</v>
      </c>
      <c r="O1606" s="91"/>
      <c r="P1606" s="229">
        <f>O1606*H1606</f>
        <v>0</v>
      </c>
      <c r="Q1606" s="229">
        <v>0</v>
      </c>
      <c r="R1606" s="229">
        <f>Q1606*H1606</f>
        <v>0</v>
      </c>
      <c r="S1606" s="229">
        <v>0</v>
      </c>
      <c r="T1606" s="230">
        <f>S1606*H1606</f>
        <v>0</v>
      </c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  <c r="AE1606" s="38"/>
      <c r="AR1606" s="231" t="s">
        <v>252</v>
      </c>
      <c r="AT1606" s="231" t="s">
        <v>166</v>
      </c>
      <c r="AU1606" s="231" t="s">
        <v>86</v>
      </c>
      <c r="AY1606" s="17" t="s">
        <v>164</v>
      </c>
      <c r="BE1606" s="232">
        <f>IF(N1606="základní",J1606,0)</f>
        <v>0</v>
      </c>
      <c r="BF1606" s="232">
        <f>IF(N1606="snížená",J1606,0)</f>
        <v>0</v>
      </c>
      <c r="BG1606" s="232">
        <f>IF(N1606="zákl. přenesená",J1606,0)</f>
        <v>0</v>
      </c>
      <c r="BH1606" s="232">
        <f>IF(N1606="sníž. přenesená",J1606,0)</f>
        <v>0</v>
      </c>
      <c r="BI1606" s="232">
        <f>IF(N1606="nulová",J1606,0)</f>
        <v>0</v>
      </c>
      <c r="BJ1606" s="17" t="s">
        <v>84</v>
      </c>
      <c r="BK1606" s="232">
        <f>ROUND(I1606*H1606,2)</f>
        <v>0</v>
      </c>
      <c r="BL1606" s="17" t="s">
        <v>252</v>
      </c>
      <c r="BM1606" s="231" t="s">
        <v>2858</v>
      </c>
    </row>
    <row r="1607" spans="1:65" s="2" customFormat="1" ht="13.8" customHeight="1">
      <c r="A1607" s="38"/>
      <c r="B1607" s="39"/>
      <c r="C1607" s="219" t="s">
        <v>2859</v>
      </c>
      <c r="D1607" s="219" t="s">
        <v>166</v>
      </c>
      <c r="E1607" s="220" t="s">
        <v>2860</v>
      </c>
      <c r="F1607" s="221" t="s">
        <v>2861</v>
      </c>
      <c r="G1607" s="222" t="s">
        <v>182</v>
      </c>
      <c r="H1607" s="223">
        <v>22.4</v>
      </c>
      <c r="I1607" s="224"/>
      <c r="J1607" s="225">
        <f>ROUND(I1607*H1607,2)</f>
        <v>0</v>
      </c>
      <c r="K1607" s="226"/>
      <c r="L1607" s="44"/>
      <c r="M1607" s="227" t="s">
        <v>1</v>
      </c>
      <c r="N1607" s="228" t="s">
        <v>41</v>
      </c>
      <c r="O1607" s="91"/>
      <c r="P1607" s="229">
        <f>O1607*H1607</f>
        <v>0</v>
      </c>
      <c r="Q1607" s="229">
        <v>0</v>
      </c>
      <c r="R1607" s="229">
        <f>Q1607*H1607</f>
        <v>0</v>
      </c>
      <c r="S1607" s="229">
        <v>0</v>
      </c>
      <c r="T1607" s="230">
        <f>S1607*H1607</f>
        <v>0</v>
      </c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  <c r="AE1607" s="38"/>
      <c r="AR1607" s="231" t="s">
        <v>252</v>
      </c>
      <c r="AT1607" s="231" t="s">
        <v>166</v>
      </c>
      <c r="AU1607" s="231" t="s">
        <v>86</v>
      </c>
      <c r="AY1607" s="17" t="s">
        <v>164</v>
      </c>
      <c r="BE1607" s="232">
        <f>IF(N1607="základní",J1607,0)</f>
        <v>0</v>
      </c>
      <c r="BF1607" s="232">
        <f>IF(N1607="snížená",J1607,0)</f>
        <v>0</v>
      </c>
      <c r="BG1607" s="232">
        <f>IF(N1607="zákl. přenesená",J1607,0)</f>
        <v>0</v>
      </c>
      <c r="BH1607" s="232">
        <f>IF(N1607="sníž. přenesená",J1607,0)</f>
        <v>0</v>
      </c>
      <c r="BI1607" s="232">
        <f>IF(N1607="nulová",J1607,0)</f>
        <v>0</v>
      </c>
      <c r="BJ1607" s="17" t="s">
        <v>84</v>
      </c>
      <c r="BK1607" s="232">
        <f>ROUND(I1607*H1607,2)</f>
        <v>0</v>
      </c>
      <c r="BL1607" s="17" t="s">
        <v>252</v>
      </c>
      <c r="BM1607" s="231" t="s">
        <v>2862</v>
      </c>
    </row>
    <row r="1608" spans="1:65" s="2" customFormat="1" ht="13.8" customHeight="1">
      <c r="A1608" s="38"/>
      <c r="B1608" s="39"/>
      <c r="C1608" s="219" t="s">
        <v>2863</v>
      </c>
      <c r="D1608" s="219" t="s">
        <v>166</v>
      </c>
      <c r="E1608" s="220" t="s">
        <v>2864</v>
      </c>
      <c r="F1608" s="221" t="s">
        <v>2865</v>
      </c>
      <c r="G1608" s="222" t="s">
        <v>350</v>
      </c>
      <c r="H1608" s="223">
        <v>1</v>
      </c>
      <c r="I1608" s="224"/>
      <c r="J1608" s="225">
        <f>ROUND(I1608*H1608,2)</f>
        <v>0</v>
      </c>
      <c r="K1608" s="226"/>
      <c r="L1608" s="44"/>
      <c r="M1608" s="227" t="s">
        <v>1</v>
      </c>
      <c r="N1608" s="228" t="s">
        <v>41</v>
      </c>
      <c r="O1608" s="91"/>
      <c r="P1608" s="229">
        <f>O1608*H1608</f>
        <v>0</v>
      </c>
      <c r="Q1608" s="229">
        <v>0</v>
      </c>
      <c r="R1608" s="229">
        <f>Q1608*H1608</f>
        <v>0</v>
      </c>
      <c r="S1608" s="229">
        <v>0</v>
      </c>
      <c r="T1608" s="230">
        <f>S1608*H1608</f>
        <v>0</v>
      </c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  <c r="AE1608" s="38"/>
      <c r="AR1608" s="231" t="s">
        <v>252</v>
      </c>
      <c r="AT1608" s="231" t="s">
        <v>166</v>
      </c>
      <c r="AU1608" s="231" t="s">
        <v>86</v>
      </c>
      <c r="AY1608" s="17" t="s">
        <v>164</v>
      </c>
      <c r="BE1608" s="232">
        <f>IF(N1608="základní",J1608,0)</f>
        <v>0</v>
      </c>
      <c r="BF1608" s="232">
        <f>IF(N1608="snížená",J1608,0)</f>
        <v>0</v>
      </c>
      <c r="BG1608" s="232">
        <f>IF(N1608="zákl. přenesená",J1608,0)</f>
        <v>0</v>
      </c>
      <c r="BH1608" s="232">
        <f>IF(N1608="sníž. přenesená",J1608,0)</f>
        <v>0</v>
      </c>
      <c r="BI1608" s="232">
        <f>IF(N1608="nulová",J1608,0)</f>
        <v>0</v>
      </c>
      <c r="BJ1608" s="17" t="s">
        <v>84</v>
      </c>
      <c r="BK1608" s="232">
        <f>ROUND(I1608*H1608,2)</f>
        <v>0</v>
      </c>
      <c r="BL1608" s="17" t="s">
        <v>252</v>
      </c>
      <c r="BM1608" s="231" t="s">
        <v>2866</v>
      </c>
    </row>
    <row r="1609" spans="1:65" s="2" customFormat="1" ht="13.8" customHeight="1">
      <c r="A1609" s="38"/>
      <c r="B1609" s="39"/>
      <c r="C1609" s="219" t="s">
        <v>2867</v>
      </c>
      <c r="D1609" s="219" t="s">
        <v>166</v>
      </c>
      <c r="E1609" s="220" t="s">
        <v>2868</v>
      </c>
      <c r="F1609" s="221" t="s">
        <v>2869</v>
      </c>
      <c r="G1609" s="222" t="s">
        <v>182</v>
      </c>
      <c r="H1609" s="223">
        <v>24.5</v>
      </c>
      <c r="I1609" s="224"/>
      <c r="J1609" s="225">
        <f>ROUND(I1609*H1609,2)</f>
        <v>0</v>
      </c>
      <c r="K1609" s="226"/>
      <c r="L1609" s="44"/>
      <c r="M1609" s="227" t="s">
        <v>1</v>
      </c>
      <c r="N1609" s="228" t="s">
        <v>41</v>
      </c>
      <c r="O1609" s="91"/>
      <c r="P1609" s="229">
        <f>O1609*H1609</f>
        <v>0</v>
      </c>
      <c r="Q1609" s="229">
        <v>0</v>
      </c>
      <c r="R1609" s="229">
        <f>Q1609*H1609</f>
        <v>0</v>
      </c>
      <c r="S1609" s="229">
        <v>0</v>
      </c>
      <c r="T1609" s="230">
        <f>S1609*H1609</f>
        <v>0</v>
      </c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  <c r="AE1609" s="38"/>
      <c r="AR1609" s="231" t="s">
        <v>252</v>
      </c>
      <c r="AT1609" s="231" t="s">
        <v>166</v>
      </c>
      <c r="AU1609" s="231" t="s">
        <v>86</v>
      </c>
      <c r="AY1609" s="17" t="s">
        <v>164</v>
      </c>
      <c r="BE1609" s="232">
        <f>IF(N1609="základní",J1609,0)</f>
        <v>0</v>
      </c>
      <c r="BF1609" s="232">
        <f>IF(N1609="snížená",J1609,0)</f>
        <v>0</v>
      </c>
      <c r="BG1609" s="232">
        <f>IF(N1609="zákl. přenesená",J1609,0)</f>
        <v>0</v>
      </c>
      <c r="BH1609" s="232">
        <f>IF(N1609="sníž. přenesená",J1609,0)</f>
        <v>0</v>
      </c>
      <c r="BI1609" s="232">
        <f>IF(N1609="nulová",J1609,0)</f>
        <v>0</v>
      </c>
      <c r="BJ1609" s="17" t="s">
        <v>84</v>
      </c>
      <c r="BK1609" s="232">
        <f>ROUND(I1609*H1609,2)</f>
        <v>0</v>
      </c>
      <c r="BL1609" s="17" t="s">
        <v>252</v>
      </c>
      <c r="BM1609" s="231" t="s">
        <v>2870</v>
      </c>
    </row>
    <row r="1610" spans="1:65" s="2" customFormat="1" ht="13.8" customHeight="1">
      <c r="A1610" s="38"/>
      <c r="B1610" s="39"/>
      <c r="C1610" s="219" t="s">
        <v>2871</v>
      </c>
      <c r="D1610" s="219" t="s">
        <v>166</v>
      </c>
      <c r="E1610" s="220" t="s">
        <v>2872</v>
      </c>
      <c r="F1610" s="221" t="s">
        <v>2869</v>
      </c>
      <c r="G1610" s="222" t="s">
        <v>182</v>
      </c>
      <c r="H1610" s="223">
        <v>15.5</v>
      </c>
      <c r="I1610" s="224"/>
      <c r="J1610" s="225">
        <f>ROUND(I1610*H1610,2)</f>
        <v>0</v>
      </c>
      <c r="K1610" s="226"/>
      <c r="L1610" s="44"/>
      <c r="M1610" s="227" t="s">
        <v>1</v>
      </c>
      <c r="N1610" s="228" t="s">
        <v>41</v>
      </c>
      <c r="O1610" s="91"/>
      <c r="P1610" s="229">
        <f>O1610*H1610</f>
        <v>0</v>
      </c>
      <c r="Q1610" s="229">
        <v>0</v>
      </c>
      <c r="R1610" s="229">
        <f>Q1610*H1610</f>
        <v>0</v>
      </c>
      <c r="S1610" s="229">
        <v>0</v>
      </c>
      <c r="T1610" s="230">
        <f>S1610*H1610</f>
        <v>0</v>
      </c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  <c r="AE1610" s="38"/>
      <c r="AR1610" s="231" t="s">
        <v>252</v>
      </c>
      <c r="AT1610" s="231" t="s">
        <v>166</v>
      </c>
      <c r="AU1610" s="231" t="s">
        <v>86</v>
      </c>
      <c r="AY1610" s="17" t="s">
        <v>164</v>
      </c>
      <c r="BE1610" s="232">
        <f>IF(N1610="základní",J1610,0)</f>
        <v>0</v>
      </c>
      <c r="BF1610" s="232">
        <f>IF(N1610="snížená",J1610,0)</f>
        <v>0</v>
      </c>
      <c r="BG1610" s="232">
        <f>IF(N1610="zákl. přenesená",J1610,0)</f>
        <v>0</v>
      </c>
      <c r="BH1610" s="232">
        <f>IF(N1610="sníž. přenesená",J1610,0)</f>
        <v>0</v>
      </c>
      <c r="BI1610" s="232">
        <f>IF(N1610="nulová",J1610,0)</f>
        <v>0</v>
      </c>
      <c r="BJ1610" s="17" t="s">
        <v>84</v>
      </c>
      <c r="BK1610" s="232">
        <f>ROUND(I1610*H1610,2)</f>
        <v>0</v>
      </c>
      <c r="BL1610" s="17" t="s">
        <v>252</v>
      </c>
      <c r="BM1610" s="231" t="s">
        <v>2873</v>
      </c>
    </row>
    <row r="1611" spans="1:65" s="2" customFormat="1" ht="13.8" customHeight="1">
      <c r="A1611" s="38"/>
      <c r="B1611" s="39"/>
      <c r="C1611" s="219" t="s">
        <v>2874</v>
      </c>
      <c r="D1611" s="219" t="s">
        <v>166</v>
      </c>
      <c r="E1611" s="220" t="s">
        <v>2875</v>
      </c>
      <c r="F1611" s="221" t="s">
        <v>2876</v>
      </c>
      <c r="G1611" s="222" t="s">
        <v>182</v>
      </c>
      <c r="H1611" s="223">
        <v>13.5</v>
      </c>
      <c r="I1611" s="224"/>
      <c r="J1611" s="225">
        <f>ROUND(I1611*H1611,2)</f>
        <v>0</v>
      </c>
      <c r="K1611" s="226"/>
      <c r="L1611" s="44"/>
      <c r="M1611" s="227" t="s">
        <v>1</v>
      </c>
      <c r="N1611" s="228" t="s">
        <v>41</v>
      </c>
      <c r="O1611" s="91"/>
      <c r="P1611" s="229">
        <f>O1611*H1611</f>
        <v>0</v>
      </c>
      <c r="Q1611" s="229">
        <v>0</v>
      </c>
      <c r="R1611" s="229">
        <f>Q1611*H1611</f>
        <v>0</v>
      </c>
      <c r="S1611" s="229">
        <v>0</v>
      </c>
      <c r="T1611" s="230">
        <f>S1611*H1611</f>
        <v>0</v>
      </c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  <c r="AE1611" s="38"/>
      <c r="AR1611" s="231" t="s">
        <v>252</v>
      </c>
      <c r="AT1611" s="231" t="s">
        <v>166</v>
      </c>
      <c r="AU1611" s="231" t="s">
        <v>86</v>
      </c>
      <c r="AY1611" s="17" t="s">
        <v>164</v>
      </c>
      <c r="BE1611" s="232">
        <f>IF(N1611="základní",J1611,0)</f>
        <v>0</v>
      </c>
      <c r="BF1611" s="232">
        <f>IF(N1611="snížená",J1611,0)</f>
        <v>0</v>
      </c>
      <c r="BG1611" s="232">
        <f>IF(N1611="zákl. přenesená",J1611,0)</f>
        <v>0</v>
      </c>
      <c r="BH1611" s="232">
        <f>IF(N1611="sníž. přenesená",J1611,0)</f>
        <v>0</v>
      </c>
      <c r="BI1611" s="232">
        <f>IF(N1611="nulová",J1611,0)</f>
        <v>0</v>
      </c>
      <c r="BJ1611" s="17" t="s">
        <v>84</v>
      </c>
      <c r="BK1611" s="232">
        <f>ROUND(I1611*H1611,2)</f>
        <v>0</v>
      </c>
      <c r="BL1611" s="17" t="s">
        <v>252</v>
      </c>
      <c r="BM1611" s="231" t="s">
        <v>2877</v>
      </c>
    </row>
    <row r="1612" spans="1:65" s="2" customFormat="1" ht="13.8" customHeight="1">
      <c r="A1612" s="38"/>
      <c r="B1612" s="39"/>
      <c r="C1612" s="219" t="s">
        <v>2878</v>
      </c>
      <c r="D1612" s="219" t="s">
        <v>166</v>
      </c>
      <c r="E1612" s="220" t="s">
        <v>2879</v>
      </c>
      <c r="F1612" s="221" t="s">
        <v>2876</v>
      </c>
      <c r="G1612" s="222" t="s">
        <v>182</v>
      </c>
      <c r="H1612" s="223">
        <v>6.5</v>
      </c>
      <c r="I1612" s="224"/>
      <c r="J1612" s="225">
        <f>ROUND(I1612*H1612,2)</f>
        <v>0</v>
      </c>
      <c r="K1612" s="226"/>
      <c r="L1612" s="44"/>
      <c r="M1612" s="227" t="s">
        <v>1</v>
      </c>
      <c r="N1612" s="228" t="s">
        <v>41</v>
      </c>
      <c r="O1612" s="91"/>
      <c r="P1612" s="229">
        <f>O1612*H1612</f>
        <v>0</v>
      </c>
      <c r="Q1612" s="229">
        <v>0</v>
      </c>
      <c r="R1612" s="229">
        <f>Q1612*H1612</f>
        <v>0</v>
      </c>
      <c r="S1612" s="229">
        <v>0</v>
      </c>
      <c r="T1612" s="230">
        <f>S1612*H1612</f>
        <v>0</v>
      </c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  <c r="AE1612" s="38"/>
      <c r="AR1612" s="231" t="s">
        <v>252</v>
      </c>
      <c r="AT1612" s="231" t="s">
        <v>166</v>
      </c>
      <c r="AU1612" s="231" t="s">
        <v>86</v>
      </c>
      <c r="AY1612" s="17" t="s">
        <v>164</v>
      </c>
      <c r="BE1612" s="232">
        <f>IF(N1612="základní",J1612,0)</f>
        <v>0</v>
      </c>
      <c r="BF1612" s="232">
        <f>IF(N1612="snížená",J1612,0)</f>
        <v>0</v>
      </c>
      <c r="BG1612" s="232">
        <f>IF(N1612="zákl. přenesená",J1612,0)</f>
        <v>0</v>
      </c>
      <c r="BH1612" s="232">
        <f>IF(N1612="sníž. přenesená",J1612,0)</f>
        <v>0</v>
      </c>
      <c r="BI1612" s="232">
        <f>IF(N1612="nulová",J1612,0)</f>
        <v>0</v>
      </c>
      <c r="BJ1612" s="17" t="s">
        <v>84</v>
      </c>
      <c r="BK1612" s="232">
        <f>ROUND(I1612*H1612,2)</f>
        <v>0</v>
      </c>
      <c r="BL1612" s="17" t="s">
        <v>252</v>
      </c>
      <c r="BM1612" s="231" t="s">
        <v>2880</v>
      </c>
    </row>
    <row r="1613" spans="1:65" s="2" customFormat="1" ht="13.8" customHeight="1">
      <c r="A1613" s="38"/>
      <c r="B1613" s="39"/>
      <c r="C1613" s="219" t="s">
        <v>2881</v>
      </c>
      <c r="D1613" s="219" t="s">
        <v>166</v>
      </c>
      <c r="E1613" s="220" t="s">
        <v>2882</v>
      </c>
      <c r="F1613" s="221" t="s">
        <v>2883</v>
      </c>
      <c r="G1613" s="222" t="s">
        <v>182</v>
      </c>
      <c r="H1613" s="223">
        <v>29.5</v>
      </c>
      <c r="I1613" s="224"/>
      <c r="J1613" s="225">
        <f>ROUND(I1613*H1613,2)</f>
        <v>0</v>
      </c>
      <c r="K1613" s="226"/>
      <c r="L1613" s="44"/>
      <c r="M1613" s="227" t="s">
        <v>1</v>
      </c>
      <c r="N1613" s="228" t="s">
        <v>41</v>
      </c>
      <c r="O1613" s="91"/>
      <c r="P1613" s="229">
        <f>O1613*H1613</f>
        <v>0</v>
      </c>
      <c r="Q1613" s="229">
        <v>0</v>
      </c>
      <c r="R1613" s="229">
        <f>Q1613*H1613</f>
        <v>0</v>
      </c>
      <c r="S1613" s="229">
        <v>0</v>
      </c>
      <c r="T1613" s="230">
        <f>S1613*H1613</f>
        <v>0</v>
      </c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  <c r="AE1613" s="38"/>
      <c r="AR1613" s="231" t="s">
        <v>252</v>
      </c>
      <c r="AT1613" s="231" t="s">
        <v>166</v>
      </c>
      <c r="AU1613" s="231" t="s">
        <v>86</v>
      </c>
      <c r="AY1613" s="17" t="s">
        <v>164</v>
      </c>
      <c r="BE1613" s="232">
        <f>IF(N1613="základní",J1613,0)</f>
        <v>0</v>
      </c>
      <c r="BF1613" s="232">
        <f>IF(N1613="snížená",J1613,0)</f>
        <v>0</v>
      </c>
      <c r="BG1613" s="232">
        <f>IF(N1613="zákl. přenesená",J1613,0)</f>
        <v>0</v>
      </c>
      <c r="BH1613" s="232">
        <f>IF(N1613="sníž. přenesená",J1613,0)</f>
        <v>0</v>
      </c>
      <c r="BI1613" s="232">
        <f>IF(N1613="nulová",J1613,0)</f>
        <v>0</v>
      </c>
      <c r="BJ1613" s="17" t="s">
        <v>84</v>
      </c>
      <c r="BK1613" s="232">
        <f>ROUND(I1613*H1613,2)</f>
        <v>0</v>
      </c>
      <c r="BL1613" s="17" t="s">
        <v>252</v>
      </c>
      <c r="BM1613" s="231" t="s">
        <v>2884</v>
      </c>
    </row>
    <row r="1614" spans="1:65" s="2" customFormat="1" ht="13.8" customHeight="1">
      <c r="A1614" s="38"/>
      <c r="B1614" s="39"/>
      <c r="C1614" s="219" t="s">
        <v>2885</v>
      </c>
      <c r="D1614" s="219" t="s">
        <v>166</v>
      </c>
      <c r="E1614" s="220" t="s">
        <v>2886</v>
      </c>
      <c r="F1614" s="221" t="s">
        <v>2887</v>
      </c>
      <c r="G1614" s="222" t="s">
        <v>350</v>
      </c>
      <c r="H1614" s="223">
        <v>2</v>
      </c>
      <c r="I1614" s="224"/>
      <c r="J1614" s="225">
        <f>ROUND(I1614*H1614,2)</f>
        <v>0</v>
      </c>
      <c r="K1614" s="226"/>
      <c r="L1614" s="44"/>
      <c r="M1614" s="227" t="s">
        <v>1</v>
      </c>
      <c r="N1614" s="228" t="s">
        <v>41</v>
      </c>
      <c r="O1614" s="91"/>
      <c r="P1614" s="229">
        <f>O1614*H1614</f>
        <v>0</v>
      </c>
      <c r="Q1614" s="229">
        <v>0</v>
      </c>
      <c r="R1614" s="229">
        <f>Q1614*H1614</f>
        <v>0</v>
      </c>
      <c r="S1614" s="229">
        <v>0</v>
      </c>
      <c r="T1614" s="230">
        <f>S1614*H1614</f>
        <v>0</v>
      </c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  <c r="AE1614" s="38"/>
      <c r="AR1614" s="231" t="s">
        <v>252</v>
      </c>
      <c r="AT1614" s="231" t="s">
        <v>166</v>
      </c>
      <c r="AU1614" s="231" t="s">
        <v>86</v>
      </c>
      <c r="AY1614" s="17" t="s">
        <v>164</v>
      </c>
      <c r="BE1614" s="232">
        <f>IF(N1614="základní",J1614,0)</f>
        <v>0</v>
      </c>
      <c r="BF1614" s="232">
        <f>IF(N1614="snížená",J1614,0)</f>
        <v>0</v>
      </c>
      <c r="BG1614" s="232">
        <f>IF(N1614="zákl. přenesená",J1614,0)</f>
        <v>0</v>
      </c>
      <c r="BH1614" s="232">
        <f>IF(N1614="sníž. přenesená",J1614,0)</f>
        <v>0</v>
      </c>
      <c r="BI1614" s="232">
        <f>IF(N1614="nulová",J1614,0)</f>
        <v>0</v>
      </c>
      <c r="BJ1614" s="17" t="s">
        <v>84</v>
      </c>
      <c r="BK1614" s="232">
        <f>ROUND(I1614*H1614,2)</f>
        <v>0</v>
      </c>
      <c r="BL1614" s="17" t="s">
        <v>252</v>
      </c>
      <c r="BM1614" s="231" t="s">
        <v>2888</v>
      </c>
    </row>
    <row r="1615" spans="1:65" s="2" customFormat="1" ht="13.8" customHeight="1">
      <c r="A1615" s="38"/>
      <c r="B1615" s="39"/>
      <c r="C1615" s="219" t="s">
        <v>2889</v>
      </c>
      <c r="D1615" s="219" t="s">
        <v>166</v>
      </c>
      <c r="E1615" s="220" t="s">
        <v>2890</v>
      </c>
      <c r="F1615" s="221" t="s">
        <v>2891</v>
      </c>
      <c r="G1615" s="222" t="s">
        <v>350</v>
      </c>
      <c r="H1615" s="223">
        <v>2</v>
      </c>
      <c r="I1615" s="224"/>
      <c r="J1615" s="225">
        <f>ROUND(I1615*H1615,2)</f>
        <v>0</v>
      </c>
      <c r="K1615" s="226"/>
      <c r="L1615" s="44"/>
      <c r="M1615" s="227" t="s">
        <v>1</v>
      </c>
      <c r="N1615" s="228" t="s">
        <v>41</v>
      </c>
      <c r="O1615" s="91"/>
      <c r="P1615" s="229">
        <f>O1615*H1615</f>
        <v>0</v>
      </c>
      <c r="Q1615" s="229">
        <v>0</v>
      </c>
      <c r="R1615" s="229">
        <f>Q1615*H1615</f>
        <v>0</v>
      </c>
      <c r="S1615" s="229">
        <v>0</v>
      </c>
      <c r="T1615" s="230">
        <f>S1615*H1615</f>
        <v>0</v>
      </c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  <c r="AE1615" s="38"/>
      <c r="AR1615" s="231" t="s">
        <v>252</v>
      </c>
      <c r="AT1615" s="231" t="s">
        <v>166</v>
      </c>
      <c r="AU1615" s="231" t="s">
        <v>86</v>
      </c>
      <c r="AY1615" s="17" t="s">
        <v>164</v>
      </c>
      <c r="BE1615" s="232">
        <f>IF(N1615="základní",J1615,0)</f>
        <v>0</v>
      </c>
      <c r="BF1615" s="232">
        <f>IF(N1615="snížená",J1615,0)</f>
        <v>0</v>
      </c>
      <c r="BG1615" s="232">
        <f>IF(N1615="zákl. přenesená",J1615,0)</f>
        <v>0</v>
      </c>
      <c r="BH1615" s="232">
        <f>IF(N1615="sníž. přenesená",J1615,0)</f>
        <v>0</v>
      </c>
      <c r="BI1615" s="232">
        <f>IF(N1615="nulová",J1615,0)</f>
        <v>0</v>
      </c>
      <c r="BJ1615" s="17" t="s">
        <v>84</v>
      </c>
      <c r="BK1615" s="232">
        <f>ROUND(I1615*H1615,2)</f>
        <v>0</v>
      </c>
      <c r="BL1615" s="17" t="s">
        <v>252</v>
      </c>
      <c r="BM1615" s="231" t="s">
        <v>2892</v>
      </c>
    </row>
    <row r="1616" spans="1:65" s="2" customFormat="1" ht="13.8" customHeight="1">
      <c r="A1616" s="38"/>
      <c r="B1616" s="39"/>
      <c r="C1616" s="219" t="s">
        <v>2893</v>
      </c>
      <c r="D1616" s="219" t="s">
        <v>166</v>
      </c>
      <c r="E1616" s="220" t="s">
        <v>2894</v>
      </c>
      <c r="F1616" s="221" t="s">
        <v>2895</v>
      </c>
      <c r="G1616" s="222" t="s">
        <v>1462</v>
      </c>
      <c r="H1616" s="223">
        <v>1</v>
      </c>
      <c r="I1616" s="224"/>
      <c r="J1616" s="225">
        <f>ROUND(I1616*H1616,2)</f>
        <v>0</v>
      </c>
      <c r="K1616" s="226"/>
      <c r="L1616" s="44"/>
      <c r="M1616" s="227" t="s">
        <v>1</v>
      </c>
      <c r="N1616" s="228" t="s">
        <v>41</v>
      </c>
      <c r="O1616" s="91"/>
      <c r="P1616" s="229">
        <f>O1616*H1616</f>
        <v>0</v>
      </c>
      <c r="Q1616" s="229">
        <v>0</v>
      </c>
      <c r="R1616" s="229">
        <f>Q1616*H1616</f>
        <v>0</v>
      </c>
      <c r="S1616" s="229">
        <v>0</v>
      </c>
      <c r="T1616" s="230">
        <f>S1616*H1616</f>
        <v>0</v>
      </c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  <c r="AE1616" s="38"/>
      <c r="AR1616" s="231" t="s">
        <v>252</v>
      </c>
      <c r="AT1616" s="231" t="s">
        <v>166</v>
      </c>
      <c r="AU1616" s="231" t="s">
        <v>86</v>
      </c>
      <c r="AY1616" s="17" t="s">
        <v>164</v>
      </c>
      <c r="BE1616" s="232">
        <f>IF(N1616="základní",J1616,0)</f>
        <v>0</v>
      </c>
      <c r="BF1616" s="232">
        <f>IF(N1616="snížená",J1616,0)</f>
        <v>0</v>
      </c>
      <c r="BG1616" s="232">
        <f>IF(N1616="zákl. přenesená",J1616,0)</f>
        <v>0</v>
      </c>
      <c r="BH1616" s="232">
        <f>IF(N1616="sníž. přenesená",J1616,0)</f>
        <v>0</v>
      </c>
      <c r="BI1616" s="232">
        <f>IF(N1616="nulová",J1616,0)</f>
        <v>0</v>
      </c>
      <c r="BJ1616" s="17" t="s">
        <v>84</v>
      </c>
      <c r="BK1616" s="232">
        <f>ROUND(I1616*H1616,2)</f>
        <v>0</v>
      </c>
      <c r="BL1616" s="17" t="s">
        <v>252</v>
      </c>
      <c r="BM1616" s="231" t="s">
        <v>2896</v>
      </c>
    </row>
    <row r="1617" spans="1:65" s="2" customFormat="1" ht="13.8" customHeight="1">
      <c r="A1617" s="38"/>
      <c r="B1617" s="39"/>
      <c r="C1617" s="219" t="s">
        <v>2897</v>
      </c>
      <c r="D1617" s="219" t="s">
        <v>166</v>
      </c>
      <c r="E1617" s="220" t="s">
        <v>2898</v>
      </c>
      <c r="F1617" s="221" t="s">
        <v>2899</v>
      </c>
      <c r="G1617" s="222" t="s">
        <v>350</v>
      </c>
      <c r="H1617" s="223">
        <v>1</v>
      </c>
      <c r="I1617" s="224"/>
      <c r="J1617" s="225">
        <f>ROUND(I1617*H1617,2)</f>
        <v>0</v>
      </c>
      <c r="K1617" s="226"/>
      <c r="L1617" s="44"/>
      <c r="M1617" s="227" t="s">
        <v>1</v>
      </c>
      <c r="N1617" s="228" t="s">
        <v>41</v>
      </c>
      <c r="O1617" s="91"/>
      <c r="P1617" s="229">
        <f>O1617*H1617</f>
        <v>0</v>
      </c>
      <c r="Q1617" s="229">
        <v>0</v>
      </c>
      <c r="R1617" s="229">
        <f>Q1617*H1617</f>
        <v>0</v>
      </c>
      <c r="S1617" s="229">
        <v>0</v>
      </c>
      <c r="T1617" s="230">
        <f>S1617*H1617</f>
        <v>0</v>
      </c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  <c r="AE1617" s="38"/>
      <c r="AR1617" s="231" t="s">
        <v>252</v>
      </c>
      <c r="AT1617" s="231" t="s">
        <v>166</v>
      </c>
      <c r="AU1617" s="231" t="s">
        <v>86</v>
      </c>
      <c r="AY1617" s="17" t="s">
        <v>164</v>
      </c>
      <c r="BE1617" s="232">
        <f>IF(N1617="základní",J1617,0)</f>
        <v>0</v>
      </c>
      <c r="BF1617" s="232">
        <f>IF(N1617="snížená",J1617,0)</f>
        <v>0</v>
      </c>
      <c r="BG1617" s="232">
        <f>IF(N1617="zákl. přenesená",J1617,0)</f>
        <v>0</v>
      </c>
      <c r="BH1617" s="232">
        <f>IF(N1617="sníž. přenesená",J1617,0)</f>
        <v>0</v>
      </c>
      <c r="BI1617" s="232">
        <f>IF(N1617="nulová",J1617,0)</f>
        <v>0</v>
      </c>
      <c r="BJ1617" s="17" t="s">
        <v>84</v>
      </c>
      <c r="BK1617" s="232">
        <f>ROUND(I1617*H1617,2)</f>
        <v>0</v>
      </c>
      <c r="BL1617" s="17" t="s">
        <v>252</v>
      </c>
      <c r="BM1617" s="231" t="s">
        <v>2900</v>
      </c>
    </row>
    <row r="1618" spans="1:65" s="2" customFormat="1" ht="13.8" customHeight="1">
      <c r="A1618" s="38"/>
      <c r="B1618" s="39"/>
      <c r="C1618" s="219" t="s">
        <v>2901</v>
      </c>
      <c r="D1618" s="219" t="s">
        <v>166</v>
      </c>
      <c r="E1618" s="220" t="s">
        <v>2902</v>
      </c>
      <c r="F1618" s="221" t="s">
        <v>2903</v>
      </c>
      <c r="G1618" s="222" t="s">
        <v>1462</v>
      </c>
      <c r="H1618" s="223">
        <v>1</v>
      </c>
      <c r="I1618" s="224"/>
      <c r="J1618" s="225">
        <f>ROUND(I1618*H1618,2)</f>
        <v>0</v>
      </c>
      <c r="K1618" s="226"/>
      <c r="L1618" s="44"/>
      <c r="M1618" s="227" t="s">
        <v>1</v>
      </c>
      <c r="N1618" s="228" t="s">
        <v>41</v>
      </c>
      <c r="O1618" s="91"/>
      <c r="P1618" s="229">
        <f>O1618*H1618</f>
        <v>0</v>
      </c>
      <c r="Q1618" s="229">
        <v>0</v>
      </c>
      <c r="R1618" s="229">
        <f>Q1618*H1618</f>
        <v>0</v>
      </c>
      <c r="S1618" s="229">
        <v>0</v>
      </c>
      <c r="T1618" s="230">
        <f>S1618*H1618</f>
        <v>0</v>
      </c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  <c r="AE1618" s="38"/>
      <c r="AR1618" s="231" t="s">
        <v>252</v>
      </c>
      <c r="AT1618" s="231" t="s">
        <v>166</v>
      </c>
      <c r="AU1618" s="231" t="s">
        <v>86</v>
      </c>
      <c r="AY1618" s="17" t="s">
        <v>164</v>
      </c>
      <c r="BE1618" s="232">
        <f>IF(N1618="základní",J1618,0)</f>
        <v>0</v>
      </c>
      <c r="BF1618" s="232">
        <f>IF(N1618="snížená",J1618,0)</f>
        <v>0</v>
      </c>
      <c r="BG1618" s="232">
        <f>IF(N1618="zákl. přenesená",J1618,0)</f>
        <v>0</v>
      </c>
      <c r="BH1618" s="232">
        <f>IF(N1618="sníž. přenesená",J1618,0)</f>
        <v>0</v>
      </c>
      <c r="BI1618" s="232">
        <f>IF(N1618="nulová",J1618,0)</f>
        <v>0</v>
      </c>
      <c r="BJ1618" s="17" t="s">
        <v>84</v>
      </c>
      <c r="BK1618" s="232">
        <f>ROUND(I1618*H1618,2)</f>
        <v>0</v>
      </c>
      <c r="BL1618" s="17" t="s">
        <v>252</v>
      </c>
      <c r="BM1618" s="231" t="s">
        <v>2904</v>
      </c>
    </row>
    <row r="1619" spans="1:65" s="2" customFormat="1" ht="13.8" customHeight="1">
      <c r="A1619" s="38"/>
      <c r="B1619" s="39"/>
      <c r="C1619" s="219" t="s">
        <v>2905</v>
      </c>
      <c r="D1619" s="219" t="s">
        <v>166</v>
      </c>
      <c r="E1619" s="220" t="s">
        <v>2906</v>
      </c>
      <c r="F1619" s="221" t="s">
        <v>2899</v>
      </c>
      <c r="G1619" s="222" t="s">
        <v>350</v>
      </c>
      <c r="H1619" s="223">
        <v>1</v>
      </c>
      <c r="I1619" s="224"/>
      <c r="J1619" s="225">
        <f>ROUND(I1619*H1619,2)</f>
        <v>0</v>
      </c>
      <c r="K1619" s="226"/>
      <c r="L1619" s="44"/>
      <c r="M1619" s="227" t="s">
        <v>1</v>
      </c>
      <c r="N1619" s="228" t="s">
        <v>41</v>
      </c>
      <c r="O1619" s="91"/>
      <c r="P1619" s="229">
        <f>O1619*H1619</f>
        <v>0</v>
      </c>
      <c r="Q1619" s="229">
        <v>0</v>
      </c>
      <c r="R1619" s="229">
        <f>Q1619*H1619</f>
        <v>0</v>
      </c>
      <c r="S1619" s="229">
        <v>0</v>
      </c>
      <c r="T1619" s="230">
        <f>S1619*H1619</f>
        <v>0</v>
      </c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  <c r="AE1619" s="38"/>
      <c r="AR1619" s="231" t="s">
        <v>252</v>
      </c>
      <c r="AT1619" s="231" t="s">
        <v>166</v>
      </c>
      <c r="AU1619" s="231" t="s">
        <v>86</v>
      </c>
      <c r="AY1619" s="17" t="s">
        <v>164</v>
      </c>
      <c r="BE1619" s="232">
        <f>IF(N1619="základní",J1619,0)</f>
        <v>0</v>
      </c>
      <c r="BF1619" s="232">
        <f>IF(N1619="snížená",J1619,0)</f>
        <v>0</v>
      </c>
      <c r="BG1619" s="232">
        <f>IF(N1619="zákl. přenesená",J1619,0)</f>
        <v>0</v>
      </c>
      <c r="BH1619" s="232">
        <f>IF(N1619="sníž. přenesená",J1619,0)</f>
        <v>0</v>
      </c>
      <c r="BI1619" s="232">
        <f>IF(N1619="nulová",J1619,0)</f>
        <v>0</v>
      </c>
      <c r="BJ1619" s="17" t="s">
        <v>84</v>
      </c>
      <c r="BK1619" s="232">
        <f>ROUND(I1619*H1619,2)</f>
        <v>0</v>
      </c>
      <c r="BL1619" s="17" t="s">
        <v>252</v>
      </c>
      <c r="BM1619" s="231" t="s">
        <v>2907</v>
      </c>
    </row>
    <row r="1620" spans="1:65" s="2" customFormat="1" ht="13.8" customHeight="1">
      <c r="A1620" s="38"/>
      <c r="B1620" s="39"/>
      <c r="C1620" s="219" t="s">
        <v>2908</v>
      </c>
      <c r="D1620" s="219" t="s">
        <v>166</v>
      </c>
      <c r="E1620" s="220" t="s">
        <v>2909</v>
      </c>
      <c r="F1620" s="221" t="s">
        <v>2903</v>
      </c>
      <c r="G1620" s="222" t="s">
        <v>1462</v>
      </c>
      <c r="H1620" s="223">
        <v>1</v>
      </c>
      <c r="I1620" s="224"/>
      <c r="J1620" s="225">
        <f>ROUND(I1620*H1620,2)</f>
        <v>0</v>
      </c>
      <c r="K1620" s="226"/>
      <c r="L1620" s="44"/>
      <c r="M1620" s="227" t="s">
        <v>1</v>
      </c>
      <c r="N1620" s="228" t="s">
        <v>41</v>
      </c>
      <c r="O1620" s="91"/>
      <c r="P1620" s="229">
        <f>O1620*H1620</f>
        <v>0</v>
      </c>
      <c r="Q1620" s="229">
        <v>0</v>
      </c>
      <c r="R1620" s="229">
        <f>Q1620*H1620</f>
        <v>0</v>
      </c>
      <c r="S1620" s="229">
        <v>0</v>
      </c>
      <c r="T1620" s="230">
        <f>S1620*H1620</f>
        <v>0</v>
      </c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38"/>
      <c r="AR1620" s="231" t="s">
        <v>252</v>
      </c>
      <c r="AT1620" s="231" t="s">
        <v>166</v>
      </c>
      <c r="AU1620" s="231" t="s">
        <v>86</v>
      </c>
      <c r="AY1620" s="17" t="s">
        <v>164</v>
      </c>
      <c r="BE1620" s="232">
        <f>IF(N1620="základní",J1620,0)</f>
        <v>0</v>
      </c>
      <c r="BF1620" s="232">
        <f>IF(N1620="snížená",J1620,0)</f>
        <v>0</v>
      </c>
      <c r="BG1620" s="232">
        <f>IF(N1620="zákl. přenesená",J1620,0)</f>
        <v>0</v>
      </c>
      <c r="BH1620" s="232">
        <f>IF(N1620="sníž. přenesená",J1620,0)</f>
        <v>0</v>
      </c>
      <c r="BI1620" s="232">
        <f>IF(N1620="nulová",J1620,0)</f>
        <v>0</v>
      </c>
      <c r="BJ1620" s="17" t="s">
        <v>84</v>
      </c>
      <c r="BK1620" s="232">
        <f>ROUND(I1620*H1620,2)</f>
        <v>0</v>
      </c>
      <c r="BL1620" s="17" t="s">
        <v>252</v>
      </c>
      <c r="BM1620" s="231" t="s">
        <v>2910</v>
      </c>
    </row>
    <row r="1621" spans="1:65" s="2" customFormat="1" ht="13.8" customHeight="1">
      <c r="A1621" s="38"/>
      <c r="B1621" s="39"/>
      <c r="C1621" s="219" t="s">
        <v>2911</v>
      </c>
      <c r="D1621" s="219" t="s">
        <v>166</v>
      </c>
      <c r="E1621" s="220" t="s">
        <v>2912</v>
      </c>
      <c r="F1621" s="221" t="s">
        <v>2913</v>
      </c>
      <c r="G1621" s="222" t="s">
        <v>1462</v>
      </c>
      <c r="H1621" s="223">
        <v>1</v>
      </c>
      <c r="I1621" s="224"/>
      <c r="J1621" s="225">
        <f>ROUND(I1621*H1621,2)</f>
        <v>0</v>
      </c>
      <c r="K1621" s="226"/>
      <c r="L1621" s="44"/>
      <c r="M1621" s="227" t="s">
        <v>1</v>
      </c>
      <c r="N1621" s="228" t="s">
        <v>41</v>
      </c>
      <c r="O1621" s="91"/>
      <c r="P1621" s="229">
        <f>O1621*H1621</f>
        <v>0</v>
      </c>
      <c r="Q1621" s="229">
        <v>0</v>
      </c>
      <c r="R1621" s="229">
        <f>Q1621*H1621</f>
        <v>0</v>
      </c>
      <c r="S1621" s="229">
        <v>0</v>
      </c>
      <c r="T1621" s="230">
        <f>S1621*H1621</f>
        <v>0</v>
      </c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  <c r="AE1621" s="38"/>
      <c r="AR1621" s="231" t="s">
        <v>252</v>
      </c>
      <c r="AT1621" s="231" t="s">
        <v>166</v>
      </c>
      <c r="AU1621" s="231" t="s">
        <v>86</v>
      </c>
      <c r="AY1621" s="17" t="s">
        <v>164</v>
      </c>
      <c r="BE1621" s="232">
        <f>IF(N1621="základní",J1621,0)</f>
        <v>0</v>
      </c>
      <c r="BF1621" s="232">
        <f>IF(N1621="snížená",J1621,0)</f>
        <v>0</v>
      </c>
      <c r="BG1621" s="232">
        <f>IF(N1621="zákl. přenesená",J1621,0)</f>
        <v>0</v>
      </c>
      <c r="BH1621" s="232">
        <f>IF(N1621="sníž. přenesená",J1621,0)</f>
        <v>0</v>
      </c>
      <c r="BI1621" s="232">
        <f>IF(N1621="nulová",J1621,0)</f>
        <v>0</v>
      </c>
      <c r="BJ1621" s="17" t="s">
        <v>84</v>
      </c>
      <c r="BK1621" s="232">
        <f>ROUND(I1621*H1621,2)</f>
        <v>0</v>
      </c>
      <c r="BL1621" s="17" t="s">
        <v>252</v>
      </c>
      <c r="BM1621" s="231" t="s">
        <v>2914</v>
      </c>
    </row>
    <row r="1622" spans="1:65" s="2" customFormat="1" ht="13.8" customHeight="1">
      <c r="A1622" s="38"/>
      <c r="B1622" s="39"/>
      <c r="C1622" s="219" t="s">
        <v>2915</v>
      </c>
      <c r="D1622" s="219" t="s">
        <v>166</v>
      </c>
      <c r="E1622" s="220" t="s">
        <v>2916</v>
      </c>
      <c r="F1622" s="221" t="s">
        <v>2917</v>
      </c>
      <c r="G1622" s="222" t="s">
        <v>350</v>
      </c>
      <c r="H1622" s="223">
        <v>1</v>
      </c>
      <c r="I1622" s="224"/>
      <c r="J1622" s="225">
        <f>ROUND(I1622*H1622,2)</f>
        <v>0</v>
      </c>
      <c r="K1622" s="226"/>
      <c r="L1622" s="44"/>
      <c r="M1622" s="227" t="s">
        <v>1</v>
      </c>
      <c r="N1622" s="228" t="s">
        <v>41</v>
      </c>
      <c r="O1622" s="91"/>
      <c r="P1622" s="229">
        <f>O1622*H1622</f>
        <v>0</v>
      </c>
      <c r="Q1622" s="229">
        <v>0</v>
      </c>
      <c r="R1622" s="229">
        <f>Q1622*H1622</f>
        <v>0</v>
      </c>
      <c r="S1622" s="229">
        <v>0</v>
      </c>
      <c r="T1622" s="230">
        <f>S1622*H1622</f>
        <v>0</v>
      </c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  <c r="AE1622" s="38"/>
      <c r="AR1622" s="231" t="s">
        <v>252</v>
      </c>
      <c r="AT1622" s="231" t="s">
        <v>166</v>
      </c>
      <c r="AU1622" s="231" t="s">
        <v>86</v>
      </c>
      <c r="AY1622" s="17" t="s">
        <v>164</v>
      </c>
      <c r="BE1622" s="232">
        <f>IF(N1622="základní",J1622,0)</f>
        <v>0</v>
      </c>
      <c r="BF1622" s="232">
        <f>IF(N1622="snížená",J1622,0)</f>
        <v>0</v>
      </c>
      <c r="BG1622" s="232">
        <f>IF(N1622="zákl. přenesená",J1622,0)</f>
        <v>0</v>
      </c>
      <c r="BH1622" s="232">
        <f>IF(N1622="sníž. přenesená",J1622,0)</f>
        <v>0</v>
      </c>
      <c r="BI1622" s="232">
        <f>IF(N1622="nulová",J1622,0)</f>
        <v>0</v>
      </c>
      <c r="BJ1622" s="17" t="s">
        <v>84</v>
      </c>
      <c r="BK1622" s="232">
        <f>ROUND(I1622*H1622,2)</f>
        <v>0</v>
      </c>
      <c r="BL1622" s="17" t="s">
        <v>252</v>
      </c>
      <c r="BM1622" s="231" t="s">
        <v>2918</v>
      </c>
    </row>
    <row r="1623" spans="1:65" s="2" customFormat="1" ht="13.8" customHeight="1">
      <c r="A1623" s="38"/>
      <c r="B1623" s="39"/>
      <c r="C1623" s="219" t="s">
        <v>2919</v>
      </c>
      <c r="D1623" s="219" t="s">
        <v>166</v>
      </c>
      <c r="E1623" s="220" t="s">
        <v>2920</v>
      </c>
      <c r="F1623" s="221" t="s">
        <v>2921</v>
      </c>
      <c r="G1623" s="222" t="s">
        <v>350</v>
      </c>
      <c r="H1623" s="223">
        <v>1</v>
      </c>
      <c r="I1623" s="224"/>
      <c r="J1623" s="225">
        <f>ROUND(I1623*H1623,2)</f>
        <v>0</v>
      </c>
      <c r="K1623" s="226"/>
      <c r="L1623" s="44"/>
      <c r="M1623" s="227" t="s">
        <v>1</v>
      </c>
      <c r="N1623" s="228" t="s">
        <v>41</v>
      </c>
      <c r="O1623" s="91"/>
      <c r="P1623" s="229">
        <f>O1623*H1623</f>
        <v>0</v>
      </c>
      <c r="Q1623" s="229">
        <v>0</v>
      </c>
      <c r="R1623" s="229">
        <f>Q1623*H1623</f>
        <v>0</v>
      </c>
      <c r="S1623" s="229">
        <v>0</v>
      </c>
      <c r="T1623" s="230">
        <f>S1623*H1623</f>
        <v>0</v>
      </c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  <c r="AE1623" s="38"/>
      <c r="AR1623" s="231" t="s">
        <v>252</v>
      </c>
      <c r="AT1623" s="231" t="s">
        <v>166</v>
      </c>
      <c r="AU1623" s="231" t="s">
        <v>86</v>
      </c>
      <c r="AY1623" s="17" t="s">
        <v>164</v>
      </c>
      <c r="BE1623" s="232">
        <f>IF(N1623="základní",J1623,0)</f>
        <v>0</v>
      </c>
      <c r="BF1623" s="232">
        <f>IF(N1623="snížená",J1623,0)</f>
        <v>0</v>
      </c>
      <c r="BG1623" s="232">
        <f>IF(N1623="zákl. přenesená",J1623,0)</f>
        <v>0</v>
      </c>
      <c r="BH1623" s="232">
        <f>IF(N1623="sníž. přenesená",J1623,0)</f>
        <v>0</v>
      </c>
      <c r="BI1623" s="232">
        <f>IF(N1623="nulová",J1623,0)</f>
        <v>0</v>
      </c>
      <c r="BJ1623" s="17" t="s">
        <v>84</v>
      </c>
      <c r="BK1623" s="232">
        <f>ROUND(I1623*H1623,2)</f>
        <v>0</v>
      </c>
      <c r="BL1623" s="17" t="s">
        <v>252</v>
      </c>
      <c r="BM1623" s="231" t="s">
        <v>2922</v>
      </c>
    </row>
    <row r="1624" spans="1:65" s="2" customFormat="1" ht="13.8" customHeight="1">
      <c r="A1624" s="38"/>
      <c r="B1624" s="39"/>
      <c r="C1624" s="219" t="s">
        <v>2923</v>
      </c>
      <c r="D1624" s="219" t="s">
        <v>166</v>
      </c>
      <c r="E1624" s="220" t="s">
        <v>2924</v>
      </c>
      <c r="F1624" s="221" t="s">
        <v>2903</v>
      </c>
      <c r="G1624" s="222" t="s">
        <v>1462</v>
      </c>
      <c r="H1624" s="223">
        <v>1</v>
      </c>
      <c r="I1624" s="224"/>
      <c r="J1624" s="225">
        <f>ROUND(I1624*H1624,2)</f>
        <v>0</v>
      </c>
      <c r="K1624" s="226"/>
      <c r="L1624" s="44"/>
      <c r="M1624" s="227" t="s">
        <v>1</v>
      </c>
      <c r="N1624" s="228" t="s">
        <v>41</v>
      </c>
      <c r="O1624" s="91"/>
      <c r="P1624" s="229">
        <f>O1624*H1624</f>
        <v>0</v>
      </c>
      <c r="Q1624" s="229">
        <v>0</v>
      </c>
      <c r="R1624" s="229">
        <f>Q1624*H1624</f>
        <v>0</v>
      </c>
      <c r="S1624" s="229">
        <v>0</v>
      </c>
      <c r="T1624" s="230">
        <f>S1624*H1624</f>
        <v>0</v>
      </c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  <c r="AE1624" s="38"/>
      <c r="AR1624" s="231" t="s">
        <v>252</v>
      </c>
      <c r="AT1624" s="231" t="s">
        <v>166</v>
      </c>
      <c r="AU1624" s="231" t="s">
        <v>86</v>
      </c>
      <c r="AY1624" s="17" t="s">
        <v>164</v>
      </c>
      <c r="BE1624" s="232">
        <f>IF(N1624="základní",J1624,0)</f>
        <v>0</v>
      </c>
      <c r="BF1624" s="232">
        <f>IF(N1624="snížená",J1624,0)</f>
        <v>0</v>
      </c>
      <c r="BG1624" s="232">
        <f>IF(N1624="zákl. přenesená",J1624,0)</f>
        <v>0</v>
      </c>
      <c r="BH1624" s="232">
        <f>IF(N1624="sníž. přenesená",J1624,0)</f>
        <v>0</v>
      </c>
      <c r="BI1624" s="232">
        <f>IF(N1624="nulová",J1624,0)</f>
        <v>0</v>
      </c>
      <c r="BJ1624" s="17" t="s">
        <v>84</v>
      </c>
      <c r="BK1624" s="232">
        <f>ROUND(I1624*H1624,2)</f>
        <v>0</v>
      </c>
      <c r="BL1624" s="17" t="s">
        <v>252</v>
      </c>
      <c r="BM1624" s="231" t="s">
        <v>2925</v>
      </c>
    </row>
    <row r="1625" spans="1:65" s="2" customFormat="1" ht="13.8" customHeight="1">
      <c r="A1625" s="38"/>
      <c r="B1625" s="39"/>
      <c r="C1625" s="219" t="s">
        <v>2926</v>
      </c>
      <c r="D1625" s="219" t="s">
        <v>166</v>
      </c>
      <c r="E1625" s="220" t="s">
        <v>2927</v>
      </c>
      <c r="F1625" s="221" t="s">
        <v>2921</v>
      </c>
      <c r="G1625" s="222" t="s">
        <v>350</v>
      </c>
      <c r="H1625" s="223">
        <v>1</v>
      </c>
      <c r="I1625" s="224"/>
      <c r="J1625" s="225">
        <f>ROUND(I1625*H1625,2)</f>
        <v>0</v>
      </c>
      <c r="K1625" s="226"/>
      <c r="L1625" s="44"/>
      <c r="M1625" s="227" t="s">
        <v>1</v>
      </c>
      <c r="N1625" s="228" t="s">
        <v>41</v>
      </c>
      <c r="O1625" s="91"/>
      <c r="P1625" s="229">
        <f>O1625*H1625</f>
        <v>0</v>
      </c>
      <c r="Q1625" s="229">
        <v>0</v>
      </c>
      <c r="R1625" s="229">
        <f>Q1625*H1625</f>
        <v>0</v>
      </c>
      <c r="S1625" s="229">
        <v>0</v>
      </c>
      <c r="T1625" s="230">
        <f>S1625*H1625</f>
        <v>0</v>
      </c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  <c r="AE1625" s="38"/>
      <c r="AR1625" s="231" t="s">
        <v>252</v>
      </c>
      <c r="AT1625" s="231" t="s">
        <v>166</v>
      </c>
      <c r="AU1625" s="231" t="s">
        <v>86</v>
      </c>
      <c r="AY1625" s="17" t="s">
        <v>164</v>
      </c>
      <c r="BE1625" s="232">
        <f>IF(N1625="základní",J1625,0)</f>
        <v>0</v>
      </c>
      <c r="BF1625" s="232">
        <f>IF(N1625="snížená",J1625,0)</f>
        <v>0</v>
      </c>
      <c r="BG1625" s="232">
        <f>IF(N1625="zákl. přenesená",J1625,0)</f>
        <v>0</v>
      </c>
      <c r="BH1625" s="232">
        <f>IF(N1625="sníž. přenesená",J1625,0)</f>
        <v>0</v>
      </c>
      <c r="BI1625" s="232">
        <f>IF(N1625="nulová",J1625,0)</f>
        <v>0</v>
      </c>
      <c r="BJ1625" s="17" t="s">
        <v>84</v>
      </c>
      <c r="BK1625" s="232">
        <f>ROUND(I1625*H1625,2)</f>
        <v>0</v>
      </c>
      <c r="BL1625" s="17" t="s">
        <v>252</v>
      </c>
      <c r="BM1625" s="231" t="s">
        <v>2928</v>
      </c>
    </row>
    <row r="1626" spans="1:65" s="2" customFormat="1" ht="13.8" customHeight="1">
      <c r="A1626" s="38"/>
      <c r="B1626" s="39"/>
      <c r="C1626" s="219" t="s">
        <v>2929</v>
      </c>
      <c r="D1626" s="219" t="s">
        <v>166</v>
      </c>
      <c r="E1626" s="220" t="s">
        <v>2930</v>
      </c>
      <c r="F1626" s="221" t="s">
        <v>2903</v>
      </c>
      <c r="G1626" s="222" t="s">
        <v>1462</v>
      </c>
      <c r="H1626" s="223">
        <v>1</v>
      </c>
      <c r="I1626" s="224"/>
      <c r="J1626" s="225">
        <f>ROUND(I1626*H1626,2)</f>
        <v>0</v>
      </c>
      <c r="K1626" s="226"/>
      <c r="L1626" s="44"/>
      <c r="M1626" s="227" t="s">
        <v>1</v>
      </c>
      <c r="N1626" s="228" t="s">
        <v>41</v>
      </c>
      <c r="O1626" s="91"/>
      <c r="P1626" s="229">
        <f>O1626*H1626</f>
        <v>0</v>
      </c>
      <c r="Q1626" s="229">
        <v>0</v>
      </c>
      <c r="R1626" s="229">
        <f>Q1626*H1626</f>
        <v>0</v>
      </c>
      <c r="S1626" s="229">
        <v>0</v>
      </c>
      <c r="T1626" s="230">
        <f>S1626*H1626</f>
        <v>0</v>
      </c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  <c r="AE1626" s="38"/>
      <c r="AR1626" s="231" t="s">
        <v>252</v>
      </c>
      <c r="AT1626" s="231" t="s">
        <v>166</v>
      </c>
      <c r="AU1626" s="231" t="s">
        <v>86</v>
      </c>
      <c r="AY1626" s="17" t="s">
        <v>164</v>
      </c>
      <c r="BE1626" s="232">
        <f>IF(N1626="základní",J1626,0)</f>
        <v>0</v>
      </c>
      <c r="BF1626" s="232">
        <f>IF(N1626="snížená",J1626,0)</f>
        <v>0</v>
      </c>
      <c r="BG1626" s="232">
        <f>IF(N1626="zákl. přenesená",J1626,0)</f>
        <v>0</v>
      </c>
      <c r="BH1626" s="232">
        <f>IF(N1626="sníž. přenesená",J1626,0)</f>
        <v>0</v>
      </c>
      <c r="BI1626" s="232">
        <f>IF(N1626="nulová",J1626,0)</f>
        <v>0</v>
      </c>
      <c r="BJ1626" s="17" t="s">
        <v>84</v>
      </c>
      <c r="BK1626" s="232">
        <f>ROUND(I1626*H1626,2)</f>
        <v>0</v>
      </c>
      <c r="BL1626" s="17" t="s">
        <v>252</v>
      </c>
      <c r="BM1626" s="231" t="s">
        <v>2931</v>
      </c>
    </row>
    <row r="1627" spans="1:65" s="2" customFormat="1" ht="13.8" customHeight="1">
      <c r="A1627" s="38"/>
      <c r="B1627" s="39"/>
      <c r="C1627" s="219" t="s">
        <v>2932</v>
      </c>
      <c r="D1627" s="219" t="s">
        <v>166</v>
      </c>
      <c r="E1627" s="220" t="s">
        <v>2933</v>
      </c>
      <c r="F1627" s="221" t="s">
        <v>2934</v>
      </c>
      <c r="G1627" s="222" t="s">
        <v>1462</v>
      </c>
      <c r="H1627" s="223">
        <v>1</v>
      </c>
      <c r="I1627" s="224"/>
      <c r="J1627" s="225">
        <f>ROUND(I1627*H1627,2)</f>
        <v>0</v>
      </c>
      <c r="K1627" s="226"/>
      <c r="L1627" s="44"/>
      <c r="M1627" s="227" t="s">
        <v>1</v>
      </c>
      <c r="N1627" s="228" t="s">
        <v>41</v>
      </c>
      <c r="O1627" s="91"/>
      <c r="P1627" s="229">
        <f>O1627*H1627</f>
        <v>0</v>
      </c>
      <c r="Q1627" s="229">
        <v>0</v>
      </c>
      <c r="R1627" s="229">
        <f>Q1627*H1627</f>
        <v>0</v>
      </c>
      <c r="S1627" s="229">
        <v>0</v>
      </c>
      <c r="T1627" s="230">
        <f>S1627*H1627</f>
        <v>0</v>
      </c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  <c r="AE1627" s="38"/>
      <c r="AR1627" s="231" t="s">
        <v>252</v>
      </c>
      <c r="AT1627" s="231" t="s">
        <v>166</v>
      </c>
      <c r="AU1627" s="231" t="s">
        <v>86</v>
      </c>
      <c r="AY1627" s="17" t="s">
        <v>164</v>
      </c>
      <c r="BE1627" s="232">
        <f>IF(N1627="základní",J1627,0)</f>
        <v>0</v>
      </c>
      <c r="BF1627" s="232">
        <f>IF(N1627="snížená",J1627,0)</f>
        <v>0</v>
      </c>
      <c r="BG1627" s="232">
        <f>IF(N1627="zákl. přenesená",J1627,0)</f>
        <v>0</v>
      </c>
      <c r="BH1627" s="232">
        <f>IF(N1627="sníž. přenesená",J1627,0)</f>
        <v>0</v>
      </c>
      <c r="BI1627" s="232">
        <f>IF(N1627="nulová",J1627,0)</f>
        <v>0</v>
      </c>
      <c r="BJ1627" s="17" t="s">
        <v>84</v>
      </c>
      <c r="BK1627" s="232">
        <f>ROUND(I1627*H1627,2)</f>
        <v>0</v>
      </c>
      <c r="BL1627" s="17" t="s">
        <v>252</v>
      </c>
      <c r="BM1627" s="231" t="s">
        <v>2935</v>
      </c>
    </row>
    <row r="1628" spans="1:65" s="2" customFormat="1" ht="13.8" customHeight="1">
      <c r="A1628" s="38"/>
      <c r="B1628" s="39"/>
      <c r="C1628" s="219" t="s">
        <v>2936</v>
      </c>
      <c r="D1628" s="219" t="s">
        <v>166</v>
      </c>
      <c r="E1628" s="220" t="s">
        <v>2937</v>
      </c>
      <c r="F1628" s="221" t="s">
        <v>2938</v>
      </c>
      <c r="G1628" s="222" t="s">
        <v>350</v>
      </c>
      <c r="H1628" s="223">
        <v>26</v>
      </c>
      <c r="I1628" s="224"/>
      <c r="J1628" s="225">
        <f>ROUND(I1628*H1628,2)</f>
        <v>0</v>
      </c>
      <c r="K1628" s="226"/>
      <c r="L1628" s="44"/>
      <c r="M1628" s="227" t="s">
        <v>1</v>
      </c>
      <c r="N1628" s="228" t="s">
        <v>41</v>
      </c>
      <c r="O1628" s="91"/>
      <c r="P1628" s="229">
        <f>O1628*H1628</f>
        <v>0</v>
      </c>
      <c r="Q1628" s="229">
        <v>0</v>
      </c>
      <c r="R1628" s="229">
        <f>Q1628*H1628</f>
        <v>0</v>
      </c>
      <c r="S1628" s="229">
        <v>0</v>
      </c>
      <c r="T1628" s="230">
        <f>S1628*H1628</f>
        <v>0</v>
      </c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  <c r="AE1628" s="38"/>
      <c r="AR1628" s="231" t="s">
        <v>252</v>
      </c>
      <c r="AT1628" s="231" t="s">
        <v>166</v>
      </c>
      <c r="AU1628" s="231" t="s">
        <v>86</v>
      </c>
      <c r="AY1628" s="17" t="s">
        <v>164</v>
      </c>
      <c r="BE1628" s="232">
        <f>IF(N1628="základní",J1628,0)</f>
        <v>0</v>
      </c>
      <c r="BF1628" s="232">
        <f>IF(N1628="snížená",J1628,0)</f>
        <v>0</v>
      </c>
      <c r="BG1628" s="232">
        <f>IF(N1628="zákl. přenesená",J1628,0)</f>
        <v>0</v>
      </c>
      <c r="BH1628" s="232">
        <f>IF(N1628="sníž. přenesená",J1628,0)</f>
        <v>0</v>
      </c>
      <c r="BI1628" s="232">
        <f>IF(N1628="nulová",J1628,0)</f>
        <v>0</v>
      </c>
      <c r="BJ1628" s="17" t="s">
        <v>84</v>
      </c>
      <c r="BK1628" s="232">
        <f>ROUND(I1628*H1628,2)</f>
        <v>0</v>
      </c>
      <c r="BL1628" s="17" t="s">
        <v>252</v>
      </c>
      <c r="BM1628" s="231" t="s">
        <v>2939</v>
      </c>
    </row>
    <row r="1629" spans="1:65" s="2" customFormat="1" ht="13.8" customHeight="1">
      <c r="A1629" s="38"/>
      <c r="B1629" s="39"/>
      <c r="C1629" s="219" t="s">
        <v>2940</v>
      </c>
      <c r="D1629" s="219" t="s">
        <v>166</v>
      </c>
      <c r="E1629" s="220" t="s">
        <v>2941</v>
      </c>
      <c r="F1629" s="221" t="s">
        <v>2942</v>
      </c>
      <c r="G1629" s="222" t="s">
        <v>350</v>
      </c>
      <c r="H1629" s="223">
        <v>1</v>
      </c>
      <c r="I1629" s="224"/>
      <c r="J1629" s="225">
        <f>ROUND(I1629*H1629,2)</f>
        <v>0</v>
      </c>
      <c r="K1629" s="226"/>
      <c r="L1629" s="44"/>
      <c r="M1629" s="227" t="s">
        <v>1</v>
      </c>
      <c r="N1629" s="228" t="s">
        <v>41</v>
      </c>
      <c r="O1629" s="91"/>
      <c r="P1629" s="229">
        <f>O1629*H1629</f>
        <v>0</v>
      </c>
      <c r="Q1629" s="229">
        <v>0</v>
      </c>
      <c r="R1629" s="229">
        <f>Q1629*H1629</f>
        <v>0</v>
      </c>
      <c r="S1629" s="229">
        <v>0</v>
      </c>
      <c r="T1629" s="230">
        <f>S1629*H1629</f>
        <v>0</v>
      </c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  <c r="AE1629" s="38"/>
      <c r="AR1629" s="231" t="s">
        <v>252</v>
      </c>
      <c r="AT1629" s="231" t="s">
        <v>166</v>
      </c>
      <c r="AU1629" s="231" t="s">
        <v>86</v>
      </c>
      <c r="AY1629" s="17" t="s">
        <v>164</v>
      </c>
      <c r="BE1629" s="232">
        <f>IF(N1629="základní",J1629,0)</f>
        <v>0</v>
      </c>
      <c r="BF1629" s="232">
        <f>IF(N1629="snížená",J1629,0)</f>
        <v>0</v>
      </c>
      <c r="BG1629" s="232">
        <f>IF(N1629="zákl. přenesená",J1629,0)</f>
        <v>0</v>
      </c>
      <c r="BH1629" s="232">
        <f>IF(N1629="sníž. přenesená",J1629,0)</f>
        <v>0</v>
      </c>
      <c r="BI1629" s="232">
        <f>IF(N1629="nulová",J1629,0)</f>
        <v>0</v>
      </c>
      <c r="BJ1629" s="17" t="s">
        <v>84</v>
      </c>
      <c r="BK1629" s="232">
        <f>ROUND(I1629*H1629,2)</f>
        <v>0</v>
      </c>
      <c r="BL1629" s="17" t="s">
        <v>252</v>
      </c>
      <c r="BM1629" s="231" t="s">
        <v>2943</v>
      </c>
    </row>
    <row r="1630" spans="1:65" s="2" customFormat="1" ht="13.8" customHeight="1">
      <c r="A1630" s="38"/>
      <c r="B1630" s="39"/>
      <c r="C1630" s="219" t="s">
        <v>2944</v>
      </c>
      <c r="D1630" s="219" t="s">
        <v>166</v>
      </c>
      <c r="E1630" s="220" t="s">
        <v>2945</v>
      </c>
      <c r="F1630" s="221" t="s">
        <v>2934</v>
      </c>
      <c r="G1630" s="222" t="s">
        <v>1462</v>
      </c>
      <c r="H1630" s="223">
        <v>1</v>
      </c>
      <c r="I1630" s="224"/>
      <c r="J1630" s="225">
        <f>ROUND(I1630*H1630,2)</f>
        <v>0</v>
      </c>
      <c r="K1630" s="226"/>
      <c r="L1630" s="44"/>
      <c r="M1630" s="227" t="s">
        <v>1</v>
      </c>
      <c r="N1630" s="228" t="s">
        <v>41</v>
      </c>
      <c r="O1630" s="91"/>
      <c r="P1630" s="229">
        <f>O1630*H1630</f>
        <v>0</v>
      </c>
      <c r="Q1630" s="229">
        <v>0</v>
      </c>
      <c r="R1630" s="229">
        <f>Q1630*H1630</f>
        <v>0</v>
      </c>
      <c r="S1630" s="229">
        <v>0</v>
      </c>
      <c r="T1630" s="230">
        <f>S1630*H1630</f>
        <v>0</v>
      </c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  <c r="AE1630" s="38"/>
      <c r="AR1630" s="231" t="s">
        <v>252</v>
      </c>
      <c r="AT1630" s="231" t="s">
        <v>166</v>
      </c>
      <c r="AU1630" s="231" t="s">
        <v>86</v>
      </c>
      <c r="AY1630" s="17" t="s">
        <v>164</v>
      </c>
      <c r="BE1630" s="232">
        <f>IF(N1630="základní",J1630,0)</f>
        <v>0</v>
      </c>
      <c r="BF1630" s="232">
        <f>IF(N1630="snížená",J1630,0)</f>
        <v>0</v>
      </c>
      <c r="BG1630" s="232">
        <f>IF(N1630="zákl. přenesená",J1630,0)</f>
        <v>0</v>
      </c>
      <c r="BH1630" s="232">
        <f>IF(N1630="sníž. přenesená",J1630,0)</f>
        <v>0</v>
      </c>
      <c r="BI1630" s="232">
        <f>IF(N1630="nulová",J1630,0)</f>
        <v>0</v>
      </c>
      <c r="BJ1630" s="17" t="s">
        <v>84</v>
      </c>
      <c r="BK1630" s="232">
        <f>ROUND(I1630*H1630,2)</f>
        <v>0</v>
      </c>
      <c r="BL1630" s="17" t="s">
        <v>252</v>
      </c>
      <c r="BM1630" s="231" t="s">
        <v>2946</v>
      </c>
    </row>
    <row r="1631" spans="1:65" s="2" customFormat="1" ht="13.8" customHeight="1">
      <c r="A1631" s="38"/>
      <c r="B1631" s="39"/>
      <c r="C1631" s="219" t="s">
        <v>2947</v>
      </c>
      <c r="D1631" s="219" t="s">
        <v>166</v>
      </c>
      <c r="E1631" s="220" t="s">
        <v>2948</v>
      </c>
      <c r="F1631" s="221" t="s">
        <v>2934</v>
      </c>
      <c r="G1631" s="222" t="s">
        <v>1462</v>
      </c>
      <c r="H1631" s="223">
        <v>1</v>
      </c>
      <c r="I1631" s="224"/>
      <c r="J1631" s="225">
        <f>ROUND(I1631*H1631,2)</f>
        <v>0</v>
      </c>
      <c r="K1631" s="226"/>
      <c r="L1631" s="44"/>
      <c r="M1631" s="227" t="s">
        <v>1</v>
      </c>
      <c r="N1631" s="228" t="s">
        <v>41</v>
      </c>
      <c r="O1631" s="91"/>
      <c r="P1631" s="229">
        <f>O1631*H1631</f>
        <v>0</v>
      </c>
      <c r="Q1631" s="229">
        <v>0</v>
      </c>
      <c r="R1631" s="229">
        <f>Q1631*H1631</f>
        <v>0</v>
      </c>
      <c r="S1631" s="229">
        <v>0</v>
      </c>
      <c r="T1631" s="230">
        <f>S1631*H1631</f>
        <v>0</v>
      </c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  <c r="AE1631" s="38"/>
      <c r="AR1631" s="231" t="s">
        <v>252</v>
      </c>
      <c r="AT1631" s="231" t="s">
        <v>166</v>
      </c>
      <c r="AU1631" s="231" t="s">
        <v>86</v>
      </c>
      <c r="AY1631" s="17" t="s">
        <v>164</v>
      </c>
      <c r="BE1631" s="232">
        <f>IF(N1631="základní",J1631,0)</f>
        <v>0</v>
      </c>
      <c r="BF1631" s="232">
        <f>IF(N1631="snížená",J1631,0)</f>
        <v>0</v>
      </c>
      <c r="BG1631" s="232">
        <f>IF(N1631="zákl. přenesená",J1631,0)</f>
        <v>0</v>
      </c>
      <c r="BH1631" s="232">
        <f>IF(N1631="sníž. přenesená",J1631,0)</f>
        <v>0</v>
      </c>
      <c r="BI1631" s="232">
        <f>IF(N1631="nulová",J1631,0)</f>
        <v>0</v>
      </c>
      <c r="BJ1631" s="17" t="s">
        <v>84</v>
      </c>
      <c r="BK1631" s="232">
        <f>ROUND(I1631*H1631,2)</f>
        <v>0</v>
      </c>
      <c r="BL1631" s="17" t="s">
        <v>252</v>
      </c>
      <c r="BM1631" s="231" t="s">
        <v>2949</v>
      </c>
    </row>
    <row r="1632" spans="1:65" s="2" customFormat="1" ht="13.8" customHeight="1">
      <c r="A1632" s="38"/>
      <c r="B1632" s="39"/>
      <c r="C1632" s="219" t="s">
        <v>2950</v>
      </c>
      <c r="D1632" s="219" t="s">
        <v>166</v>
      </c>
      <c r="E1632" s="220" t="s">
        <v>2951</v>
      </c>
      <c r="F1632" s="221" t="s">
        <v>2952</v>
      </c>
      <c r="G1632" s="222" t="s">
        <v>350</v>
      </c>
      <c r="H1632" s="223">
        <v>1</v>
      </c>
      <c r="I1632" s="224"/>
      <c r="J1632" s="225">
        <f>ROUND(I1632*H1632,2)</f>
        <v>0</v>
      </c>
      <c r="K1632" s="226"/>
      <c r="L1632" s="44"/>
      <c r="M1632" s="227" t="s">
        <v>1</v>
      </c>
      <c r="N1632" s="228" t="s">
        <v>41</v>
      </c>
      <c r="O1632" s="91"/>
      <c r="P1632" s="229">
        <f>O1632*H1632</f>
        <v>0</v>
      </c>
      <c r="Q1632" s="229">
        <v>0</v>
      </c>
      <c r="R1632" s="229">
        <f>Q1632*H1632</f>
        <v>0</v>
      </c>
      <c r="S1632" s="229">
        <v>0</v>
      </c>
      <c r="T1632" s="230">
        <f>S1632*H1632</f>
        <v>0</v>
      </c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  <c r="AE1632" s="38"/>
      <c r="AR1632" s="231" t="s">
        <v>252</v>
      </c>
      <c r="AT1632" s="231" t="s">
        <v>166</v>
      </c>
      <c r="AU1632" s="231" t="s">
        <v>86</v>
      </c>
      <c r="AY1632" s="17" t="s">
        <v>164</v>
      </c>
      <c r="BE1632" s="232">
        <f>IF(N1632="základní",J1632,0)</f>
        <v>0</v>
      </c>
      <c r="BF1632" s="232">
        <f>IF(N1632="snížená",J1632,0)</f>
        <v>0</v>
      </c>
      <c r="BG1632" s="232">
        <f>IF(N1632="zákl. přenesená",J1632,0)</f>
        <v>0</v>
      </c>
      <c r="BH1632" s="232">
        <f>IF(N1632="sníž. přenesená",J1632,0)</f>
        <v>0</v>
      </c>
      <c r="BI1632" s="232">
        <f>IF(N1632="nulová",J1632,0)</f>
        <v>0</v>
      </c>
      <c r="BJ1632" s="17" t="s">
        <v>84</v>
      </c>
      <c r="BK1632" s="232">
        <f>ROUND(I1632*H1632,2)</f>
        <v>0</v>
      </c>
      <c r="BL1632" s="17" t="s">
        <v>252</v>
      </c>
      <c r="BM1632" s="231" t="s">
        <v>2953</v>
      </c>
    </row>
    <row r="1633" spans="1:65" s="2" customFormat="1" ht="13.8" customHeight="1">
      <c r="A1633" s="38"/>
      <c r="B1633" s="39"/>
      <c r="C1633" s="219" t="s">
        <v>2954</v>
      </c>
      <c r="D1633" s="219" t="s">
        <v>166</v>
      </c>
      <c r="E1633" s="220" t="s">
        <v>2955</v>
      </c>
      <c r="F1633" s="221" t="s">
        <v>2956</v>
      </c>
      <c r="G1633" s="222" t="s">
        <v>1462</v>
      </c>
      <c r="H1633" s="223">
        <v>1</v>
      </c>
      <c r="I1633" s="224"/>
      <c r="J1633" s="225">
        <f>ROUND(I1633*H1633,2)</f>
        <v>0</v>
      </c>
      <c r="K1633" s="226"/>
      <c r="L1633" s="44"/>
      <c r="M1633" s="227" t="s">
        <v>1</v>
      </c>
      <c r="N1633" s="228" t="s">
        <v>41</v>
      </c>
      <c r="O1633" s="91"/>
      <c r="P1633" s="229">
        <f>O1633*H1633</f>
        <v>0</v>
      </c>
      <c r="Q1633" s="229">
        <v>0</v>
      </c>
      <c r="R1633" s="229">
        <f>Q1633*H1633</f>
        <v>0</v>
      </c>
      <c r="S1633" s="229">
        <v>0</v>
      </c>
      <c r="T1633" s="230">
        <f>S1633*H1633</f>
        <v>0</v>
      </c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  <c r="AE1633" s="38"/>
      <c r="AR1633" s="231" t="s">
        <v>252</v>
      </c>
      <c r="AT1633" s="231" t="s">
        <v>166</v>
      </c>
      <c r="AU1633" s="231" t="s">
        <v>86</v>
      </c>
      <c r="AY1633" s="17" t="s">
        <v>164</v>
      </c>
      <c r="BE1633" s="232">
        <f>IF(N1633="základní",J1633,0)</f>
        <v>0</v>
      </c>
      <c r="BF1633" s="232">
        <f>IF(N1633="snížená",J1633,0)</f>
        <v>0</v>
      </c>
      <c r="BG1633" s="232">
        <f>IF(N1633="zákl. přenesená",J1633,0)</f>
        <v>0</v>
      </c>
      <c r="BH1633" s="232">
        <f>IF(N1633="sníž. přenesená",J1633,0)</f>
        <v>0</v>
      </c>
      <c r="BI1633" s="232">
        <f>IF(N1633="nulová",J1633,0)</f>
        <v>0</v>
      </c>
      <c r="BJ1633" s="17" t="s">
        <v>84</v>
      </c>
      <c r="BK1633" s="232">
        <f>ROUND(I1633*H1633,2)</f>
        <v>0</v>
      </c>
      <c r="BL1633" s="17" t="s">
        <v>252</v>
      </c>
      <c r="BM1633" s="231" t="s">
        <v>2957</v>
      </c>
    </row>
    <row r="1634" spans="1:65" s="2" customFormat="1" ht="13.8" customHeight="1">
      <c r="A1634" s="38"/>
      <c r="B1634" s="39"/>
      <c r="C1634" s="219" t="s">
        <v>2958</v>
      </c>
      <c r="D1634" s="219" t="s">
        <v>166</v>
      </c>
      <c r="E1634" s="220" t="s">
        <v>2959</v>
      </c>
      <c r="F1634" s="221" t="s">
        <v>2960</v>
      </c>
      <c r="G1634" s="222" t="s">
        <v>1462</v>
      </c>
      <c r="H1634" s="223">
        <v>2</v>
      </c>
      <c r="I1634" s="224"/>
      <c r="J1634" s="225">
        <f>ROUND(I1634*H1634,2)</f>
        <v>0</v>
      </c>
      <c r="K1634" s="226"/>
      <c r="L1634" s="44"/>
      <c r="M1634" s="227" t="s">
        <v>1</v>
      </c>
      <c r="N1634" s="228" t="s">
        <v>41</v>
      </c>
      <c r="O1634" s="91"/>
      <c r="P1634" s="229">
        <f>O1634*H1634</f>
        <v>0</v>
      </c>
      <c r="Q1634" s="229">
        <v>0</v>
      </c>
      <c r="R1634" s="229">
        <f>Q1634*H1634</f>
        <v>0</v>
      </c>
      <c r="S1634" s="229">
        <v>0</v>
      </c>
      <c r="T1634" s="230">
        <f>S1634*H1634</f>
        <v>0</v>
      </c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  <c r="AE1634" s="38"/>
      <c r="AR1634" s="231" t="s">
        <v>252</v>
      </c>
      <c r="AT1634" s="231" t="s">
        <v>166</v>
      </c>
      <c r="AU1634" s="231" t="s">
        <v>86</v>
      </c>
      <c r="AY1634" s="17" t="s">
        <v>164</v>
      </c>
      <c r="BE1634" s="232">
        <f>IF(N1634="základní",J1634,0)</f>
        <v>0</v>
      </c>
      <c r="BF1634" s="232">
        <f>IF(N1634="snížená",J1634,0)</f>
        <v>0</v>
      </c>
      <c r="BG1634" s="232">
        <f>IF(N1634="zákl. přenesená",J1634,0)</f>
        <v>0</v>
      </c>
      <c r="BH1634" s="232">
        <f>IF(N1634="sníž. přenesená",J1634,0)</f>
        <v>0</v>
      </c>
      <c r="BI1634" s="232">
        <f>IF(N1634="nulová",J1634,0)</f>
        <v>0</v>
      </c>
      <c r="BJ1634" s="17" t="s">
        <v>84</v>
      </c>
      <c r="BK1634" s="232">
        <f>ROUND(I1634*H1634,2)</f>
        <v>0</v>
      </c>
      <c r="BL1634" s="17" t="s">
        <v>252</v>
      </c>
      <c r="BM1634" s="231" t="s">
        <v>2961</v>
      </c>
    </row>
    <row r="1635" spans="1:65" s="2" customFormat="1" ht="13.8" customHeight="1">
      <c r="A1635" s="38"/>
      <c r="B1635" s="39"/>
      <c r="C1635" s="219" t="s">
        <v>2962</v>
      </c>
      <c r="D1635" s="219" t="s">
        <v>166</v>
      </c>
      <c r="E1635" s="220" t="s">
        <v>2963</v>
      </c>
      <c r="F1635" s="221" t="s">
        <v>2964</v>
      </c>
      <c r="G1635" s="222" t="s">
        <v>557</v>
      </c>
      <c r="H1635" s="223">
        <v>3366.3</v>
      </c>
      <c r="I1635" s="224"/>
      <c r="J1635" s="225">
        <f>ROUND(I1635*H1635,2)</f>
        <v>0</v>
      </c>
      <c r="K1635" s="226"/>
      <c r="L1635" s="44"/>
      <c r="M1635" s="227" t="s">
        <v>1</v>
      </c>
      <c r="N1635" s="228" t="s">
        <v>41</v>
      </c>
      <c r="O1635" s="91"/>
      <c r="P1635" s="229">
        <f>O1635*H1635</f>
        <v>0</v>
      </c>
      <c r="Q1635" s="229">
        <v>0</v>
      </c>
      <c r="R1635" s="229">
        <f>Q1635*H1635</f>
        <v>0</v>
      </c>
      <c r="S1635" s="229">
        <v>0</v>
      </c>
      <c r="T1635" s="230">
        <f>S1635*H1635</f>
        <v>0</v>
      </c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  <c r="AE1635" s="38"/>
      <c r="AR1635" s="231" t="s">
        <v>252</v>
      </c>
      <c r="AT1635" s="231" t="s">
        <v>166</v>
      </c>
      <c r="AU1635" s="231" t="s">
        <v>86</v>
      </c>
      <c r="AY1635" s="17" t="s">
        <v>164</v>
      </c>
      <c r="BE1635" s="232">
        <f>IF(N1635="základní",J1635,0)</f>
        <v>0</v>
      </c>
      <c r="BF1635" s="232">
        <f>IF(N1635="snížená",J1635,0)</f>
        <v>0</v>
      </c>
      <c r="BG1635" s="232">
        <f>IF(N1635="zákl. přenesená",J1635,0)</f>
        <v>0</v>
      </c>
      <c r="BH1635" s="232">
        <f>IF(N1635="sníž. přenesená",J1635,0)</f>
        <v>0</v>
      </c>
      <c r="BI1635" s="232">
        <f>IF(N1635="nulová",J1635,0)</f>
        <v>0</v>
      </c>
      <c r="BJ1635" s="17" t="s">
        <v>84</v>
      </c>
      <c r="BK1635" s="232">
        <f>ROUND(I1635*H1635,2)</f>
        <v>0</v>
      </c>
      <c r="BL1635" s="17" t="s">
        <v>252</v>
      </c>
      <c r="BM1635" s="231" t="s">
        <v>2965</v>
      </c>
    </row>
    <row r="1636" spans="1:51" s="15" customFormat="1" ht="12">
      <c r="A1636" s="15"/>
      <c r="B1636" s="256"/>
      <c r="C1636" s="257"/>
      <c r="D1636" s="235" t="s">
        <v>172</v>
      </c>
      <c r="E1636" s="258" t="s">
        <v>1</v>
      </c>
      <c r="F1636" s="259" t="s">
        <v>2966</v>
      </c>
      <c r="G1636" s="257"/>
      <c r="H1636" s="258" t="s">
        <v>1</v>
      </c>
      <c r="I1636" s="260"/>
      <c r="J1636" s="257"/>
      <c r="K1636" s="257"/>
      <c r="L1636" s="261"/>
      <c r="M1636" s="262"/>
      <c r="N1636" s="263"/>
      <c r="O1636" s="263"/>
      <c r="P1636" s="263"/>
      <c r="Q1636" s="263"/>
      <c r="R1636" s="263"/>
      <c r="S1636" s="263"/>
      <c r="T1636" s="264"/>
      <c r="U1636" s="15"/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T1636" s="265" t="s">
        <v>172</v>
      </c>
      <c r="AU1636" s="265" t="s">
        <v>86</v>
      </c>
      <c r="AV1636" s="15" t="s">
        <v>84</v>
      </c>
      <c r="AW1636" s="15" t="s">
        <v>32</v>
      </c>
      <c r="AX1636" s="15" t="s">
        <v>76</v>
      </c>
      <c r="AY1636" s="265" t="s">
        <v>164</v>
      </c>
    </row>
    <row r="1637" spans="1:51" s="13" customFormat="1" ht="12">
      <c r="A1637" s="13"/>
      <c r="B1637" s="233"/>
      <c r="C1637" s="234"/>
      <c r="D1637" s="235" t="s">
        <v>172</v>
      </c>
      <c r="E1637" s="236" t="s">
        <v>1</v>
      </c>
      <c r="F1637" s="237" t="s">
        <v>2967</v>
      </c>
      <c r="G1637" s="234"/>
      <c r="H1637" s="238">
        <v>3116.944</v>
      </c>
      <c r="I1637" s="239"/>
      <c r="J1637" s="234"/>
      <c r="K1637" s="234"/>
      <c r="L1637" s="240"/>
      <c r="M1637" s="241"/>
      <c r="N1637" s="242"/>
      <c r="O1637" s="242"/>
      <c r="P1637" s="242"/>
      <c r="Q1637" s="242"/>
      <c r="R1637" s="242"/>
      <c r="S1637" s="242"/>
      <c r="T1637" s="24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44" t="s">
        <v>172</v>
      </c>
      <c r="AU1637" s="244" t="s">
        <v>86</v>
      </c>
      <c r="AV1637" s="13" t="s">
        <v>86</v>
      </c>
      <c r="AW1637" s="13" t="s">
        <v>32</v>
      </c>
      <c r="AX1637" s="13" t="s">
        <v>84</v>
      </c>
      <c r="AY1637" s="244" t="s">
        <v>164</v>
      </c>
    </row>
    <row r="1638" spans="1:51" s="13" customFormat="1" ht="12">
      <c r="A1638" s="13"/>
      <c r="B1638" s="233"/>
      <c r="C1638" s="234"/>
      <c r="D1638" s="235" t="s">
        <v>172</v>
      </c>
      <c r="E1638" s="234"/>
      <c r="F1638" s="237" t="s">
        <v>2968</v>
      </c>
      <c r="G1638" s="234"/>
      <c r="H1638" s="238">
        <v>3366.3</v>
      </c>
      <c r="I1638" s="239"/>
      <c r="J1638" s="234"/>
      <c r="K1638" s="234"/>
      <c r="L1638" s="240"/>
      <c r="M1638" s="241"/>
      <c r="N1638" s="242"/>
      <c r="O1638" s="242"/>
      <c r="P1638" s="242"/>
      <c r="Q1638" s="242"/>
      <c r="R1638" s="242"/>
      <c r="S1638" s="242"/>
      <c r="T1638" s="24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44" t="s">
        <v>172</v>
      </c>
      <c r="AU1638" s="244" t="s">
        <v>86</v>
      </c>
      <c r="AV1638" s="13" t="s">
        <v>86</v>
      </c>
      <c r="AW1638" s="13" t="s">
        <v>4</v>
      </c>
      <c r="AX1638" s="13" t="s">
        <v>84</v>
      </c>
      <c r="AY1638" s="244" t="s">
        <v>164</v>
      </c>
    </row>
    <row r="1639" spans="1:65" s="2" customFormat="1" ht="13.8" customHeight="1">
      <c r="A1639" s="38"/>
      <c r="B1639" s="39"/>
      <c r="C1639" s="219" t="s">
        <v>2969</v>
      </c>
      <c r="D1639" s="219" t="s">
        <v>166</v>
      </c>
      <c r="E1639" s="220" t="s">
        <v>2970</v>
      </c>
      <c r="F1639" s="221" t="s">
        <v>2971</v>
      </c>
      <c r="G1639" s="222" t="s">
        <v>350</v>
      </c>
      <c r="H1639" s="223">
        <v>25</v>
      </c>
      <c r="I1639" s="224"/>
      <c r="J1639" s="225">
        <f>ROUND(I1639*H1639,2)</f>
        <v>0</v>
      </c>
      <c r="K1639" s="226"/>
      <c r="L1639" s="44"/>
      <c r="M1639" s="227" t="s">
        <v>1</v>
      </c>
      <c r="N1639" s="228" t="s">
        <v>41</v>
      </c>
      <c r="O1639" s="91"/>
      <c r="P1639" s="229">
        <f>O1639*H1639</f>
        <v>0</v>
      </c>
      <c r="Q1639" s="229">
        <v>0</v>
      </c>
      <c r="R1639" s="229">
        <f>Q1639*H1639</f>
        <v>0</v>
      </c>
      <c r="S1639" s="229">
        <v>0</v>
      </c>
      <c r="T1639" s="230">
        <f>S1639*H1639</f>
        <v>0</v>
      </c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  <c r="AE1639" s="38"/>
      <c r="AR1639" s="231" t="s">
        <v>252</v>
      </c>
      <c r="AT1639" s="231" t="s">
        <v>166</v>
      </c>
      <c r="AU1639" s="231" t="s">
        <v>86</v>
      </c>
      <c r="AY1639" s="17" t="s">
        <v>164</v>
      </c>
      <c r="BE1639" s="232">
        <f>IF(N1639="základní",J1639,0)</f>
        <v>0</v>
      </c>
      <c r="BF1639" s="232">
        <f>IF(N1639="snížená",J1639,0)</f>
        <v>0</v>
      </c>
      <c r="BG1639" s="232">
        <f>IF(N1639="zákl. přenesená",J1639,0)</f>
        <v>0</v>
      </c>
      <c r="BH1639" s="232">
        <f>IF(N1639="sníž. přenesená",J1639,0)</f>
        <v>0</v>
      </c>
      <c r="BI1639" s="232">
        <f>IF(N1639="nulová",J1639,0)</f>
        <v>0</v>
      </c>
      <c r="BJ1639" s="17" t="s">
        <v>84</v>
      </c>
      <c r="BK1639" s="232">
        <f>ROUND(I1639*H1639,2)</f>
        <v>0</v>
      </c>
      <c r="BL1639" s="17" t="s">
        <v>252</v>
      </c>
      <c r="BM1639" s="231" t="s">
        <v>2972</v>
      </c>
    </row>
    <row r="1640" spans="1:65" s="2" customFormat="1" ht="13.8" customHeight="1">
      <c r="A1640" s="38"/>
      <c r="B1640" s="39"/>
      <c r="C1640" s="219" t="s">
        <v>2973</v>
      </c>
      <c r="D1640" s="219" t="s">
        <v>166</v>
      </c>
      <c r="E1640" s="220" t="s">
        <v>2974</v>
      </c>
      <c r="F1640" s="221" t="s">
        <v>2975</v>
      </c>
      <c r="G1640" s="222" t="s">
        <v>169</v>
      </c>
      <c r="H1640" s="223">
        <v>51</v>
      </c>
      <c r="I1640" s="224"/>
      <c r="J1640" s="225">
        <f>ROUND(I1640*H1640,2)</f>
        <v>0</v>
      </c>
      <c r="K1640" s="226"/>
      <c r="L1640" s="44"/>
      <c r="M1640" s="227" t="s">
        <v>1</v>
      </c>
      <c r="N1640" s="228" t="s">
        <v>41</v>
      </c>
      <c r="O1640" s="91"/>
      <c r="P1640" s="229">
        <f>O1640*H1640</f>
        <v>0</v>
      </c>
      <c r="Q1640" s="229">
        <v>0</v>
      </c>
      <c r="R1640" s="229">
        <f>Q1640*H1640</f>
        <v>0</v>
      </c>
      <c r="S1640" s="229">
        <v>0</v>
      </c>
      <c r="T1640" s="230">
        <f>S1640*H1640</f>
        <v>0</v>
      </c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  <c r="AE1640" s="38"/>
      <c r="AR1640" s="231" t="s">
        <v>252</v>
      </c>
      <c r="AT1640" s="231" t="s">
        <v>166</v>
      </c>
      <c r="AU1640" s="231" t="s">
        <v>86</v>
      </c>
      <c r="AY1640" s="17" t="s">
        <v>164</v>
      </c>
      <c r="BE1640" s="232">
        <f>IF(N1640="základní",J1640,0)</f>
        <v>0</v>
      </c>
      <c r="BF1640" s="232">
        <f>IF(N1640="snížená",J1640,0)</f>
        <v>0</v>
      </c>
      <c r="BG1640" s="232">
        <f>IF(N1640="zákl. přenesená",J1640,0)</f>
        <v>0</v>
      </c>
      <c r="BH1640" s="232">
        <f>IF(N1640="sníž. přenesená",J1640,0)</f>
        <v>0</v>
      </c>
      <c r="BI1640" s="232">
        <f>IF(N1640="nulová",J1640,0)</f>
        <v>0</v>
      </c>
      <c r="BJ1640" s="17" t="s">
        <v>84</v>
      </c>
      <c r="BK1640" s="232">
        <f>ROUND(I1640*H1640,2)</f>
        <v>0</v>
      </c>
      <c r="BL1640" s="17" t="s">
        <v>252</v>
      </c>
      <c r="BM1640" s="231" t="s">
        <v>2976</v>
      </c>
    </row>
    <row r="1641" spans="1:65" s="2" customFormat="1" ht="13.8" customHeight="1">
      <c r="A1641" s="38"/>
      <c r="B1641" s="39"/>
      <c r="C1641" s="219" t="s">
        <v>2977</v>
      </c>
      <c r="D1641" s="219" t="s">
        <v>166</v>
      </c>
      <c r="E1641" s="220" t="s">
        <v>2978</v>
      </c>
      <c r="F1641" s="221" t="s">
        <v>2979</v>
      </c>
      <c r="G1641" s="222" t="s">
        <v>350</v>
      </c>
      <c r="H1641" s="223">
        <v>12</v>
      </c>
      <c r="I1641" s="224"/>
      <c r="J1641" s="225">
        <f>ROUND(I1641*H1641,2)</f>
        <v>0</v>
      </c>
      <c r="K1641" s="226"/>
      <c r="L1641" s="44"/>
      <c r="M1641" s="227" t="s">
        <v>1</v>
      </c>
      <c r="N1641" s="228" t="s">
        <v>41</v>
      </c>
      <c r="O1641" s="91"/>
      <c r="P1641" s="229">
        <f>O1641*H1641</f>
        <v>0</v>
      </c>
      <c r="Q1641" s="229">
        <v>0</v>
      </c>
      <c r="R1641" s="229">
        <f>Q1641*H1641</f>
        <v>0</v>
      </c>
      <c r="S1641" s="229">
        <v>0</v>
      </c>
      <c r="T1641" s="230">
        <f>S1641*H1641</f>
        <v>0</v>
      </c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  <c r="AE1641" s="38"/>
      <c r="AR1641" s="231" t="s">
        <v>252</v>
      </c>
      <c r="AT1641" s="231" t="s">
        <v>166</v>
      </c>
      <c r="AU1641" s="231" t="s">
        <v>86</v>
      </c>
      <c r="AY1641" s="17" t="s">
        <v>164</v>
      </c>
      <c r="BE1641" s="232">
        <f>IF(N1641="základní",J1641,0)</f>
        <v>0</v>
      </c>
      <c r="BF1641" s="232">
        <f>IF(N1641="snížená",J1641,0)</f>
        <v>0</v>
      </c>
      <c r="BG1641" s="232">
        <f>IF(N1641="zákl. přenesená",J1641,0)</f>
        <v>0</v>
      </c>
      <c r="BH1641" s="232">
        <f>IF(N1641="sníž. přenesená",J1641,0)</f>
        <v>0</v>
      </c>
      <c r="BI1641" s="232">
        <f>IF(N1641="nulová",J1641,0)</f>
        <v>0</v>
      </c>
      <c r="BJ1641" s="17" t="s">
        <v>84</v>
      </c>
      <c r="BK1641" s="232">
        <f>ROUND(I1641*H1641,2)</f>
        <v>0</v>
      </c>
      <c r="BL1641" s="17" t="s">
        <v>252</v>
      </c>
      <c r="BM1641" s="231" t="s">
        <v>2980</v>
      </c>
    </row>
    <row r="1642" spans="1:65" s="2" customFormat="1" ht="13.8" customHeight="1">
      <c r="A1642" s="38"/>
      <c r="B1642" s="39"/>
      <c r="C1642" s="219" t="s">
        <v>2981</v>
      </c>
      <c r="D1642" s="219" t="s">
        <v>166</v>
      </c>
      <c r="E1642" s="220" t="s">
        <v>2982</v>
      </c>
      <c r="F1642" s="221" t="s">
        <v>2983</v>
      </c>
      <c r="G1642" s="222" t="s">
        <v>350</v>
      </c>
      <c r="H1642" s="223">
        <v>1</v>
      </c>
      <c r="I1642" s="224"/>
      <c r="J1642" s="225">
        <f>ROUND(I1642*H1642,2)</f>
        <v>0</v>
      </c>
      <c r="K1642" s="226"/>
      <c r="L1642" s="44"/>
      <c r="M1642" s="227" t="s">
        <v>1</v>
      </c>
      <c r="N1642" s="228" t="s">
        <v>41</v>
      </c>
      <c r="O1642" s="91"/>
      <c r="P1642" s="229">
        <f>O1642*H1642</f>
        <v>0</v>
      </c>
      <c r="Q1642" s="229">
        <v>0</v>
      </c>
      <c r="R1642" s="229">
        <f>Q1642*H1642</f>
        <v>0</v>
      </c>
      <c r="S1642" s="229">
        <v>0</v>
      </c>
      <c r="T1642" s="230">
        <f>S1642*H1642</f>
        <v>0</v>
      </c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  <c r="AE1642" s="38"/>
      <c r="AR1642" s="231" t="s">
        <v>252</v>
      </c>
      <c r="AT1642" s="231" t="s">
        <v>166</v>
      </c>
      <c r="AU1642" s="231" t="s">
        <v>86</v>
      </c>
      <c r="AY1642" s="17" t="s">
        <v>164</v>
      </c>
      <c r="BE1642" s="232">
        <f>IF(N1642="základní",J1642,0)</f>
        <v>0</v>
      </c>
      <c r="BF1642" s="232">
        <f>IF(N1642="snížená",J1642,0)</f>
        <v>0</v>
      </c>
      <c r="BG1642" s="232">
        <f>IF(N1642="zákl. přenesená",J1642,0)</f>
        <v>0</v>
      </c>
      <c r="BH1642" s="232">
        <f>IF(N1642="sníž. přenesená",J1642,0)</f>
        <v>0</v>
      </c>
      <c r="BI1642" s="232">
        <f>IF(N1642="nulová",J1642,0)</f>
        <v>0</v>
      </c>
      <c r="BJ1642" s="17" t="s">
        <v>84</v>
      </c>
      <c r="BK1642" s="232">
        <f>ROUND(I1642*H1642,2)</f>
        <v>0</v>
      </c>
      <c r="BL1642" s="17" t="s">
        <v>252</v>
      </c>
      <c r="BM1642" s="231" t="s">
        <v>2984</v>
      </c>
    </row>
    <row r="1643" spans="1:65" s="2" customFormat="1" ht="13.8" customHeight="1">
      <c r="A1643" s="38"/>
      <c r="B1643" s="39"/>
      <c r="C1643" s="219" t="s">
        <v>2985</v>
      </c>
      <c r="D1643" s="219" t="s">
        <v>166</v>
      </c>
      <c r="E1643" s="220" t="s">
        <v>2986</v>
      </c>
      <c r="F1643" s="221" t="s">
        <v>2987</v>
      </c>
      <c r="G1643" s="222" t="s">
        <v>350</v>
      </c>
      <c r="H1643" s="223">
        <v>1</v>
      </c>
      <c r="I1643" s="224"/>
      <c r="J1643" s="225">
        <f>ROUND(I1643*H1643,2)</f>
        <v>0</v>
      </c>
      <c r="K1643" s="226"/>
      <c r="L1643" s="44"/>
      <c r="M1643" s="227" t="s">
        <v>1</v>
      </c>
      <c r="N1643" s="228" t="s">
        <v>41</v>
      </c>
      <c r="O1643" s="91"/>
      <c r="P1643" s="229">
        <f>O1643*H1643</f>
        <v>0</v>
      </c>
      <c r="Q1643" s="229">
        <v>0</v>
      </c>
      <c r="R1643" s="229">
        <f>Q1643*H1643</f>
        <v>0</v>
      </c>
      <c r="S1643" s="229">
        <v>0</v>
      </c>
      <c r="T1643" s="230">
        <f>S1643*H1643</f>
        <v>0</v>
      </c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  <c r="AE1643" s="38"/>
      <c r="AR1643" s="231" t="s">
        <v>252</v>
      </c>
      <c r="AT1643" s="231" t="s">
        <v>166</v>
      </c>
      <c r="AU1643" s="231" t="s">
        <v>86</v>
      </c>
      <c r="AY1643" s="17" t="s">
        <v>164</v>
      </c>
      <c r="BE1643" s="232">
        <f>IF(N1643="základní",J1643,0)</f>
        <v>0</v>
      </c>
      <c r="BF1643" s="232">
        <f>IF(N1643="snížená",J1643,0)</f>
        <v>0</v>
      </c>
      <c r="BG1643" s="232">
        <f>IF(N1643="zákl. přenesená",J1643,0)</f>
        <v>0</v>
      </c>
      <c r="BH1643" s="232">
        <f>IF(N1643="sníž. přenesená",J1643,0)</f>
        <v>0</v>
      </c>
      <c r="BI1643" s="232">
        <f>IF(N1643="nulová",J1643,0)</f>
        <v>0</v>
      </c>
      <c r="BJ1643" s="17" t="s">
        <v>84</v>
      </c>
      <c r="BK1643" s="232">
        <f>ROUND(I1643*H1643,2)</f>
        <v>0</v>
      </c>
      <c r="BL1643" s="17" t="s">
        <v>252</v>
      </c>
      <c r="BM1643" s="231" t="s">
        <v>2988</v>
      </c>
    </row>
    <row r="1644" spans="1:65" s="2" customFormat="1" ht="13.8" customHeight="1">
      <c r="A1644" s="38"/>
      <c r="B1644" s="39"/>
      <c r="C1644" s="219" t="s">
        <v>2989</v>
      </c>
      <c r="D1644" s="219" t="s">
        <v>166</v>
      </c>
      <c r="E1644" s="220" t="s">
        <v>2990</v>
      </c>
      <c r="F1644" s="221" t="s">
        <v>2991</v>
      </c>
      <c r="G1644" s="222" t="s">
        <v>182</v>
      </c>
      <c r="H1644" s="223">
        <v>0.87</v>
      </c>
      <c r="I1644" s="224"/>
      <c r="J1644" s="225">
        <f>ROUND(I1644*H1644,2)</f>
        <v>0</v>
      </c>
      <c r="K1644" s="226"/>
      <c r="L1644" s="44"/>
      <c r="M1644" s="227" t="s">
        <v>1</v>
      </c>
      <c r="N1644" s="228" t="s">
        <v>41</v>
      </c>
      <c r="O1644" s="91"/>
      <c r="P1644" s="229">
        <f>O1644*H1644</f>
        <v>0</v>
      </c>
      <c r="Q1644" s="229">
        <v>0</v>
      </c>
      <c r="R1644" s="229">
        <f>Q1644*H1644</f>
        <v>0</v>
      </c>
      <c r="S1644" s="229">
        <v>0</v>
      </c>
      <c r="T1644" s="230">
        <f>S1644*H1644</f>
        <v>0</v>
      </c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  <c r="AE1644" s="38"/>
      <c r="AR1644" s="231" t="s">
        <v>252</v>
      </c>
      <c r="AT1644" s="231" t="s">
        <v>166</v>
      </c>
      <c r="AU1644" s="231" t="s">
        <v>86</v>
      </c>
      <c r="AY1644" s="17" t="s">
        <v>164</v>
      </c>
      <c r="BE1644" s="232">
        <f>IF(N1644="základní",J1644,0)</f>
        <v>0</v>
      </c>
      <c r="BF1644" s="232">
        <f>IF(N1644="snížená",J1644,0)</f>
        <v>0</v>
      </c>
      <c r="BG1644" s="232">
        <f>IF(N1644="zákl. přenesená",J1644,0)</f>
        <v>0</v>
      </c>
      <c r="BH1644" s="232">
        <f>IF(N1644="sníž. přenesená",J1644,0)</f>
        <v>0</v>
      </c>
      <c r="BI1644" s="232">
        <f>IF(N1644="nulová",J1644,0)</f>
        <v>0</v>
      </c>
      <c r="BJ1644" s="17" t="s">
        <v>84</v>
      </c>
      <c r="BK1644" s="232">
        <f>ROUND(I1644*H1644,2)</f>
        <v>0</v>
      </c>
      <c r="BL1644" s="17" t="s">
        <v>252</v>
      </c>
      <c r="BM1644" s="231" t="s">
        <v>2992</v>
      </c>
    </row>
    <row r="1645" spans="1:65" s="2" customFormat="1" ht="13.8" customHeight="1">
      <c r="A1645" s="38"/>
      <c r="B1645" s="39"/>
      <c r="C1645" s="219" t="s">
        <v>2993</v>
      </c>
      <c r="D1645" s="219" t="s">
        <v>166</v>
      </c>
      <c r="E1645" s="220" t="s">
        <v>2994</v>
      </c>
      <c r="F1645" s="221" t="s">
        <v>2995</v>
      </c>
      <c r="G1645" s="222" t="s">
        <v>1462</v>
      </c>
      <c r="H1645" s="223">
        <v>1</v>
      </c>
      <c r="I1645" s="224"/>
      <c r="J1645" s="225">
        <f>ROUND(I1645*H1645,2)</f>
        <v>0</v>
      </c>
      <c r="K1645" s="226"/>
      <c r="L1645" s="44"/>
      <c r="M1645" s="227" t="s">
        <v>1</v>
      </c>
      <c r="N1645" s="228" t="s">
        <v>41</v>
      </c>
      <c r="O1645" s="91"/>
      <c r="P1645" s="229">
        <f>O1645*H1645</f>
        <v>0</v>
      </c>
      <c r="Q1645" s="229">
        <v>0</v>
      </c>
      <c r="R1645" s="229">
        <f>Q1645*H1645</f>
        <v>0</v>
      </c>
      <c r="S1645" s="229">
        <v>0</v>
      </c>
      <c r="T1645" s="230">
        <f>S1645*H1645</f>
        <v>0</v>
      </c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  <c r="AE1645" s="38"/>
      <c r="AR1645" s="231" t="s">
        <v>252</v>
      </c>
      <c r="AT1645" s="231" t="s">
        <v>166</v>
      </c>
      <c r="AU1645" s="231" t="s">
        <v>86</v>
      </c>
      <c r="AY1645" s="17" t="s">
        <v>164</v>
      </c>
      <c r="BE1645" s="232">
        <f>IF(N1645="základní",J1645,0)</f>
        <v>0</v>
      </c>
      <c r="BF1645" s="232">
        <f>IF(N1645="snížená",J1645,0)</f>
        <v>0</v>
      </c>
      <c r="BG1645" s="232">
        <f>IF(N1645="zákl. přenesená",J1645,0)</f>
        <v>0</v>
      </c>
      <c r="BH1645" s="232">
        <f>IF(N1645="sníž. přenesená",J1645,0)</f>
        <v>0</v>
      </c>
      <c r="BI1645" s="232">
        <f>IF(N1645="nulová",J1645,0)</f>
        <v>0</v>
      </c>
      <c r="BJ1645" s="17" t="s">
        <v>84</v>
      </c>
      <c r="BK1645" s="232">
        <f>ROUND(I1645*H1645,2)</f>
        <v>0</v>
      </c>
      <c r="BL1645" s="17" t="s">
        <v>252</v>
      </c>
      <c r="BM1645" s="231" t="s">
        <v>2996</v>
      </c>
    </row>
    <row r="1646" spans="1:65" s="2" customFormat="1" ht="13.8" customHeight="1">
      <c r="A1646" s="38"/>
      <c r="B1646" s="39"/>
      <c r="C1646" s="219" t="s">
        <v>2997</v>
      </c>
      <c r="D1646" s="219" t="s">
        <v>166</v>
      </c>
      <c r="E1646" s="220" t="s">
        <v>2998</v>
      </c>
      <c r="F1646" s="221" t="s">
        <v>2999</v>
      </c>
      <c r="G1646" s="222" t="s">
        <v>182</v>
      </c>
      <c r="H1646" s="223">
        <v>0.7</v>
      </c>
      <c r="I1646" s="224"/>
      <c r="J1646" s="225">
        <f>ROUND(I1646*H1646,2)</f>
        <v>0</v>
      </c>
      <c r="K1646" s="226"/>
      <c r="L1646" s="44"/>
      <c r="M1646" s="227" t="s">
        <v>1</v>
      </c>
      <c r="N1646" s="228" t="s">
        <v>41</v>
      </c>
      <c r="O1646" s="91"/>
      <c r="P1646" s="229">
        <f>O1646*H1646</f>
        <v>0</v>
      </c>
      <c r="Q1646" s="229">
        <v>0</v>
      </c>
      <c r="R1646" s="229">
        <f>Q1646*H1646</f>
        <v>0</v>
      </c>
      <c r="S1646" s="229">
        <v>0</v>
      </c>
      <c r="T1646" s="230">
        <f>S1646*H1646</f>
        <v>0</v>
      </c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  <c r="AE1646" s="38"/>
      <c r="AR1646" s="231" t="s">
        <v>252</v>
      </c>
      <c r="AT1646" s="231" t="s">
        <v>166</v>
      </c>
      <c r="AU1646" s="231" t="s">
        <v>86</v>
      </c>
      <c r="AY1646" s="17" t="s">
        <v>164</v>
      </c>
      <c r="BE1646" s="232">
        <f>IF(N1646="základní",J1646,0)</f>
        <v>0</v>
      </c>
      <c r="BF1646" s="232">
        <f>IF(N1646="snížená",J1646,0)</f>
        <v>0</v>
      </c>
      <c r="BG1646" s="232">
        <f>IF(N1646="zákl. přenesená",J1646,0)</f>
        <v>0</v>
      </c>
      <c r="BH1646" s="232">
        <f>IF(N1646="sníž. přenesená",J1646,0)</f>
        <v>0</v>
      </c>
      <c r="BI1646" s="232">
        <f>IF(N1646="nulová",J1646,0)</f>
        <v>0</v>
      </c>
      <c r="BJ1646" s="17" t="s">
        <v>84</v>
      </c>
      <c r="BK1646" s="232">
        <f>ROUND(I1646*H1646,2)</f>
        <v>0</v>
      </c>
      <c r="BL1646" s="17" t="s">
        <v>252</v>
      </c>
      <c r="BM1646" s="231" t="s">
        <v>3000</v>
      </c>
    </row>
    <row r="1647" spans="1:65" s="2" customFormat="1" ht="13.8" customHeight="1">
      <c r="A1647" s="38"/>
      <c r="B1647" s="39"/>
      <c r="C1647" s="219" t="s">
        <v>3001</v>
      </c>
      <c r="D1647" s="219" t="s">
        <v>166</v>
      </c>
      <c r="E1647" s="220" t="s">
        <v>3002</v>
      </c>
      <c r="F1647" s="221" t="s">
        <v>3003</v>
      </c>
      <c r="G1647" s="222" t="s">
        <v>350</v>
      </c>
      <c r="H1647" s="223">
        <v>1</v>
      </c>
      <c r="I1647" s="224"/>
      <c r="J1647" s="225">
        <f>ROUND(I1647*H1647,2)</f>
        <v>0</v>
      </c>
      <c r="K1647" s="226"/>
      <c r="L1647" s="44"/>
      <c r="M1647" s="227" t="s">
        <v>1</v>
      </c>
      <c r="N1647" s="228" t="s">
        <v>41</v>
      </c>
      <c r="O1647" s="91"/>
      <c r="P1647" s="229">
        <f>O1647*H1647</f>
        <v>0</v>
      </c>
      <c r="Q1647" s="229">
        <v>0</v>
      </c>
      <c r="R1647" s="229">
        <f>Q1647*H1647</f>
        <v>0</v>
      </c>
      <c r="S1647" s="229">
        <v>0</v>
      </c>
      <c r="T1647" s="230">
        <f>S1647*H1647</f>
        <v>0</v>
      </c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  <c r="AE1647" s="38"/>
      <c r="AR1647" s="231" t="s">
        <v>252</v>
      </c>
      <c r="AT1647" s="231" t="s">
        <v>166</v>
      </c>
      <c r="AU1647" s="231" t="s">
        <v>86</v>
      </c>
      <c r="AY1647" s="17" t="s">
        <v>164</v>
      </c>
      <c r="BE1647" s="232">
        <f>IF(N1647="základní",J1647,0)</f>
        <v>0</v>
      </c>
      <c r="BF1647" s="232">
        <f>IF(N1647="snížená",J1647,0)</f>
        <v>0</v>
      </c>
      <c r="BG1647" s="232">
        <f>IF(N1647="zákl. přenesená",J1647,0)</f>
        <v>0</v>
      </c>
      <c r="BH1647" s="232">
        <f>IF(N1647="sníž. přenesená",J1647,0)</f>
        <v>0</v>
      </c>
      <c r="BI1647" s="232">
        <f>IF(N1647="nulová",J1647,0)</f>
        <v>0</v>
      </c>
      <c r="BJ1647" s="17" t="s">
        <v>84</v>
      </c>
      <c r="BK1647" s="232">
        <f>ROUND(I1647*H1647,2)</f>
        <v>0</v>
      </c>
      <c r="BL1647" s="17" t="s">
        <v>252</v>
      </c>
      <c r="BM1647" s="231" t="s">
        <v>3004</v>
      </c>
    </row>
    <row r="1648" spans="1:65" s="2" customFormat="1" ht="13.8" customHeight="1">
      <c r="A1648" s="38"/>
      <c r="B1648" s="39"/>
      <c r="C1648" s="219" t="s">
        <v>3005</v>
      </c>
      <c r="D1648" s="219" t="s">
        <v>166</v>
      </c>
      <c r="E1648" s="220" t="s">
        <v>3006</v>
      </c>
      <c r="F1648" s="221" t="s">
        <v>3007</v>
      </c>
      <c r="G1648" s="222" t="s">
        <v>1462</v>
      </c>
      <c r="H1648" s="223">
        <v>1</v>
      </c>
      <c r="I1648" s="224"/>
      <c r="J1648" s="225">
        <f>ROUND(I1648*H1648,2)</f>
        <v>0</v>
      </c>
      <c r="K1648" s="226"/>
      <c r="L1648" s="44"/>
      <c r="M1648" s="227" t="s">
        <v>1</v>
      </c>
      <c r="N1648" s="228" t="s">
        <v>41</v>
      </c>
      <c r="O1648" s="91"/>
      <c r="P1648" s="229">
        <f>O1648*H1648</f>
        <v>0</v>
      </c>
      <c r="Q1648" s="229">
        <v>0</v>
      </c>
      <c r="R1648" s="229">
        <f>Q1648*H1648</f>
        <v>0</v>
      </c>
      <c r="S1648" s="229">
        <v>0</v>
      </c>
      <c r="T1648" s="230">
        <f>S1648*H1648</f>
        <v>0</v>
      </c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  <c r="AE1648" s="38"/>
      <c r="AR1648" s="231" t="s">
        <v>252</v>
      </c>
      <c r="AT1648" s="231" t="s">
        <v>166</v>
      </c>
      <c r="AU1648" s="231" t="s">
        <v>86</v>
      </c>
      <c r="AY1648" s="17" t="s">
        <v>164</v>
      </c>
      <c r="BE1648" s="232">
        <f>IF(N1648="základní",J1648,0)</f>
        <v>0</v>
      </c>
      <c r="BF1648" s="232">
        <f>IF(N1648="snížená",J1648,0)</f>
        <v>0</v>
      </c>
      <c r="BG1648" s="232">
        <f>IF(N1648="zákl. přenesená",J1648,0)</f>
        <v>0</v>
      </c>
      <c r="BH1648" s="232">
        <f>IF(N1648="sníž. přenesená",J1648,0)</f>
        <v>0</v>
      </c>
      <c r="BI1648" s="232">
        <f>IF(N1648="nulová",J1648,0)</f>
        <v>0</v>
      </c>
      <c r="BJ1648" s="17" t="s">
        <v>84</v>
      </c>
      <c r="BK1648" s="232">
        <f>ROUND(I1648*H1648,2)</f>
        <v>0</v>
      </c>
      <c r="BL1648" s="17" t="s">
        <v>252</v>
      </c>
      <c r="BM1648" s="231" t="s">
        <v>3008</v>
      </c>
    </row>
    <row r="1649" spans="1:65" s="2" customFormat="1" ht="13.8" customHeight="1">
      <c r="A1649" s="38"/>
      <c r="B1649" s="39"/>
      <c r="C1649" s="219" t="s">
        <v>3009</v>
      </c>
      <c r="D1649" s="219" t="s">
        <v>166</v>
      </c>
      <c r="E1649" s="220" t="s">
        <v>3010</v>
      </c>
      <c r="F1649" s="221" t="s">
        <v>3011</v>
      </c>
      <c r="G1649" s="222" t="s">
        <v>169</v>
      </c>
      <c r="H1649" s="223">
        <v>33.068</v>
      </c>
      <c r="I1649" s="224"/>
      <c r="J1649" s="225">
        <f>ROUND(I1649*H1649,2)</f>
        <v>0</v>
      </c>
      <c r="K1649" s="226"/>
      <c r="L1649" s="44"/>
      <c r="M1649" s="227" t="s">
        <v>1</v>
      </c>
      <c r="N1649" s="228" t="s">
        <v>41</v>
      </c>
      <c r="O1649" s="91"/>
      <c r="P1649" s="229">
        <f>O1649*H1649</f>
        <v>0</v>
      </c>
      <c r="Q1649" s="229">
        <v>0</v>
      </c>
      <c r="R1649" s="229">
        <f>Q1649*H1649</f>
        <v>0</v>
      </c>
      <c r="S1649" s="229">
        <v>0</v>
      </c>
      <c r="T1649" s="230">
        <f>S1649*H1649</f>
        <v>0</v>
      </c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  <c r="AE1649" s="38"/>
      <c r="AR1649" s="231" t="s">
        <v>252</v>
      </c>
      <c r="AT1649" s="231" t="s">
        <v>166</v>
      </c>
      <c r="AU1649" s="231" t="s">
        <v>86</v>
      </c>
      <c r="AY1649" s="17" t="s">
        <v>164</v>
      </c>
      <c r="BE1649" s="232">
        <f>IF(N1649="základní",J1649,0)</f>
        <v>0</v>
      </c>
      <c r="BF1649" s="232">
        <f>IF(N1649="snížená",J1649,0)</f>
        <v>0</v>
      </c>
      <c r="BG1649" s="232">
        <f>IF(N1649="zákl. přenesená",J1649,0)</f>
        <v>0</v>
      </c>
      <c r="BH1649" s="232">
        <f>IF(N1649="sníž. přenesená",J1649,0)</f>
        <v>0</v>
      </c>
      <c r="BI1649" s="232">
        <f>IF(N1649="nulová",J1649,0)</f>
        <v>0</v>
      </c>
      <c r="BJ1649" s="17" t="s">
        <v>84</v>
      </c>
      <c r="BK1649" s="232">
        <f>ROUND(I1649*H1649,2)</f>
        <v>0</v>
      </c>
      <c r="BL1649" s="17" t="s">
        <v>252</v>
      </c>
      <c r="BM1649" s="231" t="s">
        <v>3012</v>
      </c>
    </row>
    <row r="1650" spans="1:51" s="13" customFormat="1" ht="12">
      <c r="A1650" s="13"/>
      <c r="B1650" s="233"/>
      <c r="C1650" s="234"/>
      <c r="D1650" s="235" t="s">
        <v>172</v>
      </c>
      <c r="E1650" s="236" t="s">
        <v>1</v>
      </c>
      <c r="F1650" s="237" t="s">
        <v>3013</v>
      </c>
      <c r="G1650" s="234"/>
      <c r="H1650" s="238">
        <v>11</v>
      </c>
      <c r="I1650" s="239"/>
      <c r="J1650" s="234"/>
      <c r="K1650" s="234"/>
      <c r="L1650" s="240"/>
      <c r="M1650" s="241"/>
      <c r="N1650" s="242"/>
      <c r="O1650" s="242"/>
      <c r="P1650" s="242"/>
      <c r="Q1650" s="242"/>
      <c r="R1650" s="242"/>
      <c r="S1650" s="242"/>
      <c r="T1650" s="24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44" t="s">
        <v>172</v>
      </c>
      <c r="AU1650" s="244" t="s">
        <v>86</v>
      </c>
      <c r="AV1650" s="13" t="s">
        <v>86</v>
      </c>
      <c r="AW1650" s="13" t="s">
        <v>32</v>
      </c>
      <c r="AX1650" s="13" t="s">
        <v>76</v>
      </c>
      <c r="AY1650" s="244" t="s">
        <v>164</v>
      </c>
    </row>
    <row r="1651" spans="1:51" s="13" customFormat="1" ht="12">
      <c r="A1651" s="13"/>
      <c r="B1651" s="233"/>
      <c r="C1651" s="234"/>
      <c r="D1651" s="235" t="s">
        <v>172</v>
      </c>
      <c r="E1651" s="236" t="s">
        <v>1</v>
      </c>
      <c r="F1651" s="237" t="s">
        <v>3014</v>
      </c>
      <c r="G1651" s="234"/>
      <c r="H1651" s="238">
        <v>3.384</v>
      </c>
      <c r="I1651" s="239"/>
      <c r="J1651" s="234"/>
      <c r="K1651" s="234"/>
      <c r="L1651" s="240"/>
      <c r="M1651" s="241"/>
      <c r="N1651" s="242"/>
      <c r="O1651" s="242"/>
      <c r="P1651" s="242"/>
      <c r="Q1651" s="242"/>
      <c r="R1651" s="242"/>
      <c r="S1651" s="242"/>
      <c r="T1651" s="24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44" t="s">
        <v>172</v>
      </c>
      <c r="AU1651" s="244" t="s">
        <v>86</v>
      </c>
      <c r="AV1651" s="13" t="s">
        <v>86</v>
      </c>
      <c r="AW1651" s="13" t="s">
        <v>32</v>
      </c>
      <c r="AX1651" s="13" t="s">
        <v>76</v>
      </c>
      <c r="AY1651" s="244" t="s">
        <v>164</v>
      </c>
    </row>
    <row r="1652" spans="1:51" s="13" customFormat="1" ht="12">
      <c r="A1652" s="13"/>
      <c r="B1652" s="233"/>
      <c r="C1652" s="234"/>
      <c r="D1652" s="235" t="s">
        <v>172</v>
      </c>
      <c r="E1652" s="236" t="s">
        <v>1</v>
      </c>
      <c r="F1652" s="237" t="s">
        <v>3015</v>
      </c>
      <c r="G1652" s="234"/>
      <c r="H1652" s="238">
        <v>10.08</v>
      </c>
      <c r="I1652" s="239"/>
      <c r="J1652" s="234"/>
      <c r="K1652" s="234"/>
      <c r="L1652" s="240"/>
      <c r="M1652" s="241"/>
      <c r="N1652" s="242"/>
      <c r="O1652" s="242"/>
      <c r="P1652" s="242"/>
      <c r="Q1652" s="242"/>
      <c r="R1652" s="242"/>
      <c r="S1652" s="242"/>
      <c r="T1652" s="24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44" t="s">
        <v>172</v>
      </c>
      <c r="AU1652" s="244" t="s">
        <v>86</v>
      </c>
      <c r="AV1652" s="13" t="s">
        <v>86</v>
      </c>
      <c r="AW1652" s="13" t="s">
        <v>32</v>
      </c>
      <c r="AX1652" s="13" t="s">
        <v>76</v>
      </c>
      <c r="AY1652" s="244" t="s">
        <v>164</v>
      </c>
    </row>
    <row r="1653" spans="1:51" s="13" customFormat="1" ht="12">
      <c r="A1653" s="13"/>
      <c r="B1653" s="233"/>
      <c r="C1653" s="234"/>
      <c r="D1653" s="235" t="s">
        <v>172</v>
      </c>
      <c r="E1653" s="236" t="s">
        <v>1</v>
      </c>
      <c r="F1653" s="237" t="s">
        <v>3016</v>
      </c>
      <c r="G1653" s="234"/>
      <c r="H1653" s="238">
        <v>4.32</v>
      </c>
      <c r="I1653" s="239"/>
      <c r="J1653" s="234"/>
      <c r="K1653" s="234"/>
      <c r="L1653" s="240"/>
      <c r="M1653" s="241"/>
      <c r="N1653" s="242"/>
      <c r="O1653" s="242"/>
      <c r="P1653" s="242"/>
      <c r="Q1653" s="242"/>
      <c r="R1653" s="242"/>
      <c r="S1653" s="242"/>
      <c r="T1653" s="24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44" t="s">
        <v>172</v>
      </c>
      <c r="AU1653" s="244" t="s">
        <v>86</v>
      </c>
      <c r="AV1653" s="13" t="s">
        <v>86</v>
      </c>
      <c r="AW1653" s="13" t="s">
        <v>32</v>
      </c>
      <c r="AX1653" s="13" t="s">
        <v>76</v>
      </c>
      <c r="AY1653" s="244" t="s">
        <v>164</v>
      </c>
    </row>
    <row r="1654" spans="1:51" s="13" customFormat="1" ht="12">
      <c r="A1654" s="13"/>
      <c r="B1654" s="233"/>
      <c r="C1654" s="234"/>
      <c r="D1654" s="235" t="s">
        <v>172</v>
      </c>
      <c r="E1654" s="236" t="s">
        <v>1</v>
      </c>
      <c r="F1654" s="237" t="s">
        <v>3017</v>
      </c>
      <c r="G1654" s="234"/>
      <c r="H1654" s="238">
        <v>3.132</v>
      </c>
      <c r="I1654" s="239"/>
      <c r="J1654" s="234"/>
      <c r="K1654" s="234"/>
      <c r="L1654" s="240"/>
      <c r="M1654" s="241"/>
      <c r="N1654" s="242"/>
      <c r="O1654" s="242"/>
      <c r="P1654" s="242"/>
      <c r="Q1654" s="242"/>
      <c r="R1654" s="242"/>
      <c r="S1654" s="242"/>
      <c r="T1654" s="24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44" t="s">
        <v>172</v>
      </c>
      <c r="AU1654" s="244" t="s">
        <v>86</v>
      </c>
      <c r="AV1654" s="13" t="s">
        <v>86</v>
      </c>
      <c r="AW1654" s="13" t="s">
        <v>32</v>
      </c>
      <c r="AX1654" s="13" t="s">
        <v>76</v>
      </c>
      <c r="AY1654" s="244" t="s">
        <v>164</v>
      </c>
    </row>
    <row r="1655" spans="1:51" s="13" customFormat="1" ht="12">
      <c r="A1655" s="13"/>
      <c r="B1655" s="233"/>
      <c r="C1655" s="234"/>
      <c r="D1655" s="235" t="s">
        <v>172</v>
      </c>
      <c r="E1655" s="236" t="s">
        <v>1</v>
      </c>
      <c r="F1655" s="237" t="s">
        <v>3018</v>
      </c>
      <c r="G1655" s="234"/>
      <c r="H1655" s="238">
        <v>1.152</v>
      </c>
      <c r="I1655" s="239"/>
      <c r="J1655" s="234"/>
      <c r="K1655" s="234"/>
      <c r="L1655" s="240"/>
      <c r="M1655" s="241"/>
      <c r="N1655" s="242"/>
      <c r="O1655" s="242"/>
      <c r="P1655" s="242"/>
      <c r="Q1655" s="242"/>
      <c r="R1655" s="242"/>
      <c r="S1655" s="242"/>
      <c r="T1655" s="24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44" t="s">
        <v>172</v>
      </c>
      <c r="AU1655" s="244" t="s">
        <v>86</v>
      </c>
      <c r="AV1655" s="13" t="s">
        <v>86</v>
      </c>
      <c r="AW1655" s="13" t="s">
        <v>32</v>
      </c>
      <c r="AX1655" s="13" t="s">
        <v>76</v>
      </c>
      <c r="AY1655" s="244" t="s">
        <v>164</v>
      </c>
    </row>
    <row r="1656" spans="1:51" s="14" customFormat="1" ht="12">
      <c r="A1656" s="14"/>
      <c r="B1656" s="245"/>
      <c r="C1656" s="246"/>
      <c r="D1656" s="235" t="s">
        <v>172</v>
      </c>
      <c r="E1656" s="247" t="s">
        <v>1</v>
      </c>
      <c r="F1656" s="248" t="s">
        <v>175</v>
      </c>
      <c r="G1656" s="246"/>
      <c r="H1656" s="249">
        <v>33.068</v>
      </c>
      <c r="I1656" s="250"/>
      <c r="J1656" s="246"/>
      <c r="K1656" s="246"/>
      <c r="L1656" s="251"/>
      <c r="M1656" s="252"/>
      <c r="N1656" s="253"/>
      <c r="O1656" s="253"/>
      <c r="P1656" s="253"/>
      <c r="Q1656" s="253"/>
      <c r="R1656" s="253"/>
      <c r="S1656" s="253"/>
      <c r="T1656" s="25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255" t="s">
        <v>172</v>
      </c>
      <c r="AU1656" s="255" t="s">
        <v>86</v>
      </c>
      <c r="AV1656" s="14" t="s">
        <v>170</v>
      </c>
      <c r="AW1656" s="14" t="s">
        <v>32</v>
      </c>
      <c r="AX1656" s="14" t="s">
        <v>84</v>
      </c>
      <c r="AY1656" s="255" t="s">
        <v>164</v>
      </c>
    </row>
    <row r="1657" spans="1:65" s="2" customFormat="1" ht="13.8" customHeight="1">
      <c r="A1657" s="38"/>
      <c r="B1657" s="39"/>
      <c r="C1657" s="219" t="s">
        <v>3019</v>
      </c>
      <c r="D1657" s="219" t="s">
        <v>166</v>
      </c>
      <c r="E1657" s="220" t="s">
        <v>3020</v>
      </c>
      <c r="F1657" s="221" t="s">
        <v>3021</v>
      </c>
      <c r="G1657" s="222" t="s">
        <v>169</v>
      </c>
      <c r="H1657" s="223">
        <v>23.8</v>
      </c>
      <c r="I1657" s="224"/>
      <c r="J1657" s="225">
        <f>ROUND(I1657*H1657,2)</f>
        <v>0</v>
      </c>
      <c r="K1657" s="226"/>
      <c r="L1657" s="44"/>
      <c r="M1657" s="227" t="s">
        <v>1</v>
      </c>
      <c r="N1657" s="228" t="s">
        <v>41</v>
      </c>
      <c r="O1657" s="91"/>
      <c r="P1657" s="229">
        <f>O1657*H1657</f>
        <v>0</v>
      </c>
      <c r="Q1657" s="229">
        <v>0</v>
      </c>
      <c r="R1657" s="229">
        <f>Q1657*H1657</f>
        <v>0</v>
      </c>
      <c r="S1657" s="229">
        <v>0</v>
      </c>
      <c r="T1657" s="230">
        <f>S1657*H1657</f>
        <v>0</v>
      </c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  <c r="AE1657" s="38"/>
      <c r="AR1657" s="231" t="s">
        <v>252</v>
      </c>
      <c r="AT1657" s="231" t="s">
        <v>166</v>
      </c>
      <c r="AU1657" s="231" t="s">
        <v>86</v>
      </c>
      <c r="AY1657" s="17" t="s">
        <v>164</v>
      </c>
      <c r="BE1657" s="232">
        <f>IF(N1657="základní",J1657,0)</f>
        <v>0</v>
      </c>
      <c r="BF1657" s="232">
        <f>IF(N1657="snížená",J1657,0)</f>
        <v>0</v>
      </c>
      <c r="BG1657" s="232">
        <f>IF(N1657="zákl. přenesená",J1657,0)</f>
        <v>0</v>
      </c>
      <c r="BH1657" s="232">
        <f>IF(N1657="sníž. přenesená",J1657,0)</f>
        <v>0</v>
      </c>
      <c r="BI1657" s="232">
        <f>IF(N1657="nulová",J1657,0)</f>
        <v>0</v>
      </c>
      <c r="BJ1657" s="17" t="s">
        <v>84</v>
      </c>
      <c r="BK1657" s="232">
        <f>ROUND(I1657*H1657,2)</f>
        <v>0</v>
      </c>
      <c r="BL1657" s="17" t="s">
        <v>252</v>
      </c>
      <c r="BM1657" s="231" t="s">
        <v>3022</v>
      </c>
    </row>
    <row r="1658" spans="1:51" s="13" customFormat="1" ht="12">
      <c r="A1658" s="13"/>
      <c r="B1658" s="233"/>
      <c r="C1658" s="234"/>
      <c r="D1658" s="235" t="s">
        <v>172</v>
      </c>
      <c r="E1658" s="236" t="s">
        <v>1</v>
      </c>
      <c r="F1658" s="237" t="s">
        <v>3023</v>
      </c>
      <c r="G1658" s="234"/>
      <c r="H1658" s="238">
        <v>23.8</v>
      </c>
      <c r="I1658" s="239"/>
      <c r="J1658" s="234"/>
      <c r="K1658" s="234"/>
      <c r="L1658" s="240"/>
      <c r="M1658" s="241"/>
      <c r="N1658" s="242"/>
      <c r="O1658" s="242"/>
      <c r="P1658" s="242"/>
      <c r="Q1658" s="242"/>
      <c r="R1658" s="242"/>
      <c r="S1658" s="242"/>
      <c r="T1658" s="24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44" t="s">
        <v>172</v>
      </c>
      <c r="AU1658" s="244" t="s">
        <v>86</v>
      </c>
      <c r="AV1658" s="13" t="s">
        <v>86</v>
      </c>
      <c r="AW1658" s="13" t="s">
        <v>32</v>
      </c>
      <c r="AX1658" s="13" t="s">
        <v>84</v>
      </c>
      <c r="AY1658" s="244" t="s">
        <v>164</v>
      </c>
    </row>
    <row r="1659" spans="1:65" s="2" customFormat="1" ht="13.8" customHeight="1">
      <c r="A1659" s="38"/>
      <c r="B1659" s="39"/>
      <c r="C1659" s="219" t="s">
        <v>3024</v>
      </c>
      <c r="D1659" s="219" t="s">
        <v>166</v>
      </c>
      <c r="E1659" s="220" t="s">
        <v>3025</v>
      </c>
      <c r="F1659" s="221" t="s">
        <v>3026</v>
      </c>
      <c r="G1659" s="222" t="s">
        <v>169</v>
      </c>
      <c r="H1659" s="223">
        <v>37.2</v>
      </c>
      <c r="I1659" s="224"/>
      <c r="J1659" s="225">
        <f>ROUND(I1659*H1659,2)</f>
        <v>0</v>
      </c>
      <c r="K1659" s="226"/>
      <c r="L1659" s="44"/>
      <c r="M1659" s="227" t="s">
        <v>1</v>
      </c>
      <c r="N1659" s="228" t="s">
        <v>41</v>
      </c>
      <c r="O1659" s="91"/>
      <c r="P1659" s="229">
        <f>O1659*H1659</f>
        <v>0</v>
      </c>
      <c r="Q1659" s="229">
        <v>0</v>
      </c>
      <c r="R1659" s="229">
        <f>Q1659*H1659</f>
        <v>0</v>
      </c>
      <c r="S1659" s="229">
        <v>0.04</v>
      </c>
      <c r="T1659" s="230">
        <f>S1659*H1659</f>
        <v>1.4880000000000002</v>
      </c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38"/>
      <c r="AR1659" s="231" t="s">
        <v>252</v>
      </c>
      <c r="AT1659" s="231" t="s">
        <v>166</v>
      </c>
      <c r="AU1659" s="231" t="s">
        <v>86</v>
      </c>
      <c r="AY1659" s="17" t="s">
        <v>164</v>
      </c>
      <c r="BE1659" s="232">
        <f>IF(N1659="základní",J1659,0)</f>
        <v>0</v>
      </c>
      <c r="BF1659" s="232">
        <f>IF(N1659="snížená",J1659,0)</f>
        <v>0</v>
      </c>
      <c r="BG1659" s="232">
        <f>IF(N1659="zákl. přenesená",J1659,0)</f>
        <v>0</v>
      </c>
      <c r="BH1659" s="232">
        <f>IF(N1659="sníž. přenesená",J1659,0)</f>
        <v>0</v>
      </c>
      <c r="BI1659" s="232">
        <f>IF(N1659="nulová",J1659,0)</f>
        <v>0</v>
      </c>
      <c r="BJ1659" s="17" t="s">
        <v>84</v>
      </c>
      <c r="BK1659" s="232">
        <f>ROUND(I1659*H1659,2)</f>
        <v>0</v>
      </c>
      <c r="BL1659" s="17" t="s">
        <v>252</v>
      </c>
      <c r="BM1659" s="231" t="s">
        <v>3027</v>
      </c>
    </row>
    <row r="1660" spans="1:51" s="13" customFormat="1" ht="12">
      <c r="A1660" s="13"/>
      <c r="B1660" s="233"/>
      <c r="C1660" s="234"/>
      <c r="D1660" s="235" t="s">
        <v>172</v>
      </c>
      <c r="E1660" s="236" t="s">
        <v>1</v>
      </c>
      <c r="F1660" s="237" t="s">
        <v>3028</v>
      </c>
      <c r="G1660" s="234"/>
      <c r="H1660" s="238">
        <v>24.5</v>
      </c>
      <c r="I1660" s="239"/>
      <c r="J1660" s="234"/>
      <c r="K1660" s="234"/>
      <c r="L1660" s="240"/>
      <c r="M1660" s="241"/>
      <c r="N1660" s="242"/>
      <c r="O1660" s="242"/>
      <c r="P1660" s="242"/>
      <c r="Q1660" s="242"/>
      <c r="R1660" s="242"/>
      <c r="S1660" s="242"/>
      <c r="T1660" s="24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44" t="s">
        <v>172</v>
      </c>
      <c r="AU1660" s="244" t="s">
        <v>86</v>
      </c>
      <c r="AV1660" s="13" t="s">
        <v>86</v>
      </c>
      <c r="AW1660" s="13" t="s">
        <v>32</v>
      </c>
      <c r="AX1660" s="13" t="s">
        <v>76</v>
      </c>
      <c r="AY1660" s="244" t="s">
        <v>164</v>
      </c>
    </row>
    <row r="1661" spans="1:51" s="13" customFormat="1" ht="12">
      <c r="A1661" s="13"/>
      <c r="B1661" s="233"/>
      <c r="C1661" s="234"/>
      <c r="D1661" s="235" t="s">
        <v>172</v>
      </c>
      <c r="E1661" s="236" t="s">
        <v>1</v>
      </c>
      <c r="F1661" s="237" t="s">
        <v>3029</v>
      </c>
      <c r="G1661" s="234"/>
      <c r="H1661" s="238">
        <v>12.7</v>
      </c>
      <c r="I1661" s="239"/>
      <c r="J1661" s="234"/>
      <c r="K1661" s="234"/>
      <c r="L1661" s="240"/>
      <c r="M1661" s="241"/>
      <c r="N1661" s="242"/>
      <c r="O1661" s="242"/>
      <c r="P1661" s="242"/>
      <c r="Q1661" s="242"/>
      <c r="R1661" s="242"/>
      <c r="S1661" s="242"/>
      <c r="T1661" s="24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44" t="s">
        <v>172</v>
      </c>
      <c r="AU1661" s="244" t="s">
        <v>86</v>
      </c>
      <c r="AV1661" s="13" t="s">
        <v>86</v>
      </c>
      <c r="AW1661" s="13" t="s">
        <v>32</v>
      </c>
      <c r="AX1661" s="13" t="s">
        <v>76</v>
      </c>
      <c r="AY1661" s="244" t="s">
        <v>164</v>
      </c>
    </row>
    <row r="1662" spans="1:51" s="14" customFormat="1" ht="12">
      <c r="A1662" s="14"/>
      <c r="B1662" s="245"/>
      <c r="C1662" s="246"/>
      <c r="D1662" s="235" t="s">
        <v>172</v>
      </c>
      <c r="E1662" s="247" t="s">
        <v>1</v>
      </c>
      <c r="F1662" s="248" t="s">
        <v>175</v>
      </c>
      <c r="G1662" s="246"/>
      <c r="H1662" s="249">
        <v>37.2</v>
      </c>
      <c r="I1662" s="250"/>
      <c r="J1662" s="246"/>
      <c r="K1662" s="246"/>
      <c r="L1662" s="251"/>
      <c r="M1662" s="252"/>
      <c r="N1662" s="253"/>
      <c r="O1662" s="253"/>
      <c r="P1662" s="253"/>
      <c r="Q1662" s="253"/>
      <c r="R1662" s="253"/>
      <c r="S1662" s="253"/>
      <c r="T1662" s="25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55" t="s">
        <v>172</v>
      </c>
      <c r="AU1662" s="255" t="s">
        <v>86</v>
      </c>
      <c r="AV1662" s="14" t="s">
        <v>170</v>
      </c>
      <c r="AW1662" s="14" t="s">
        <v>32</v>
      </c>
      <c r="AX1662" s="14" t="s">
        <v>84</v>
      </c>
      <c r="AY1662" s="255" t="s">
        <v>164</v>
      </c>
    </row>
    <row r="1663" spans="1:65" s="2" customFormat="1" ht="13.8" customHeight="1">
      <c r="A1663" s="38"/>
      <c r="B1663" s="39"/>
      <c r="C1663" s="219" t="s">
        <v>3030</v>
      </c>
      <c r="D1663" s="219" t="s">
        <v>166</v>
      </c>
      <c r="E1663" s="220" t="s">
        <v>3031</v>
      </c>
      <c r="F1663" s="221" t="s">
        <v>3032</v>
      </c>
      <c r="G1663" s="222" t="s">
        <v>1553</v>
      </c>
      <c r="H1663" s="277"/>
      <c r="I1663" s="224"/>
      <c r="J1663" s="225">
        <f>ROUND(I1663*H1663,2)</f>
        <v>0</v>
      </c>
      <c r="K1663" s="226"/>
      <c r="L1663" s="44"/>
      <c r="M1663" s="227" t="s">
        <v>1</v>
      </c>
      <c r="N1663" s="228" t="s">
        <v>41</v>
      </c>
      <c r="O1663" s="91"/>
      <c r="P1663" s="229">
        <f>O1663*H1663</f>
        <v>0</v>
      </c>
      <c r="Q1663" s="229">
        <v>0</v>
      </c>
      <c r="R1663" s="229">
        <f>Q1663*H1663</f>
        <v>0</v>
      </c>
      <c r="S1663" s="229">
        <v>0</v>
      </c>
      <c r="T1663" s="230">
        <f>S1663*H1663</f>
        <v>0</v>
      </c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  <c r="AE1663" s="38"/>
      <c r="AR1663" s="231" t="s">
        <v>252</v>
      </c>
      <c r="AT1663" s="231" t="s">
        <v>166</v>
      </c>
      <c r="AU1663" s="231" t="s">
        <v>86</v>
      </c>
      <c r="AY1663" s="17" t="s">
        <v>164</v>
      </c>
      <c r="BE1663" s="232">
        <f>IF(N1663="základní",J1663,0)</f>
        <v>0</v>
      </c>
      <c r="BF1663" s="232">
        <f>IF(N1663="snížená",J1663,0)</f>
        <v>0</v>
      </c>
      <c r="BG1663" s="232">
        <f>IF(N1663="zákl. přenesená",J1663,0)</f>
        <v>0</v>
      </c>
      <c r="BH1663" s="232">
        <f>IF(N1663="sníž. přenesená",J1663,0)</f>
        <v>0</v>
      </c>
      <c r="BI1663" s="232">
        <f>IF(N1663="nulová",J1663,0)</f>
        <v>0</v>
      </c>
      <c r="BJ1663" s="17" t="s">
        <v>84</v>
      </c>
      <c r="BK1663" s="232">
        <f>ROUND(I1663*H1663,2)</f>
        <v>0</v>
      </c>
      <c r="BL1663" s="17" t="s">
        <v>252</v>
      </c>
      <c r="BM1663" s="231" t="s">
        <v>3033</v>
      </c>
    </row>
    <row r="1664" spans="1:63" s="12" customFormat="1" ht="22.8" customHeight="1">
      <c r="A1664" s="12"/>
      <c r="B1664" s="203"/>
      <c r="C1664" s="204"/>
      <c r="D1664" s="205" t="s">
        <v>75</v>
      </c>
      <c r="E1664" s="217" t="s">
        <v>3034</v>
      </c>
      <c r="F1664" s="217" t="s">
        <v>3035</v>
      </c>
      <c r="G1664" s="204"/>
      <c r="H1664" s="204"/>
      <c r="I1664" s="207"/>
      <c r="J1664" s="218">
        <f>BK1664</f>
        <v>0</v>
      </c>
      <c r="K1664" s="204"/>
      <c r="L1664" s="209"/>
      <c r="M1664" s="210"/>
      <c r="N1664" s="211"/>
      <c r="O1664" s="211"/>
      <c r="P1664" s="212">
        <f>SUM(P1665:P1709)</f>
        <v>0</v>
      </c>
      <c r="Q1664" s="211"/>
      <c r="R1664" s="212">
        <f>SUM(R1665:R1709)</f>
        <v>18.290851</v>
      </c>
      <c r="S1664" s="211"/>
      <c r="T1664" s="213">
        <f>SUM(T1665:T1709)</f>
        <v>0</v>
      </c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R1664" s="214" t="s">
        <v>86</v>
      </c>
      <c r="AT1664" s="215" t="s">
        <v>75</v>
      </c>
      <c r="AU1664" s="215" t="s">
        <v>84</v>
      </c>
      <c r="AY1664" s="214" t="s">
        <v>164</v>
      </c>
      <c r="BK1664" s="216">
        <f>SUM(BK1665:BK1709)</f>
        <v>0</v>
      </c>
    </row>
    <row r="1665" spans="1:65" s="2" customFormat="1" ht="13.8" customHeight="1">
      <c r="A1665" s="38"/>
      <c r="B1665" s="39"/>
      <c r="C1665" s="219" t="s">
        <v>3036</v>
      </c>
      <c r="D1665" s="219" t="s">
        <v>166</v>
      </c>
      <c r="E1665" s="220" t="s">
        <v>3037</v>
      </c>
      <c r="F1665" s="221" t="s">
        <v>3038</v>
      </c>
      <c r="G1665" s="222" t="s">
        <v>169</v>
      </c>
      <c r="H1665" s="223">
        <v>458.25</v>
      </c>
      <c r="I1665" s="224"/>
      <c r="J1665" s="225">
        <f>ROUND(I1665*H1665,2)</f>
        <v>0</v>
      </c>
      <c r="K1665" s="226"/>
      <c r="L1665" s="44"/>
      <c r="M1665" s="227" t="s">
        <v>1</v>
      </c>
      <c r="N1665" s="228" t="s">
        <v>41</v>
      </c>
      <c r="O1665" s="91"/>
      <c r="P1665" s="229">
        <f>O1665*H1665</f>
        <v>0</v>
      </c>
      <c r="Q1665" s="229">
        <v>0.0003</v>
      </c>
      <c r="R1665" s="229">
        <f>Q1665*H1665</f>
        <v>0.13747499999999999</v>
      </c>
      <c r="S1665" s="229">
        <v>0</v>
      </c>
      <c r="T1665" s="230">
        <f>S1665*H1665</f>
        <v>0</v>
      </c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38"/>
      <c r="AR1665" s="231" t="s">
        <v>252</v>
      </c>
      <c r="AT1665" s="231" t="s">
        <v>166</v>
      </c>
      <c r="AU1665" s="231" t="s">
        <v>86</v>
      </c>
      <c r="AY1665" s="17" t="s">
        <v>164</v>
      </c>
      <c r="BE1665" s="232">
        <f>IF(N1665="základní",J1665,0)</f>
        <v>0</v>
      </c>
      <c r="BF1665" s="232">
        <f>IF(N1665="snížená",J1665,0)</f>
        <v>0</v>
      </c>
      <c r="BG1665" s="232">
        <f>IF(N1665="zákl. přenesená",J1665,0)</f>
        <v>0</v>
      </c>
      <c r="BH1665" s="232">
        <f>IF(N1665="sníž. přenesená",J1665,0)</f>
        <v>0</v>
      </c>
      <c r="BI1665" s="232">
        <f>IF(N1665="nulová",J1665,0)</f>
        <v>0</v>
      </c>
      <c r="BJ1665" s="17" t="s">
        <v>84</v>
      </c>
      <c r="BK1665" s="232">
        <f>ROUND(I1665*H1665,2)</f>
        <v>0</v>
      </c>
      <c r="BL1665" s="17" t="s">
        <v>252</v>
      </c>
      <c r="BM1665" s="231" t="s">
        <v>3039</v>
      </c>
    </row>
    <row r="1666" spans="1:65" s="2" customFormat="1" ht="13.8" customHeight="1">
      <c r="A1666" s="38"/>
      <c r="B1666" s="39"/>
      <c r="C1666" s="219" t="s">
        <v>3040</v>
      </c>
      <c r="D1666" s="219" t="s">
        <v>166</v>
      </c>
      <c r="E1666" s="220" t="s">
        <v>3041</v>
      </c>
      <c r="F1666" s="221" t="s">
        <v>3042</v>
      </c>
      <c r="G1666" s="222" t="s">
        <v>169</v>
      </c>
      <c r="H1666" s="223">
        <v>458.25</v>
      </c>
      <c r="I1666" s="224"/>
      <c r="J1666" s="225">
        <f>ROUND(I1666*H1666,2)</f>
        <v>0</v>
      </c>
      <c r="K1666" s="226"/>
      <c r="L1666" s="44"/>
      <c r="M1666" s="227" t="s">
        <v>1</v>
      </c>
      <c r="N1666" s="228" t="s">
        <v>41</v>
      </c>
      <c r="O1666" s="91"/>
      <c r="P1666" s="229">
        <f>O1666*H1666</f>
        <v>0</v>
      </c>
      <c r="Q1666" s="229">
        <v>0.0075</v>
      </c>
      <c r="R1666" s="229">
        <f>Q1666*H1666</f>
        <v>3.4368749999999997</v>
      </c>
      <c r="S1666" s="229">
        <v>0</v>
      </c>
      <c r="T1666" s="230">
        <f>S1666*H1666</f>
        <v>0</v>
      </c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  <c r="AE1666" s="38"/>
      <c r="AR1666" s="231" t="s">
        <v>252</v>
      </c>
      <c r="AT1666" s="231" t="s">
        <v>166</v>
      </c>
      <c r="AU1666" s="231" t="s">
        <v>86</v>
      </c>
      <c r="AY1666" s="17" t="s">
        <v>164</v>
      </c>
      <c r="BE1666" s="232">
        <f>IF(N1666="základní",J1666,0)</f>
        <v>0</v>
      </c>
      <c r="BF1666" s="232">
        <f>IF(N1666="snížená",J1666,0)</f>
        <v>0</v>
      </c>
      <c r="BG1666" s="232">
        <f>IF(N1666="zákl. přenesená",J1666,0)</f>
        <v>0</v>
      </c>
      <c r="BH1666" s="232">
        <f>IF(N1666="sníž. přenesená",J1666,0)</f>
        <v>0</v>
      </c>
      <c r="BI1666" s="232">
        <f>IF(N1666="nulová",J1666,0)</f>
        <v>0</v>
      </c>
      <c r="BJ1666" s="17" t="s">
        <v>84</v>
      </c>
      <c r="BK1666" s="232">
        <f>ROUND(I1666*H1666,2)</f>
        <v>0</v>
      </c>
      <c r="BL1666" s="17" t="s">
        <v>252</v>
      </c>
      <c r="BM1666" s="231" t="s">
        <v>3043</v>
      </c>
    </row>
    <row r="1667" spans="1:51" s="13" customFormat="1" ht="12">
      <c r="A1667" s="13"/>
      <c r="B1667" s="233"/>
      <c r="C1667" s="234"/>
      <c r="D1667" s="235" t="s">
        <v>172</v>
      </c>
      <c r="E1667" s="236" t="s">
        <v>1</v>
      </c>
      <c r="F1667" s="237" t="s">
        <v>3044</v>
      </c>
      <c r="G1667" s="234"/>
      <c r="H1667" s="238">
        <v>148.71</v>
      </c>
      <c r="I1667" s="239"/>
      <c r="J1667" s="234"/>
      <c r="K1667" s="234"/>
      <c r="L1667" s="240"/>
      <c r="M1667" s="241"/>
      <c r="N1667" s="242"/>
      <c r="O1667" s="242"/>
      <c r="P1667" s="242"/>
      <c r="Q1667" s="242"/>
      <c r="R1667" s="242"/>
      <c r="S1667" s="242"/>
      <c r="T1667" s="24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44" t="s">
        <v>172</v>
      </c>
      <c r="AU1667" s="244" t="s">
        <v>86</v>
      </c>
      <c r="AV1667" s="13" t="s">
        <v>86</v>
      </c>
      <c r="AW1667" s="13" t="s">
        <v>32</v>
      </c>
      <c r="AX1667" s="13" t="s">
        <v>76</v>
      </c>
      <c r="AY1667" s="244" t="s">
        <v>164</v>
      </c>
    </row>
    <row r="1668" spans="1:51" s="13" customFormat="1" ht="12">
      <c r="A1668" s="13"/>
      <c r="B1668" s="233"/>
      <c r="C1668" s="234"/>
      <c r="D1668" s="235" t="s">
        <v>172</v>
      </c>
      <c r="E1668" s="236" t="s">
        <v>1</v>
      </c>
      <c r="F1668" s="237" t="s">
        <v>3045</v>
      </c>
      <c r="G1668" s="234"/>
      <c r="H1668" s="238">
        <v>36.96</v>
      </c>
      <c r="I1668" s="239"/>
      <c r="J1668" s="234"/>
      <c r="K1668" s="234"/>
      <c r="L1668" s="240"/>
      <c r="M1668" s="241"/>
      <c r="N1668" s="242"/>
      <c r="O1668" s="242"/>
      <c r="P1668" s="242"/>
      <c r="Q1668" s="242"/>
      <c r="R1668" s="242"/>
      <c r="S1668" s="242"/>
      <c r="T1668" s="24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T1668" s="244" t="s">
        <v>172</v>
      </c>
      <c r="AU1668" s="244" t="s">
        <v>86</v>
      </c>
      <c r="AV1668" s="13" t="s">
        <v>86</v>
      </c>
      <c r="AW1668" s="13" t="s">
        <v>32</v>
      </c>
      <c r="AX1668" s="13" t="s">
        <v>76</v>
      </c>
      <c r="AY1668" s="244" t="s">
        <v>164</v>
      </c>
    </row>
    <row r="1669" spans="1:51" s="13" customFormat="1" ht="12">
      <c r="A1669" s="13"/>
      <c r="B1669" s="233"/>
      <c r="C1669" s="234"/>
      <c r="D1669" s="235" t="s">
        <v>172</v>
      </c>
      <c r="E1669" s="236" t="s">
        <v>1</v>
      </c>
      <c r="F1669" s="237" t="s">
        <v>3046</v>
      </c>
      <c r="G1669" s="234"/>
      <c r="H1669" s="238">
        <v>11.12</v>
      </c>
      <c r="I1669" s="239"/>
      <c r="J1669" s="234"/>
      <c r="K1669" s="234"/>
      <c r="L1669" s="240"/>
      <c r="M1669" s="241"/>
      <c r="N1669" s="242"/>
      <c r="O1669" s="242"/>
      <c r="P1669" s="242"/>
      <c r="Q1669" s="242"/>
      <c r="R1669" s="242"/>
      <c r="S1669" s="242"/>
      <c r="T1669" s="24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44" t="s">
        <v>172</v>
      </c>
      <c r="AU1669" s="244" t="s">
        <v>86</v>
      </c>
      <c r="AV1669" s="13" t="s">
        <v>86</v>
      </c>
      <c r="AW1669" s="13" t="s">
        <v>32</v>
      </c>
      <c r="AX1669" s="13" t="s">
        <v>76</v>
      </c>
      <c r="AY1669" s="244" t="s">
        <v>164</v>
      </c>
    </row>
    <row r="1670" spans="1:51" s="13" customFormat="1" ht="12">
      <c r="A1670" s="13"/>
      <c r="B1670" s="233"/>
      <c r="C1670" s="234"/>
      <c r="D1670" s="235" t="s">
        <v>172</v>
      </c>
      <c r="E1670" s="236" t="s">
        <v>1</v>
      </c>
      <c r="F1670" s="237" t="s">
        <v>3047</v>
      </c>
      <c r="G1670" s="234"/>
      <c r="H1670" s="238">
        <v>24.27</v>
      </c>
      <c r="I1670" s="239"/>
      <c r="J1670" s="234"/>
      <c r="K1670" s="234"/>
      <c r="L1670" s="240"/>
      <c r="M1670" s="241"/>
      <c r="N1670" s="242"/>
      <c r="O1670" s="242"/>
      <c r="P1670" s="242"/>
      <c r="Q1670" s="242"/>
      <c r="R1670" s="242"/>
      <c r="S1670" s="242"/>
      <c r="T1670" s="24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44" t="s">
        <v>172</v>
      </c>
      <c r="AU1670" s="244" t="s">
        <v>86</v>
      </c>
      <c r="AV1670" s="13" t="s">
        <v>86</v>
      </c>
      <c r="AW1670" s="13" t="s">
        <v>32</v>
      </c>
      <c r="AX1670" s="13" t="s">
        <v>76</v>
      </c>
      <c r="AY1670" s="244" t="s">
        <v>164</v>
      </c>
    </row>
    <row r="1671" spans="1:51" s="13" customFormat="1" ht="12">
      <c r="A1671" s="13"/>
      <c r="B1671" s="233"/>
      <c r="C1671" s="234"/>
      <c r="D1671" s="235" t="s">
        <v>172</v>
      </c>
      <c r="E1671" s="236" t="s">
        <v>1</v>
      </c>
      <c r="F1671" s="237" t="s">
        <v>3048</v>
      </c>
      <c r="G1671" s="234"/>
      <c r="H1671" s="238">
        <v>104.29</v>
      </c>
      <c r="I1671" s="239"/>
      <c r="J1671" s="234"/>
      <c r="K1671" s="234"/>
      <c r="L1671" s="240"/>
      <c r="M1671" s="241"/>
      <c r="N1671" s="242"/>
      <c r="O1671" s="242"/>
      <c r="P1671" s="242"/>
      <c r="Q1671" s="242"/>
      <c r="R1671" s="242"/>
      <c r="S1671" s="242"/>
      <c r="T1671" s="24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44" t="s">
        <v>172</v>
      </c>
      <c r="AU1671" s="244" t="s">
        <v>86</v>
      </c>
      <c r="AV1671" s="13" t="s">
        <v>86</v>
      </c>
      <c r="AW1671" s="13" t="s">
        <v>32</v>
      </c>
      <c r="AX1671" s="13" t="s">
        <v>76</v>
      </c>
      <c r="AY1671" s="244" t="s">
        <v>164</v>
      </c>
    </row>
    <row r="1672" spans="1:51" s="13" customFormat="1" ht="12">
      <c r="A1672" s="13"/>
      <c r="B1672" s="233"/>
      <c r="C1672" s="234"/>
      <c r="D1672" s="235" t="s">
        <v>172</v>
      </c>
      <c r="E1672" s="236" t="s">
        <v>1</v>
      </c>
      <c r="F1672" s="237" t="s">
        <v>3049</v>
      </c>
      <c r="G1672" s="234"/>
      <c r="H1672" s="238">
        <v>39.32</v>
      </c>
      <c r="I1672" s="239"/>
      <c r="J1672" s="234"/>
      <c r="K1672" s="234"/>
      <c r="L1672" s="240"/>
      <c r="M1672" s="241"/>
      <c r="N1672" s="242"/>
      <c r="O1672" s="242"/>
      <c r="P1672" s="242"/>
      <c r="Q1672" s="242"/>
      <c r="R1672" s="242"/>
      <c r="S1672" s="242"/>
      <c r="T1672" s="24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44" t="s">
        <v>172</v>
      </c>
      <c r="AU1672" s="244" t="s">
        <v>86</v>
      </c>
      <c r="AV1672" s="13" t="s">
        <v>86</v>
      </c>
      <c r="AW1672" s="13" t="s">
        <v>32</v>
      </c>
      <c r="AX1672" s="13" t="s">
        <v>76</v>
      </c>
      <c r="AY1672" s="244" t="s">
        <v>164</v>
      </c>
    </row>
    <row r="1673" spans="1:51" s="13" customFormat="1" ht="12">
      <c r="A1673" s="13"/>
      <c r="B1673" s="233"/>
      <c r="C1673" s="234"/>
      <c r="D1673" s="235" t="s">
        <v>172</v>
      </c>
      <c r="E1673" s="236" t="s">
        <v>1</v>
      </c>
      <c r="F1673" s="237" t="s">
        <v>3050</v>
      </c>
      <c r="G1673" s="234"/>
      <c r="H1673" s="238">
        <v>46.83</v>
      </c>
      <c r="I1673" s="239"/>
      <c r="J1673" s="234"/>
      <c r="K1673" s="234"/>
      <c r="L1673" s="240"/>
      <c r="M1673" s="241"/>
      <c r="N1673" s="242"/>
      <c r="O1673" s="242"/>
      <c r="P1673" s="242"/>
      <c r="Q1673" s="242"/>
      <c r="R1673" s="242"/>
      <c r="S1673" s="242"/>
      <c r="T1673" s="24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44" t="s">
        <v>172</v>
      </c>
      <c r="AU1673" s="244" t="s">
        <v>86</v>
      </c>
      <c r="AV1673" s="13" t="s">
        <v>86</v>
      </c>
      <c r="AW1673" s="13" t="s">
        <v>32</v>
      </c>
      <c r="AX1673" s="13" t="s">
        <v>76</v>
      </c>
      <c r="AY1673" s="244" t="s">
        <v>164</v>
      </c>
    </row>
    <row r="1674" spans="1:51" s="13" customFormat="1" ht="12">
      <c r="A1674" s="13"/>
      <c r="B1674" s="233"/>
      <c r="C1674" s="234"/>
      <c r="D1674" s="235" t="s">
        <v>172</v>
      </c>
      <c r="E1674" s="236" t="s">
        <v>1</v>
      </c>
      <c r="F1674" s="237" t="s">
        <v>3051</v>
      </c>
      <c r="G1674" s="234"/>
      <c r="H1674" s="238">
        <v>46.75</v>
      </c>
      <c r="I1674" s="239"/>
      <c r="J1674" s="234"/>
      <c r="K1674" s="234"/>
      <c r="L1674" s="240"/>
      <c r="M1674" s="241"/>
      <c r="N1674" s="242"/>
      <c r="O1674" s="242"/>
      <c r="P1674" s="242"/>
      <c r="Q1674" s="242"/>
      <c r="R1674" s="242"/>
      <c r="S1674" s="242"/>
      <c r="T1674" s="24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44" t="s">
        <v>172</v>
      </c>
      <c r="AU1674" s="244" t="s">
        <v>86</v>
      </c>
      <c r="AV1674" s="13" t="s">
        <v>86</v>
      </c>
      <c r="AW1674" s="13" t="s">
        <v>32</v>
      </c>
      <c r="AX1674" s="13" t="s">
        <v>76</v>
      </c>
      <c r="AY1674" s="244" t="s">
        <v>164</v>
      </c>
    </row>
    <row r="1675" spans="1:51" s="14" customFormat="1" ht="12">
      <c r="A1675" s="14"/>
      <c r="B1675" s="245"/>
      <c r="C1675" s="246"/>
      <c r="D1675" s="235" t="s">
        <v>172</v>
      </c>
      <c r="E1675" s="247" t="s">
        <v>1</v>
      </c>
      <c r="F1675" s="248" t="s">
        <v>175</v>
      </c>
      <c r="G1675" s="246"/>
      <c r="H1675" s="249">
        <v>458.25</v>
      </c>
      <c r="I1675" s="250"/>
      <c r="J1675" s="246"/>
      <c r="K1675" s="246"/>
      <c r="L1675" s="251"/>
      <c r="M1675" s="252"/>
      <c r="N1675" s="253"/>
      <c r="O1675" s="253"/>
      <c r="P1675" s="253"/>
      <c r="Q1675" s="253"/>
      <c r="R1675" s="253"/>
      <c r="S1675" s="253"/>
      <c r="T1675" s="25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T1675" s="255" t="s">
        <v>172</v>
      </c>
      <c r="AU1675" s="255" t="s">
        <v>86</v>
      </c>
      <c r="AV1675" s="14" t="s">
        <v>170</v>
      </c>
      <c r="AW1675" s="14" t="s">
        <v>32</v>
      </c>
      <c r="AX1675" s="14" t="s">
        <v>84</v>
      </c>
      <c r="AY1675" s="255" t="s">
        <v>164</v>
      </c>
    </row>
    <row r="1676" spans="1:65" s="2" customFormat="1" ht="13.8" customHeight="1">
      <c r="A1676" s="38"/>
      <c r="B1676" s="39"/>
      <c r="C1676" s="219" t="s">
        <v>3052</v>
      </c>
      <c r="D1676" s="219" t="s">
        <v>166</v>
      </c>
      <c r="E1676" s="220" t="s">
        <v>3053</v>
      </c>
      <c r="F1676" s="221" t="s">
        <v>3054</v>
      </c>
      <c r="G1676" s="222" t="s">
        <v>182</v>
      </c>
      <c r="H1676" s="223">
        <v>186.4</v>
      </c>
      <c r="I1676" s="224"/>
      <c r="J1676" s="225">
        <f>ROUND(I1676*H1676,2)</f>
        <v>0</v>
      </c>
      <c r="K1676" s="226"/>
      <c r="L1676" s="44"/>
      <c r="M1676" s="227" t="s">
        <v>1</v>
      </c>
      <c r="N1676" s="228" t="s">
        <v>41</v>
      </c>
      <c r="O1676" s="91"/>
      <c r="P1676" s="229">
        <f>O1676*H1676</f>
        <v>0</v>
      </c>
      <c r="Q1676" s="229">
        <v>0.00058</v>
      </c>
      <c r="R1676" s="229">
        <f>Q1676*H1676</f>
        <v>0.108112</v>
      </c>
      <c r="S1676" s="229">
        <v>0</v>
      </c>
      <c r="T1676" s="230">
        <f>S1676*H1676</f>
        <v>0</v>
      </c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  <c r="AE1676" s="38"/>
      <c r="AR1676" s="231" t="s">
        <v>252</v>
      </c>
      <c r="AT1676" s="231" t="s">
        <v>166</v>
      </c>
      <c r="AU1676" s="231" t="s">
        <v>86</v>
      </c>
      <c r="AY1676" s="17" t="s">
        <v>164</v>
      </c>
      <c r="BE1676" s="232">
        <f>IF(N1676="základní",J1676,0)</f>
        <v>0</v>
      </c>
      <c r="BF1676" s="232">
        <f>IF(N1676="snížená",J1676,0)</f>
        <v>0</v>
      </c>
      <c r="BG1676" s="232">
        <f>IF(N1676="zákl. přenesená",J1676,0)</f>
        <v>0</v>
      </c>
      <c r="BH1676" s="232">
        <f>IF(N1676="sníž. přenesená",J1676,0)</f>
        <v>0</v>
      </c>
      <c r="BI1676" s="232">
        <f>IF(N1676="nulová",J1676,0)</f>
        <v>0</v>
      </c>
      <c r="BJ1676" s="17" t="s">
        <v>84</v>
      </c>
      <c r="BK1676" s="232">
        <f>ROUND(I1676*H1676,2)</f>
        <v>0</v>
      </c>
      <c r="BL1676" s="17" t="s">
        <v>252</v>
      </c>
      <c r="BM1676" s="231" t="s">
        <v>3055</v>
      </c>
    </row>
    <row r="1677" spans="1:51" s="13" customFormat="1" ht="12">
      <c r="A1677" s="13"/>
      <c r="B1677" s="233"/>
      <c r="C1677" s="234"/>
      <c r="D1677" s="235" t="s">
        <v>172</v>
      </c>
      <c r="E1677" s="236" t="s">
        <v>1</v>
      </c>
      <c r="F1677" s="237" t="s">
        <v>3056</v>
      </c>
      <c r="G1677" s="234"/>
      <c r="H1677" s="238">
        <v>114</v>
      </c>
      <c r="I1677" s="239"/>
      <c r="J1677" s="234"/>
      <c r="K1677" s="234"/>
      <c r="L1677" s="240"/>
      <c r="M1677" s="241"/>
      <c r="N1677" s="242"/>
      <c r="O1677" s="242"/>
      <c r="P1677" s="242"/>
      <c r="Q1677" s="242"/>
      <c r="R1677" s="242"/>
      <c r="S1677" s="242"/>
      <c r="T1677" s="24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44" t="s">
        <v>172</v>
      </c>
      <c r="AU1677" s="244" t="s">
        <v>86</v>
      </c>
      <c r="AV1677" s="13" t="s">
        <v>86</v>
      </c>
      <c r="AW1677" s="13" t="s">
        <v>32</v>
      </c>
      <c r="AX1677" s="13" t="s">
        <v>76</v>
      </c>
      <c r="AY1677" s="244" t="s">
        <v>164</v>
      </c>
    </row>
    <row r="1678" spans="1:51" s="13" customFormat="1" ht="12">
      <c r="A1678" s="13"/>
      <c r="B1678" s="233"/>
      <c r="C1678" s="234"/>
      <c r="D1678" s="235" t="s">
        <v>172</v>
      </c>
      <c r="E1678" s="236" t="s">
        <v>1</v>
      </c>
      <c r="F1678" s="237" t="s">
        <v>3057</v>
      </c>
      <c r="G1678" s="234"/>
      <c r="H1678" s="238">
        <v>72.4</v>
      </c>
      <c r="I1678" s="239"/>
      <c r="J1678" s="234"/>
      <c r="K1678" s="234"/>
      <c r="L1678" s="240"/>
      <c r="M1678" s="241"/>
      <c r="N1678" s="242"/>
      <c r="O1678" s="242"/>
      <c r="P1678" s="242"/>
      <c r="Q1678" s="242"/>
      <c r="R1678" s="242"/>
      <c r="S1678" s="242"/>
      <c r="T1678" s="24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44" t="s">
        <v>172</v>
      </c>
      <c r="AU1678" s="244" t="s">
        <v>86</v>
      </c>
      <c r="AV1678" s="13" t="s">
        <v>86</v>
      </c>
      <c r="AW1678" s="13" t="s">
        <v>32</v>
      </c>
      <c r="AX1678" s="13" t="s">
        <v>76</v>
      </c>
      <c r="AY1678" s="244" t="s">
        <v>164</v>
      </c>
    </row>
    <row r="1679" spans="1:51" s="14" customFormat="1" ht="12">
      <c r="A1679" s="14"/>
      <c r="B1679" s="245"/>
      <c r="C1679" s="246"/>
      <c r="D1679" s="235" t="s">
        <v>172</v>
      </c>
      <c r="E1679" s="247" t="s">
        <v>1</v>
      </c>
      <c r="F1679" s="248" t="s">
        <v>175</v>
      </c>
      <c r="G1679" s="246"/>
      <c r="H1679" s="249">
        <v>186.4</v>
      </c>
      <c r="I1679" s="250"/>
      <c r="J1679" s="246"/>
      <c r="K1679" s="246"/>
      <c r="L1679" s="251"/>
      <c r="M1679" s="252"/>
      <c r="N1679" s="253"/>
      <c r="O1679" s="253"/>
      <c r="P1679" s="253"/>
      <c r="Q1679" s="253"/>
      <c r="R1679" s="253"/>
      <c r="S1679" s="253"/>
      <c r="T1679" s="25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55" t="s">
        <v>172</v>
      </c>
      <c r="AU1679" s="255" t="s">
        <v>86</v>
      </c>
      <c r="AV1679" s="14" t="s">
        <v>170</v>
      </c>
      <c r="AW1679" s="14" t="s">
        <v>32</v>
      </c>
      <c r="AX1679" s="14" t="s">
        <v>84</v>
      </c>
      <c r="AY1679" s="255" t="s">
        <v>164</v>
      </c>
    </row>
    <row r="1680" spans="1:65" s="2" customFormat="1" ht="13.8" customHeight="1">
      <c r="A1680" s="38"/>
      <c r="B1680" s="39"/>
      <c r="C1680" s="219" t="s">
        <v>3058</v>
      </c>
      <c r="D1680" s="219" t="s">
        <v>166</v>
      </c>
      <c r="E1680" s="220" t="s">
        <v>3059</v>
      </c>
      <c r="F1680" s="221" t="s">
        <v>3060</v>
      </c>
      <c r="G1680" s="222" t="s">
        <v>169</v>
      </c>
      <c r="H1680" s="223">
        <v>37.71</v>
      </c>
      <c r="I1680" s="224"/>
      <c r="J1680" s="225">
        <f>ROUND(I1680*H1680,2)</f>
        <v>0</v>
      </c>
      <c r="K1680" s="226"/>
      <c r="L1680" s="44"/>
      <c r="M1680" s="227" t="s">
        <v>1</v>
      </c>
      <c r="N1680" s="228" t="s">
        <v>41</v>
      </c>
      <c r="O1680" s="91"/>
      <c r="P1680" s="229">
        <f>O1680*H1680</f>
        <v>0</v>
      </c>
      <c r="Q1680" s="229">
        <v>0</v>
      </c>
      <c r="R1680" s="229">
        <f>Q1680*H1680</f>
        <v>0</v>
      </c>
      <c r="S1680" s="229">
        <v>0</v>
      </c>
      <c r="T1680" s="230">
        <f>S1680*H1680</f>
        <v>0</v>
      </c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  <c r="AE1680" s="38"/>
      <c r="AR1680" s="231" t="s">
        <v>252</v>
      </c>
      <c r="AT1680" s="231" t="s">
        <v>166</v>
      </c>
      <c r="AU1680" s="231" t="s">
        <v>86</v>
      </c>
      <c r="AY1680" s="17" t="s">
        <v>164</v>
      </c>
      <c r="BE1680" s="232">
        <f>IF(N1680="základní",J1680,0)</f>
        <v>0</v>
      </c>
      <c r="BF1680" s="232">
        <f>IF(N1680="snížená",J1680,0)</f>
        <v>0</v>
      </c>
      <c r="BG1680" s="232">
        <f>IF(N1680="zákl. přenesená",J1680,0)</f>
        <v>0</v>
      </c>
      <c r="BH1680" s="232">
        <f>IF(N1680="sníž. přenesená",J1680,0)</f>
        <v>0</v>
      </c>
      <c r="BI1680" s="232">
        <f>IF(N1680="nulová",J1680,0)</f>
        <v>0</v>
      </c>
      <c r="BJ1680" s="17" t="s">
        <v>84</v>
      </c>
      <c r="BK1680" s="232">
        <f>ROUND(I1680*H1680,2)</f>
        <v>0</v>
      </c>
      <c r="BL1680" s="17" t="s">
        <v>252</v>
      </c>
      <c r="BM1680" s="231" t="s">
        <v>3061</v>
      </c>
    </row>
    <row r="1681" spans="1:51" s="13" customFormat="1" ht="12">
      <c r="A1681" s="13"/>
      <c r="B1681" s="233"/>
      <c r="C1681" s="234"/>
      <c r="D1681" s="235" t="s">
        <v>172</v>
      </c>
      <c r="E1681" s="236" t="s">
        <v>1</v>
      </c>
      <c r="F1681" s="237" t="s">
        <v>971</v>
      </c>
      <c r="G1681" s="234"/>
      <c r="H1681" s="238">
        <v>37.71</v>
      </c>
      <c r="I1681" s="239"/>
      <c r="J1681" s="234"/>
      <c r="K1681" s="234"/>
      <c r="L1681" s="240"/>
      <c r="M1681" s="241"/>
      <c r="N1681" s="242"/>
      <c r="O1681" s="242"/>
      <c r="P1681" s="242"/>
      <c r="Q1681" s="242"/>
      <c r="R1681" s="242"/>
      <c r="S1681" s="242"/>
      <c r="T1681" s="24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44" t="s">
        <v>172</v>
      </c>
      <c r="AU1681" s="244" t="s">
        <v>86</v>
      </c>
      <c r="AV1681" s="13" t="s">
        <v>86</v>
      </c>
      <c r="AW1681" s="13" t="s">
        <v>32</v>
      </c>
      <c r="AX1681" s="13" t="s">
        <v>84</v>
      </c>
      <c r="AY1681" s="244" t="s">
        <v>164</v>
      </c>
    </row>
    <row r="1682" spans="1:65" s="2" customFormat="1" ht="13.8" customHeight="1">
      <c r="A1682" s="38"/>
      <c r="B1682" s="39"/>
      <c r="C1682" s="219" t="s">
        <v>3062</v>
      </c>
      <c r="D1682" s="219" t="s">
        <v>166</v>
      </c>
      <c r="E1682" s="220" t="s">
        <v>3063</v>
      </c>
      <c r="F1682" s="221" t="s">
        <v>3064</v>
      </c>
      <c r="G1682" s="222" t="s">
        <v>169</v>
      </c>
      <c r="H1682" s="223">
        <v>458.25</v>
      </c>
      <c r="I1682" s="224"/>
      <c r="J1682" s="225">
        <f>ROUND(I1682*H1682,2)</f>
        <v>0</v>
      </c>
      <c r="K1682" s="226"/>
      <c r="L1682" s="44"/>
      <c r="M1682" s="227" t="s">
        <v>1</v>
      </c>
      <c r="N1682" s="228" t="s">
        <v>41</v>
      </c>
      <c r="O1682" s="91"/>
      <c r="P1682" s="229">
        <f>O1682*H1682</f>
        <v>0</v>
      </c>
      <c r="Q1682" s="229">
        <v>0.0063</v>
      </c>
      <c r="R1682" s="229">
        <f>Q1682*H1682</f>
        <v>2.886975</v>
      </c>
      <c r="S1682" s="229">
        <v>0</v>
      </c>
      <c r="T1682" s="230">
        <f>S1682*H1682</f>
        <v>0</v>
      </c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  <c r="AE1682" s="38"/>
      <c r="AR1682" s="231" t="s">
        <v>252</v>
      </c>
      <c r="AT1682" s="231" t="s">
        <v>166</v>
      </c>
      <c r="AU1682" s="231" t="s">
        <v>86</v>
      </c>
      <c r="AY1682" s="17" t="s">
        <v>164</v>
      </c>
      <c r="BE1682" s="232">
        <f>IF(N1682="základní",J1682,0)</f>
        <v>0</v>
      </c>
      <c r="BF1682" s="232">
        <f>IF(N1682="snížená",J1682,0)</f>
        <v>0</v>
      </c>
      <c r="BG1682" s="232">
        <f>IF(N1682="zákl. přenesená",J1682,0)</f>
        <v>0</v>
      </c>
      <c r="BH1682" s="232">
        <f>IF(N1682="sníž. přenesená",J1682,0)</f>
        <v>0</v>
      </c>
      <c r="BI1682" s="232">
        <f>IF(N1682="nulová",J1682,0)</f>
        <v>0</v>
      </c>
      <c r="BJ1682" s="17" t="s">
        <v>84</v>
      </c>
      <c r="BK1682" s="232">
        <f>ROUND(I1682*H1682,2)</f>
        <v>0</v>
      </c>
      <c r="BL1682" s="17" t="s">
        <v>252</v>
      </c>
      <c r="BM1682" s="231" t="s">
        <v>3065</v>
      </c>
    </row>
    <row r="1683" spans="1:51" s="13" customFormat="1" ht="12">
      <c r="A1683" s="13"/>
      <c r="B1683" s="233"/>
      <c r="C1683" s="234"/>
      <c r="D1683" s="235" t="s">
        <v>172</v>
      </c>
      <c r="E1683" s="236" t="s">
        <v>1</v>
      </c>
      <c r="F1683" s="237" t="s">
        <v>3044</v>
      </c>
      <c r="G1683" s="234"/>
      <c r="H1683" s="238">
        <v>148.71</v>
      </c>
      <c r="I1683" s="239"/>
      <c r="J1683" s="234"/>
      <c r="K1683" s="234"/>
      <c r="L1683" s="240"/>
      <c r="M1683" s="241"/>
      <c r="N1683" s="242"/>
      <c r="O1683" s="242"/>
      <c r="P1683" s="242"/>
      <c r="Q1683" s="242"/>
      <c r="R1683" s="242"/>
      <c r="S1683" s="242"/>
      <c r="T1683" s="24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44" t="s">
        <v>172</v>
      </c>
      <c r="AU1683" s="244" t="s">
        <v>86</v>
      </c>
      <c r="AV1683" s="13" t="s">
        <v>86</v>
      </c>
      <c r="AW1683" s="13" t="s">
        <v>32</v>
      </c>
      <c r="AX1683" s="13" t="s">
        <v>76</v>
      </c>
      <c r="AY1683" s="244" t="s">
        <v>164</v>
      </c>
    </row>
    <row r="1684" spans="1:51" s="13" customFormat="1" ht="12">
      <c r="A1684" s="13"/>
      <c r="B1684" s="233"/>
      <c r="C1684" s="234"/>
      <c r="D1684" s="235" t="s">
        <v>172</v>
      </c>
      <c r="E1684" s="236" t="s">
        <v>1</v>
      </c>
      <c r="F1684" s="237" t="s">
        <v>3045</v>
      </c>
      <c r="G1684" s="234"/>
      <c r="H1684" s="238">
        <v>36.96</v>
      </c>
      <c r="I1684" s="239"/>
      <c r="J1684" s="234"/>
      <c r="K1684" s="234"/>
      <c r="L1684" s="240"/>
      <c r="M1684" s="241"/>
      <c r="N1684" s="242"/>
      <c r="O1684" s="242"/>
      <c r="P1684" s="242"/>
      <c r="Q1684" s="242"/>
      <c r="R1684" s="242"/>
      <c r="S1684" s="242"/>
      <c r="T1684" s="24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44" t="s">
        <v>172</v>
      </c>
      <c r="AU1684" s="244" t="s">
        <v>86</v>
      </c>
      <c r="AV1684" s="13" t="s">
        <v>86</v>
      </c>
      <c r="AW1684" s="13" t="s">
        <v>32</v>
      </c>
      <c r="AX1684" s="13" t="s">
        <v>76</v>
      </c>
      <c r="AY1684" s="244" t="s">
        <v>164</v>
      </c>
    </row>
    <row r="1685" spans="1:51" s="13" customFormat="1" ht="12">
      <c r="A1685" s="13"/>
      <c r="B1685" s="233"/>
      <c r="C1685" s="234"/>
      <c r="D1685" s="235" t="s">
        <v>172</v>
      </c>
      <c r="E1685" s="236" t="s">
        <v>1</v>
      </c>
      <c r="F1685" s="237" t="s">
        <v>3046</v>
      </c>
      <c r="G1685" s="234"/>
      <c r="H1685" s="238">
        <v>11.12</v>
      </c>
      <c r="I1685" s="239"/>
      <c r="J1685" s="234"/>
      <c r="K1685" s="234"/>
      <c r="L1685" s="240"/>
      <c r="M1685" s="241"/>
      <c r="N1685" s="242"/>
      <c r="O1685" s="242"/>
      <c r="P1685" s="242"/>
      <c r="Q1685" s="242"/>
      <c r="R1685" s="242"/>
      <c r="S1685" s="242"/>
      <c r="T1685" s="24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44" t="s">
        <v>172</v>
      </c>
      <c r="AU1685" s="244" t="s">
        <v>86</v>
      </c>
      <c r="AV1685" s="13" t="s">
        <v>86</v>
      </c>
      <c r="AW1685" s="13" t="s">
        <v>32</v>
      </c>
      <c r="AX1685" s="13" t="s">
        <v>76</v>
      </c>
      <c r="AY1685" s="244" t="s">
        <v>164</v>
      </c>
    </row>
    <row r="1686" spans="1:51" s="13" customFormat="1" ht="12">
      <c r="A1686" s="13"/>
      <c r="B1686" s="233"/>
      <c r="C1686" s="234"/>
      <c r="D1686" s="235" t="s">
        <v>172</v>
      </c>
      <c r="E1686" s="236" t="s">
        <v>1</v>
      </c>
      <c r="F1686" s="237" t="s">
        <v>3047</v>
      </c>
      <c r="G1686" s="234"/>
      <c r="H1686" s="238">
        <v>24.27</v>
      </c>
      <c r="I1686" s="239"/>
      <c r="J1686" s="234"/>
      <c r="K1686" s="234"/>
      <c r="L1686" s="240"/>
      <c r="M1686" s="241"/>
      <c r="N1686" s="242"/>
      <c r="O1686" s="242"/>
      <c r="P1686" s="242"/>
      <c r="Q1686" s="242"/>
      <c r="R1686" s="242"/>
      <c r="S1686" s="242"/>
      <c r="T1686" s="24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44" t="s">
        <v>172</v>
      </c>
      <c r="AU1686" s="244" t="s">
        <v>86</v>
      </c>
      <c r="AV1686" s="13" t="s">
        <v>86</v>
      </c>
      <c r="AW1686" s="13" t="s">
        <v>32</v>
      </c>
      <c r="AX1686" s="13" t="s">
        <v>76</v>
      </c>
      <c r="AY1686" s="244" t="s">
        <v>164</v>
      </c>
    </row>
    <row r="1687" spans="1:51" s="13" customFormat="1" ht="12">
      <c r="A1687" s="13"/>
      <c r="B1687" s="233"/>
      <c r="C1687" s="234"/>
      <c r="D1687" s="235" t="s">
        <v>172</v>
      </c>
      <c r="E1687" s="236" t="s">
        <v>1</v>
      </c>
      <c r="F1687" s="237" t="s">
        <v>3048</v>
      </c>
      <c r="G1687" s="234"/>
      <c r="H1687" s="238">
        <v>104.29</v>
      </c>
      <c r="I1687" s="239"/>
      <c r="J1687" s="234"/>
      <c r="K1687" s="234"/>
      <c r="L1687" s="240"/>
      <c r="M1687" s="241"/>
      <c r="N1687" s="242"/>
      <c r="O1687" s="242"/>
      <c r="P1687" s="242"/>
      <c r="Q1687" s="242"/>
      <c r="R1687" s="242"/>
      <c r="S1687" s="242"/>
      <c r="T1687" s="24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44" t="s">
        <v>172</v>
      </c>
      <c r="AU1687" s="244" t="s">
        <v>86</v>
      </c>
      <c r="AV1687" s="13" t="s">
        <v>86</v>
      </c>
      <c r="AW1687" s="13" t="s">
        <v>32</v>
      </c>
      <c r="AX1687" s="13" t="s">
        <v>76</v>
      </c>
      <c r="AY1687" s="244" t="s">
        <v>164</v>
      </c>
    </row>
    <row r="1688" spans="1:51" s="13" customFormat="1" ht="12">
      <c r="A1688" s="13"/>
      <c r="B1688" s="233"/>
      <c r="C1688" s="234"/>
      <c r="D1688" s="235" t="s">
        <v>172</v>
      </c>
      <c r="E1688" s="236" t="s">
        <v>1</v>
      </c>
      <c r="F1688" s="237" t="s">
        <v>3049</v>
      </c>
      <c r="G1688" s="234"/>
      <c r="H1688" s="238">
        <v>39.32</v>
      </c>
      <c r="I1688" s="239"/>
      <c r="J1688" s="234"/>
      <c r="K1688" s="234"/>
      <c r="L1688" s="240"/>
      <c r="M1688" s="241"/>
      <c r="N1688" s="242"/>
      <c r="O1688" s="242"/>
      <c r="P1688" s="242"/>
      <c r="Q1688" s="242"/>
      <c r="R1688" s="242"/>
      <c r="S1688" s="242"/>
      <c r="T1688" s="24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T1688" s="244" t="s">
        <v>172</v>
      </c>
      <c r="AU1688" s="244" t="s">
        <v>86</v>
      </c>
      <c r="AV1688" s="13" t="s">
        <v>86</v>
      </c>
      <c r="AW1688" s="13" t="s">
        <v>32</v>
      </c>
      <c r="AX1688" s="13" t="s">
        <v>76</v>
      </c>
      <c r="AY1688" s="244" t="s">
        <v>164</v>
      </c>
    </row>
    <row r="1689" spans="1:51" s="13" customFormat="1" ht="12">
      <c r="A1689" s="13"/>
      <c r="B1689" s="233"/>
      <c r="C1689" s="234"/>
      <c r="D1689" s="235" t="s">
        <v>172</v>
      </c>
      <c r="E1689" s="236" t="s">
        <v>1</v>
      </c>
      <c r="F1689" s="237" t="s">
        <v>3050</v>
      </c>
      <c r="G1689" s="234"/>
      <c r="H1689" s="238">
        <v>46.83</v>
      </c>
      <c r="I1689" s="239"/>
      <c r="J1689" s="234"/>
      <c r="K1689" s="234"/>
      <c r="L1689" s="240"/>
      <c r="M1689" s="241"/>
      <c r="N1689" s="242"/>
      <c r="O1689" s="242"/>
      <c r="P1689" s="242"/>
      <c r="Q1689" s="242"/>
      <c r="R1689" s="242"/>
      <c r="S1689" s="242"/>
      <c r="T1689" s="24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44" t="s">
        <v>172</v>
      </c>
      <c r="AU1689" s="244" t="s">
        <v>86</v>
      </c>
      <c r="AV1689" s="13" t="s">
        <v>86</v>
      </c>
      <c r="AW1689" s="13" t="s">
        <v>32</v>
      </c>
      <c r="AX1689" s="13" t="s">
        <v>76</v>
      </c>
      <c r="AY1689" s="244" t="s">
        <v>164</v>
      </c>
    </row>
    <row r="1690" spans="1:51" s="13" customFormat="1" ht="12">
      <c r="A1690" s="13"/>
      <c r="B1690" s="233"/>
      <c r="C1690" s="234"/>
      <c r="D1690" s="235" t="s">
        <v>172</v>
      </c>
      <c r="E1690" s="236" t="s">
        <v>1</v>
      </c>
      <c r="F1690" s="237" t="s">
        <v>3051</v>
      </c>
      <c r="G1690" s="234"/>
      <c r="H1690" s="238">
        <v>46.75</v>
      </c>
      <c r="I1690" s="239"/>
      <c r="J1690" s="234"/>
      <c r="K1690" s="234"/>
      <c r="L1690" s="240"/>
      <c r="M1690" s="241"/>
      <c r="N1690" s="242"/>
      <c r="O1690" s="242"/>
      <c r="P1690" s="242"/>
      <c r="Q1690" s="242"/>
      <c r="R1690" s="242"/>
      <c r="S1690" s="242"/>
      <c r="T1690" s="24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44" t="s">
        <v>172</v>
      </c>
      <c r="AU1690" s="244" t="s">
        <v>86</v>
      </c>
      <c r="AV1690" s="13" t="s">
        <v>86</v>
      </c>
      <c r="AW1690" s="13" t="s">
        <v>32</v>
      </c>
      <c r="AX1690" s="13" t="s">
        <v>76</v>
      </c>
      <c r="AY1690" s="244" t="s">
        <v>164</v>
      </c>
    </row>
    <row r="1691" spans="1:51" s="14" customFormat="1" ht="12">
      <c r="A1691" s="14"/>
      <c r="B1691" s="245"/>
      <c r="C1691" s="246"/>
      <c r="D1691" s="235" t="s">
        <v>172</v>
      </c>
      <c r="E1691" s="247" t="s">
        <v>1</v>
      </c>
      <c r="F1691" s="248" t="s">
        <v>175</v>
      </c>
      <c r="G1691" s="246"/>
      <c r="H1691" s="249">
        <v>458.25</v>
      </c>
      <c r="I1691" s="250"/>
      <c r="J1691" s="246"/>
      <c r="K1691" s="246"/>
      <c r="L1691" s="251"/>
      <c r="M1691" s="252"/>
      <c r="N1691" s="253"/>
      <c r="O1691" s="253"/>
      <c r="P1691" s="253"/>
      <c r="Q1691" s="253"/>
      <c r="R1691" s="253"/>
      <c r="S1691" s="253"/>
      <c r="T1691" s="25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T1691" s="255" t="s">
        <v>172</v>
      </c>
      <c r="AU1691" s="255" t="s">
        <v>86</v>
      </c>
      <c r="AV1691" s="14" t="s">
        <v>170</v>
      </c>
      <c r="AW1691" s="14" t="s">
        <v>32</v>
      </c>
      <c r="AX1691" s="14" t="s">
        <v>84</v>
      </c>
      <c r="AY1691" s="255" t="s">
        <v>164</v>
      </c>
    </row>
    <row r="1692" spans="1:65" s="2" customFormat="1" ht="13.8" customHeight="1">
      <c r="A1692" s="38"/>
      <c r="B1692" s="39"/>
      <c r="C1692" s="266" t="s">
        <v>3066</v>
      </c>
      <c r="D1692" s="266" t="s">
        <v>424</v>
      </c>
      <c r="E1692" s="267" t="s">
        <v>3067</v>
      </c>
      <c r="F1692" s="268" t="s">
        <v>3068</v>
      </c>
      <c r="G1692" s="269" t="s">
        <v>169</v>
      </c>
      <c r="H1692" s="270">
        <v>524.579</v>
      </c>
      <c r="I1692" s="271"/>
      <c r="J1692" s="272">
        <f>ROUND(I1692*H1692,2)</f>
        <v>0</v>
      </c>
      <c r="K1692" s="273"/>
      <c r="L1692" s="274"/>
      <c r="M1692" s="275" t="s">
        <v>1</v>
      </c>
      <c r="N1692" s="276" t="s">
        <v>41</v>
      </c>
      <c r="O1692" s="91"/>
      <c r="P1692" s="229">
        <f>O1692*H1692</f>
        <v>0</v>
      </c>
      <c r="Q1692" s="229">
        <v>0.018</v>
      </c>
      <c r="R1692" s="229">
        <f>Q1692*H1692</f>
        <v>9.442421999999999</v>
      </c>
      <c r="S1692" s="229">
        <v>0</v>
      </c>
      <c r="T1692" s="230">
        <f>S1692*H1692</f>
        <v>0</v>
      </c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  <c r="AE1692" s="38"/>
      <c r="AR1692" s="231" t="s">
        <v>352</v>
      </c>
      <c r="AT1692" s="231" t="s">
        <v>424</v>
      </c>
      <c r="AU1692" s="231" t="s">
        <v>86</v>
      </c>
      <c r="AY1692" s="17" t="s">
        <v>164</v>
      </c>
      <c r="BE1692" s="232">
        <f>IF(N1692="základní",J1692,0)</f>
        <v>0</v>
      </c>
      <c r="BF1692" s="232">
        <f>IF(N1692="snížená",J1692,0)</f>
        <v>0</v>
      </c>
      <c r="BG1692" s="232">
        <f>IF(N1692="zákl. přenesená",J1692,0)</f>
        <v>0</v>
      </c>
      <c r="BH1692" s="232">
        <f>IF(N1692="sníž. přenesená",J1692,0)</f>
        <v>0</v>
      </c>
      <c r="BI1692" s="232">
        <f>IF(N1692="nulová",J1692,0)</f>
        <v>0</v>
      </c>
      <c r="BJ1692" s="17" t="s">
        <v>84</v>
      </c>
      <c r="BK1692" s="232">
        <f>ROUND(I1692*H1692,2)</f>
        <v>0</v>
      </c>
      <c r="BL1692" s="17" t="s">
        <v>252</v>
      </c>
      <c r="BM1692" s="231" t="s">
        <v>3069</v>
      </c>
    </row>
    <row r="1693" spans="1:51" s="13" customFormat="1" ht="12">
      <c r="A1693" s="13"/>
      <c r="B1693" s="233"/>
      <c r="C1693" s="234"/>
      <c r="D1693" s="235" t="s">
        <v>172</v>
      </c>
      <c r="E1693" s="236" t="s">
        <v>1</v>
      </c>
      <c r="F1693" s="237" t="s">
        <v>3070</v>
      </c>
      <c r="G1693" s="234"/>
      <c r="H1693" s="238">
        <v>476.89</v>
      </c>
      <c r="I1693" s="239"/>
      <c r="J1693" s="234"/>
      <c r="K1693" s="234"/>
      <c r="L1693" s="240"/>
      <c r="M1693" s="241"/>
      <c r="N1693" s="242"/>
      <c r="O1693" s="242"/>
      <c r="P1693" s="242"/>
      <c r="Q1693" s="242"/>
      <c r="R1693" s="242"/>
      <c r="S1693" s="242"/>
      <c r="T1693" s="24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44" t="s">
        <v>172</v>
      </c>
      <c r="AU1693" s="244" t="s">
        <v>86</v>
      </c>
      <c r="AV1693" s="13" t="s">
        <v>86</v>
      </c>
      <c r="AW1693" s="13" t="s">
        <v>32</v>
      </c>
      <c r="AX1693" s="13" t="s">
        <v>84</v>
      </c>
      <c r="AY1693" s="244" t="s">
        <v>164</v>
      </c>
    </row>
    <row r="1694" spans="1:51" s="13" customFormat="1" ht="12">
      <c r="A1694" s="13"/>
      <c r="B1694" s="233"/>
      <c r="C1694" s="234"/>
      <c r="D1694" s="235" t="s">
        <v>172</v>
      </c>
      <c r="E1694" s="234"/>
      <c r="F1694" s="237" t="s">
        <v>3071</v>
      </c>
      <c r="G1694" s="234"/>
      <c r="H1694" s="238">
        <v>524.579</v>
      </c>
      <c r="I1694" s="239"/>
      <c r="J1694" s="234"/>
      <c r="K1694" s="234"/>
      <c r="L1694" s="240"/>
      <c r="M1694" s="241"/>
      <c r="N1694" s="242"/>
      <c r="O1694" s="242"/>
      <c r="P1694" s="242"/>
      <c r="Q1694" s="242"/>
      <c r="R1694" s="242"/>
      <c r="S1694" s="242"/>
      <c r="T1694" s="24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44" t="s">
        <v>172</v>
      </c>
      <c r="AU1694" s="244" t="s">
        <v>86</v>
      </c>
      <c r="AV1694" s="13" t="s">
        <v>86</v>
      </c>
      <c r="AW1694" s="13" t="s">
        <v>4</v>
      </c>
      <c r="AX1694" s="13" t="s">
        <v>84</v>
      </c>
      <c r="AY1694" s="244" t="s">
        <v>164</v>
      </c>
    </row>
    <row r="1695" spans="1:65" s="2" customFormat="1" ht="13.8" customHeight="1">
      <c r="A1695" s="38"/>
      <c r="B1695" s="39"/>
      <c r="C1695" s="219" t="s">
        <v>3072</v>
      </c>
      <c r="D1695" s="219" t="s">
        <v>166</v>
      </c>
      <c r="E1695" s="220" t="s">
        <v>3073</v>
      </c>
      <c r="F1695" s="221" t="s">
        <v>3074</v>
      </c>
      <c r="G1695" s="222" t="s">
        <v>169</v>
      </c>
      <c r="H1695" s="223">
        <v>50.84</v>
      </c>
      <c r="I1695" s="224"/>
      <c r="J1695" s="225">
        <f>ROUND(I1695*H1695,2)</f>
        <v>0</v>
      </c>
      <c r="K1695" s="226"/>
      <c r="L1695" s="44"/>
      <c r="M1695" s="227" t="s">
        <v>1</v>
      </c>
      <c r="N1695" s="228" t="s">
        <v>41</v>
      </c>
      <c r="O1695" s="91"/>
      <c r="P1695" s="229">
        <f>O1695*H1695</f>
        <v>0</v>
      </c>
      <c r="Q1695" s="229">
        <v>0.00689</v>
      </c>
      <c r="R1695" s="229">
        <f>Q1695*H1695</f>
        <v>0.35028760000000003</v>
      </c>
      <c r="S1695" s="229">
        <v>0</v>
      </c>
      <c r="T1695" s="230">
        <f>S1695*H1695</f>
        <v>0</v>
      </c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  <c r="AE1695" s="38"/>
      <c r="AR1695" s="231" t="s">
        <v>252</v>
      </c>
      <c r="AT1695" s="231" t="s">
        <v>166</v>
      </c>
      <c r="AU1695" s="231" t="s">
        <v>86</v>
      </c>
      <c r="AY1695" s="17" t="s">
        <v>164</v>
      </c>
      <c r="BE1695" s="232">
        <f>IF(N1695="základní",J1695,0)</f>
        <v>0</v>
      </c>
      <c r="BF1695" s="232">
        <f>IF(N1695="snížená",J1695,0)</f>
        <v>0</v>
      </c>
      <c r="BG1695" s="232">
        <f>IF(N1695="zákl. přenesená",J1695,0)</f>
        <v>0</v>
      </c>
      <c r="BH1695" s="232">
        <f>IF(N1695="sníž. přenesená",J1695,0)</f>
        <v>0</v>
      </c>
      <c r="BI1695" s="232">
        <f>IF(N1695="nulová",J1695,0)</f>
        <v>0</v>
      </c>
      <c r="BJ1695" s="17" t="s">
        <v>84</v>
      </c>
      <c r="BK1695" s="232">
        <f>ROUND(I1695*H1695,2)</f>
        <v>0</v>
      </c>
      <c r="BL1695" s="17" t="s">
        <v>252</v>
      </c>
      <c r="BM1695" s="231" t="s">
        <v>3075</v>
      </c>
    </row>
    <row r="1696" spans="1:51" s="13" customFormat="1" ht="12">
      <c r="A1696" s="13"/>
      <c r="B1696" s="233"/>
      <c r="C1696" s="234"/>
      <c r="D1696" s="235" t="s">
        <v>172</v>
      </c>
      <c r="E1696" s="236" t="s">
        <v>1</v>
      </c>
      <c r="F1696" s="237" t="s">
        <v>965</v>
      </c>
      <c r="G1696" s="234"/>
      <c r="H1696" s="238">
        <v>50.84</v>
      </c>
      <c r="I1696" s="239"/>
      <c r="J1696" s="234"/>
      <c r="K1696" s="234"/>
      <c r="L1696" s="240"/>
      <c r="M1696" s="241"/>
      <c r="N1696" s="242"/>
      <c r="O1696" s="242"/>
      <c r="P1696" s="242"/>
      <c r="Q1696" s="242"/>
      <c r="R1696" s="242"/>
      <c r="S1696" s="242"/>
      <c r="T1696" s="24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44" t="s">
        <v>172</v>
      </c>
      <c r="AU1696" s="244" t="s">
        <v>86</v>
      </c>
      <c r="AV1696" s="13" t="s">
        <v>86</v>
      </c>
      <c r="AW1696" s="13" t="s">
        <v>32</v>
      </c>
      <c r="AX1696" s="13" t="s">
        <v>84</v>
      </c>
      <c r="AY1696" s="244" t="s">
        <v>164</v>
      </c>
    </row>
    <row r="1697" spans="1:65" s="2" customFormat="1" ht="13.8" customHeight="1">
      <c r="A1697" s="38"/>
      <c r="B1697" s="39"/>
      <c r="C1697" s="266" t="s">
        <v>3076</v>
      </c>
      <c r="D1697" s="266" t="s">
        <v>424</v>
      </c>
      <c r="E1697" s="267" t="s">
        <v>3077</v>
      </c>
      <c r="F1697" s="268" t="s">
        <v>3078</v>
      </c>
      <c r="G1697" s="269" t="s">
        <v>169</v>
      </c>
      <c r="H1697" s="270">
        <v>55.924</v>
      </c>
      <c r="I1697" s="271"/>
      <c r="J1697" s="272">
        <f>ROUND(I1697*H1697,2)</f>
        <v>0</v>
      </c>
      <c r="K1697" s="273"/>
      <c r="L1697" s="274"/>
      <c r="M1697" s="275" t="s">
        <v>1</v>
      </c>
      <c r="N1697" s="276" t="s">
        <v>41</v>
      </c>
      <c r="O1697" s="91"/>
      <c r="P1697" s="229">
        <f>O1697*H1697</f>
        <v>0</v>
      </c>
      <c r="Q1697" s="229">
        <v>0.0192</v>
      </c>
      <c r="R1697" s="229">
        <f>Q1697*H1697</f>
        <v>1.0737408</v>
      </c>
      <c r="S1697" s="229">
        <v>0</v>
      </c>
      <c r="T1697" s="230">
        <f>S1697*H1697</f>
        <v>0</v>
      </c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  <c r="AE1697" s="38"/>
      <c r="AR1697" s="231" t="s">
        <v>352</v>
      </c>
      <c r="AT1697" s="231" t="s">
        <v>424</v>
      </c>
      <c r="AU1697" s="231" t="s">
        <v>86</v>
      </c>
      <c r="AY1697" s="17" t="s">
        <v>164</v>
      </c>
      <c r="BE1697" s="232">
        <f>IF(N1697="základní",J1697,0)</f>
        <v>0</v>
      </c>
      <c r="BF1697" s="232">
        <f>IF(N1697="snížená",J1697,0)</f>
        <v>0</v>
      </c>
      <c r="BG1697" s="232">
        <f>IF(N1697="zákl. přenesená",J1697,0)</f>
        <v>0</v>
      </c>
      <c r="BH1697" s="232">
        <f>IF(N1697="sníž. přenesená",J1697,0)</f>
        <v>0</v>
      </c>
      <c r="BI1697" s="232">
        <f>IF(N1697="nulová",J1697,0)</f>
        <v>0</v>
      </c>
      <c r="BJ1697" s="17" t="s">
        <v>84</v>
      </c>
      <c r="BK1697" s="232">
        <f>ROUND(I1697*H1697,2)</f>
        <v>0</v>
      </c>
      <c r="BL1697" s="17" t="s">
        <v>252</v>
      </c>
      <c r="BM1697" s="231" t="s">
        <v>3079</v>
      </c>
    </row>
    <row r="1698" spans="1:51" s="13" customFormat="1" ht="12">
      <c r="A1698" s="13"/>
      <c r="B1698" s="233"/>
      <c r="C1698" s="234"/>
      <c r="D1698" s="235" t="s">
        <v>172</v>
      </c>
      <c r="E1698" s="234"/>
      <c r="F1698" s="237" t="s">
        <v>3080</v>
      </c>
      <c r="G1698" s="234"/>
      <c r="H1698" s="238">
        <v>55.924</v>
      </c>
      <c r="I1698" s="239"/>
      <c r="J1698" s="234"/>
      <c r="K1698" s="234"/>
      <c r="L1698" s="240"/>
      <c r="M1698" s="241"/>
      <c r="N1698" s="242"/>
      <c r="O1698" s="242"/>
      <c r="P1698" s="242"/>
      <c r="Q1698" s="242"/>
      <c r="R1698" s="242"/>
      <c r="S1698" s="242"/>
      <c r="T1698" s="24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T1698" s="244" t="s">
        <v>172</v>
      </c>
      <c r="AU1698" s="244" t="s">
        <v>86</v>
      </c>
      <c r="AV1698" s="13" t="s">
        <v>86</v>
      </c>
      <c r="AW1698" s="13" t="s">
        <v>4</v>
      </c>
      <c r="AX1698" s="13" t="s">
        <v>84</v>
      </c>
      <c r="AY1698" s="244" t="s">
        <v>164</v>
      </c>
    </row>
    <row r="1699" spans="1:65" s="2" customFormat="1" ht="13.8" customHeight="1">
      <c r="A1699" s="38"/>
      <c r="B1699" s="39"/>
      <c r="C1699" s="219" t="s">
        <v>3081</v>
      </c>
      <c r="D1699" s="219" t="s">
        <v>166</v>
      </c>
      <c r="E1699" s="220" t="s">
        <v>3082</v>
      </c>
      <c r="F1699" s="221" t="s">
        <v>3083</v>
      </c>
      <c r="G1699" s="222" t="s">
        <v>169</v>
      </c>
      <c r="H1699" s="223">
        <v>392.036</v>
      </c>
      <c r="I1699" s="224"/>
      <c r="J1699" s="225">
        <f>ROUND(I1699*H1699,2)</f>
        <v>0</v>
      </c>
      <c r="K1699" s="226"/>
      <c r="L1699" s="44"/>
      <c r="M1699" s="227" t="s">
        <v>1</v>
      </c>
      <c r="N1699" s="228" t="s">
        <v>41</v>
      </c>
      <c r="O1699" s="91"/>
      <c r="P1699" s="229">
        <f>O1699*H1699</f>
        <v>0</v>
      </c>
      <c r="Q1699" s="229">
        <v>0.0015</v>
      </c>
      <c r="R1699" s="229">
        <f>Q1699*H1699</f>
        <v>0.588054</v>
      </c>
      <c r="S1699" s="229">
        <v>0</v>
      </c>
      <c r="T1699" s="230">
        <f>S1699*H1699</f>
        <v>0</v>
      </c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  <c r="AE1699" s="38"/>
      <c r="AR1699" s="231" t="s">
        <v>252</v>
      </c>
      <c r="AT1699" s="231" t="s">
        <v>166</v>
      </c>
      <c r="AU1699" s="231" t="s">
        <v>86</v>
      </c>
      <c r="AY1699" s="17" t="s">
        <v>164</v>
      </c>
      <c r="BE1699" s="232">
        <f>IF(N1699="základní",J1699,0)</f>
        <v>0</v>
      </c>
      <c r="BF1699" s="232">
        <f>IF(N1699="snížená",J1699,0)</f>
        <v>0</v>
      </c>
      <c r="BG1699" s="232">
        <f>IF(N1699="zákl. přenesená",J1699,0)</f>
        <v>0</v>
      </c>
      <c r="BH1699" s="232">
        <f>IF(N1699="sníž. přenesená",J1699,0)</f>
        <v>0</v>
      </c>
      <c r="BI1699" s="232">
        <f>IF(N1699="nulová",J1699,0)</f>
        <v>0</v>
      </c>
      <c r="BJ1699" s="17" t="s">
        <v>84</v>
      </c>
      <c r="BK1699" s="232">
        <f>ROUND(I1699*H1699,2)</f>
        <v>0</v>
      </c>
      <c r="BL1699" s="17" t="s">
        <v>252</v>
      </c>
      <c r="BM1699" s="231" t="s">
        <v>3084</v>
      </c>
    </row>
    <row r="1700" spans="1:51" s="13" customFormat="1" ht="12">
      <c r="A1700" s="13"/>
      <c r="B1700" s="233"/>
      <c r="C1700" s="234"/>
      <c r="D1700" s="235" t="s">
        <v>172</v>
      </c>
      <c r="E1700" s="236" t="s">
        <v>1</v>
      </c>
      <c r="F1700" s="237" t="s">
        <v>3085</v>
      </c>
      <c r="G1700" s="234"/>
      <c r="H1700" s="238">
        <v>53.763</v>
      </c>
      <c r="I1700" s="239"/>
      <c r="J1700" s="234"/>
      <c r="K1700" s="234"/>
      <c r="L1700" s="240"/>
      <c r="M1700" s="241"/>
      <c r="N1700" s="242"/>
      <c r="O1700" s="242"/>
      <c r="P1700" s="242"/>
      <c r="Q1700" s="242"/>
      <c r="R1700" s="242"/>
      <c r="S1700" s="242"/>
      <c r="T1700" s="24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44" t="s">
        <v>172</v>
      </c>
      <c r="AU1700" s="244" t="s">
        <v>86</v>
      </c>
      <c r="AV1700" s="13" t="s">
        <v>86</v>
      </c>
      <c r="AW1700" s="13" t="s">
        <v>32</v>
      </c>
      <c r="AX1700" s="13" t="s">
        <v>76</v>
      </c>
      <c r="AY1700" s="244" t="s">
        <v>164</v>
      </c>
    </row>
    <row r="1701" spans="1:51" s="13" customFormat="1" ht="12">
      <c r="A1701" s="13"/>
      <c r="B1701" s="233"/>
      <c r="C1701" s="234"/>
      <c r="D1701" s="235" t="s">
        <v>172</v>
      </c>
      <c r="E1701" s="236" t="s">
        <v>1</v>
      </c>
      <c r="F1701" s="237" t="s">
        <v>3086</v>
      </c>
      <c r="G1701" s="234"/>
      <c r="H1701" s="238">
        <v>53.855</v>
      </c>
      <c r="I1701" s="239"/>
      <c r="J1701" s="234"/>
      <c r="K1701" s="234"/>
      <c r="L1701" s="240"/>
      <c r="M1701" s="241"/>
      <c r="N1701" s="242"/>
      <c r="O1701" s="242"/>
      <c r="P1701" s="242"/>
      <c r="Q1701" s="242"/>
      <c r="R1701" s="242"/>
      <c r="S1701" s="242"/>
      <c r="T1701" s="24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44" t="s">
        <v>172</v>
      </c>
      <c r="AU1701" s="244" t="s">
        <v>86</v>
      </c>
      <c r="AV1701" s="13" t="s">
        <v>86</v>
      </c>
      <c r="AW1701" s="13" t="s">
        <v>32</v>
      </c>
      <c r="AX1701" s="13" t="s">
        <v>76</v>
      </c>
      <c r="AY1701" s="244" t="s">
        <v>164</v>
      </c>
    </row>
    <row r="1702" spans="1:51" s="13" customFormat="1" ht="12">
      <c r="A1702" s="13"/>
      <c r="B1702" s="233"/>
      <c r="C1702" s="234"/>
      <c r="D1702" s="235" t="s">
        <v>172</v>
      </c>
      <c r="E1702" s="236" t="s">
        <v>1</v>
      </c>
      <c r="F1702" s="237" t="s">
        <v>3087</v>
      </c>
      <c r="G1702" s="234"/>
      <c r="H1702" s="238">
        <v>45.218</v>
      </c>
      <c r="I1702" s="239"/>
      <c r="J1702" s="234"/>
      <c r="K1702" s="234"/>
      <c r="L1702" s="240"/>
      <c r="M1702" s="241"/>
      <c r="N1702" s="242"/>
      <c r="O1702" s="242"/>
      <c r="P1702" s="242"/>
      <c r="Q1702" s="242"/>
      <c r="R1702" s="242"/>
      <c r="S1702" s="242"/>
      <c r="T1702" s="24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44" t="s">
        <v>172</v>
      </c>
      <c r="AU1702" s="244" t="s">
        <v>86</v>
      </c>
      <c r="AV1702" s="13" t="s">
        <v>86</v>
      </c>
      <c r="AW1702" s="13" t="s">
        <v>32</v>
      </c>
      <c r="AX1702" s="13" t="s">
        <v>76</v>
      </c>
      <c r="AY1702" s="244" t="s">
        <v>164</v>
      </c>
    </row>
    <row r="1703" spans="1:51" s="13" customFormat="1" ht="12">
      <c r="A1703" s="13"/>
      <c r="B1703" s="233"/>
      <c r="C1703" s="234"/>
      <c r="D1703" s="235" t="s">
        <v>172</v>
      </c>
      <c r="E1703" s="236" t="s">
        <v>1</v>
      </c>
      <c r="F1703" s="237" t="s">
        <v>3088</v>
      </c>
      <c r="G1703" s="234"/>
      <c r="H1703" s="238">
        <v>85.583</v>
      </c>
      <c r="I1703" s="239"/>
      <c r="J1703" s="234"/>
      <c r="K1703" s="234"/>
      <c r="L1703" s="240"/>
      <c r="M1703" s="241"/>
      <c r="N1703" s="242"/>
      <c r="O1703" s="242"/>
      <c r="P1703" s="242"/>
      <c r="Q1703" s="242"/>
      <c r="R1703" s="242"/>
      <c r="S1703" s="242"/>
      <c r="T1703" s="24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44" t="s">
        <v>172</v>
      </c>
      <c r="AU1703" s="244" t="s">
        <v>86</v>
      </c>
      <c r="AV1703" s="13" t="s">
        <v>86</v>
      </c>
      <c r="AW1703" s="13" t="s">
        <v>32</v>
      </c>
      <c r="AX1703" s="13" t="s">
        <v>76</v>
      </c>
      <c r="AY1703" s="244" t="s">
        <v>164</v>
      </c>
    </row>
    <row r="1704" spans="1:51" s="13" customFormat="1" ht="12">
      <c r="A1704" s="13"/>
      <c r="B1704" s="233"/>
      <c r="C1704" s="234"/>
      <c r="D1704" s="235" t="s">
        <v>172</v>
      </c>
      <c r="E1704" s="236" t="s">
        <v>1</v>
      </c>
      <c r="F1704" s="237" t="s">
        <v>3089</v>
      </c>
      <c r="G1704" s="234"/>
      <c r="H1704" s="238">
        <v>153.617</v>
      </c>
      <c r="I1704" s="239"/>
      <c r="J1704" s="234"/>
      <c r="K1704" s="234"/>
      <c r="L1704" s="240"/>
      <c r="M1704" s="241"/>
      <c r="N1704" s="242"/>
      <c r="O1704" s="242"/>
      <c r="P1704" s="242"/>
      <c r="Q1704" s="242"/>
      <c r="R1704" s="242"/>
      <c r="S1704" s="242"/>
      <c r="T1704" s="24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44" t="s">
        <v>172</v>
      </c>
      <c r="AU1704" s="244" t="s">
        <v>86</v>
      </c>
      <c r="AV1704" s="13" t="s">
        <v>86</v>
      </c>
      <c r="AW1704" s="13" t="s">
        <v>32</v>
      </c>
      <c r="AX1704" s="13" t="s">
        <v>76</v>
      </c>
      <c r="AY1704" s="244" t="s">
        <v>164</v>
      </c>
    </row>
    <row r="1705" spans="1:51" s="14" customFormat="1" ht="12">
      <c r="A1705" s="14"/>
      <c r="B1705" s="245"/>
      <c r="C1705" s="246"/>
      <c r="D1705" s="235" t="s">
        <v>172</v>
      </c>
      <c r="E1705" s="247" t="s">
        <v>1</v>
      </c>
      <c r="F1705" s="248" t="s">
        <v>175</v>
      </c>
      <c r="G1705" s="246"/>
      <c r="H1705" s="249">
        <v>392.036</v>
      </c>
      <c r="I1705" s="250"/>
      <c r="J1705" s="246"/>
      <c r="K1705" s="246"/>
      <c r="L1705" s="251"/>
      <c r="M1705" s="252"/>
      <c r="N1705" s="253"/>
      <c r="O1705" s="253"/>
      <c r="P1705" s="253"/>
      <c r="Q1705" s="253"/>
      <c r="R1705" s="253"/>
      <c r="S1705" s="253"/>
      <c r="T1705" s="25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55" t="s">
        <v>172</v>
      </c>
      <c r="AU1705" s="255" t="s">
        <v>86</v>
      </c>
      <c r="AV1705" s="14" t="s">
        <v>170</v>
      </c>
      <c r="AW1705" s="14" t="s">
        <v>32</v>
      </c>
      <c r="AX1705" s="14" t="s">
        <v>84</v>
      </c>
      <c r="AY1705" s="255" t="s">
        <v>164</v>
      </c>
    </row>
    <row r="1706" spans="1:65" s="2" customFormat="1" ht="13.8" customHeight="1">
      <c r="A1706" s="38"/>
      <c r="B1706" s="39"/>
      <c r="C1706" s="219" t="s">
        <v>3090</v>
      </c>
      <c r="D1706" s="219" t="s">
        <v>166</v>
      </c>
      <c r="E1706" s="220" t="s">
        <v>3091</v>
      </c>
      <c r="F1706" s="221" t="s">
        <v>3092</v>
      </c>
      <c r="G1706" s="222" t="s">
        <v>182</v>
      </c>
      <c r="H1706" s="223">
        <v>186.4</v>
      </c>
      <c r="I1706" s="224"/>
      <c r="J1706" s="225">
        <f>ROUND(I1706*H1706,2)</f>
        <v>0</v>
      </c>
      <c r="K1706" s="226"/>
      <c r="L1706" s="44"/>
      <c r="M1706" s="227" t="s">
        <v>1</v>
      </c>
      <c r="N1706" s="228" t="s">
        <v>41</v>
      </c>
      <c r="O1706" s="91"/>
      <c r="P1706" s="229">
        <f>O1706*H1706</f>
        <v>0</v>
      </c>
      <c r="Q1706" s="229">
        <v>3E-05</v>
      </c>
      <c r="R1706" s="229">
        <f>Q1706*H1706</f>
        <v>0.005592000000000001</v>
      </c>
      <c r="S1706" s="229">
        <v>0</v>
      </c>
      <c r="T1706" s="230">
        <f>S1706*H1706</f>
        <v>0</v>
      </c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  <c r="AE1706" s="38"/>
      <c r="AR1706" s="231" t="s">
        <v>252</v>
      </c>
      <c r="AT1706" s="231" t="s">
        <v>166</v>
      </c>
      <c r="AU1706" s="231" t="s">
        <v>86</v>
      </c>
      <c r="AY1706" s="17" t="s">
        <v>164</v>
      </c>
      <c r="BE1706" s="232">
        <f>IF(N1706="základní",J1706,0)</f>
        <v>0</v>
      </c>
      <c r="BF1706" s="232">
        <f>IF(N1706="snížená",J1706,0)</f>
        <v>0</v>
      </c>
      <c r="BG1706" s="232">
        <f>IF(N1706="zákl. přenesená",J1706,0)</f>
        <v>0</v>
      </c>
      <c r="BH1706" s="232">
        <f>IF(N1706="sníž. přenesená",J1706,0)</f>
        <v>0</v>
      </c>
      <c r="BI1706" s="232">
        <f>IF(N1706="nulová",J1706,0)</f>
        <v>0</v>
      </c>
      <c r="BJ1706" s="17" t="s">
        <v>84</v>
      </c>
      <c r="BK1706" s="232">
        <f>ROUND(I1706*H1706,2)</f>
        <v>0</v>
      </c>
      <c r="BL1706" s="17" t="s">
        <v>252</v>
      </c>
      <c r="BM1706" s="231" t="s">
        <v>3093</v>
      </c>
    </row>
    <row r="1707" spans="1:65" s="2" customFormat="1" ht="13.8" customHeight="1">
      <c r="A1707" s="38"/>
      <c r="B1707" s="39"/>
      <c r="C1707" s="219" t="s">
        <v>3094</v>
      </c>
      <c r="D1707" s="219" t="s">
        <v>166</v>
      </c>
      <c r="E1707" s="220" t="s">
        <v>3095</v>
      </c>
      <c r="F1707" s="221" t="s">
        <v>3096</v>
      </c>
      <c r="G1707" s="222" t="s">
        <v>169</v>
      </c>
      <c r="H1707" s="223">
        <v>50.84</v>
      </c>
      <c r="I1707" s="224"/>
      <c r="J1707" s="225">
        <f>ROUND(I1707*H1707,2)</f>
        <v>0</v>
      </c>
      <c r="K1707" s="226"/>
      <c r="L1707" s="44"/>
      <c r="M1707" s="227" t="s">
        <v>1</v>
      </c>
      <c r="N1707" s="228" t="s">
        <v>41</v>
      </c>
      <c r="O1707" s="91"/>
      <c r="P1707" s="229">
        <f>O1707*H1707</f>
        <v>0</v>
      </c>
      <c r="Q1707" s="229">
        <v>0.00514</v>
      </c>
      <c r="R1707" s="229">
        <f>Q1707*H1707</f>
        <v>0.2613176</v>
      </c>
      <c r="S1707" s="229">
        <v>0</v>
      </c>
      <c r="T1707" s="230">
        <f>S1707*H1707</f>
        <v>0</v>
      </c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  <c r="AE1707" s="38"/>
      <c r="AR1707" s="231" t="s">
        <v>252</v>
      </c>
      <c r="AT1707" s="231" t="s">
        <v>166</v>
      </c>
      <c r="AU1707" s="231" t="s">
        <v>86</v>
      </c>
      <c r="AY1707" s="17" t="s">
        <v>164</v>
      </c>
      <c r="BE1707" s="232">
        <f>IF(N1707="základní",J1707,0)</f>
        <v>0</v>
      </c>
      <c r="BF1707" s="232">
        <f>IF(N1707="snížená",J1707,0)</f>
        <v>0</v>
      </c>
      <c r="BG1707" s="232">
        <f>IF(N1707="zákl. přenesená",J1707,0)</f>
        <v>0</v>
      </c>
      <c r="BH1707" s="232">
        <f>IF(N1707="sníž. přenesená",J1707,0)</f>
        <v>0</v>
      </c>
      <c r="BI1707" s="232">
        <f>IF(N1707="nulová",J1707,0)</f>
        <v>0</v>
      </c>
      <c r="BJ1707" s="17" t="s">
        <v>84</v>
      </c>
      <c r="BK1707" s="232">
        <f>ROUND(I1707*H1707,2)</f>
        <v>0</v>
      </c>
      <c r="BL1707" s="17" t="s">
        <v>252</v>
      </c>
      <c r="BM1707" s="231" t="s">
        <v>3097</v>
      </c>
    </row>
    <row r="1708" spans="1:51" s="13" customFormat="1" ht="12">
      <c r="A1708" s="13"/>
      <c r="B1708" s="233"/>
      <c r="C1708" s="234"/>
      <c r="D1708" s="235" t="s">
        <v>172</v>
      </c>
      <c r="E1708" s="236" t="s">
        <v>1</v>
      </c>
      <c r="F1708" s="237" t="s">
        <v>965</v>
      </c>
      <c r="G1708" s="234"/>
      <c r="H1708" s="238">
        <v>50.84</v>
      </c>
      <c r="I1708" s="239"/>
      <c r="J1708" s="234"/>
      <c r="K1708" s="234"/>
      <c r="L1708" s="240"/>
      <c r="M1708" s="241"/>
      <c r="N1708" s="242"/>
      <c r="O1708" s="242"/>
      <c r="P1708" s="242"/>
      <c r="Q1708" s="242"/>
      <c r="R1708" s="242"/>
      <c r="S1708" s="242"/>
      <c r="T1708" s="24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44" t="s">
        <v>172</v>
      </c>
      <c r="AU1708" s="244" t="s">
        <v>86</v>
      </c>
      <c r="AV1708" s="13" t="s">
        <v>86</v>
      </c>
      <c r="AW1708" s="13" t="s">
        <v>32</v>
      </c>
      <c r="AX1708" s="13" t="s">
        <v>84</v>
      </c>
      <c r="AY1708" s="244" t="s">
        <v>164</v>
      </c>
    </row>
    <row r="1709" spans="1:65" s="2" customFormat="1" ht="13.8" customHeight="1">
      <c r="A1709" s="38"/>
      <c r="B1709" s="39"/>
      <c r="C1709" s="219" t="s">
        <v>3098</v>
      </c>
      <c r="D1709" s="219" t="s">
        <v>166</v>
      </c>
      <c r="E1709" s="220" t="s">
        <v>3099</v>
      </c>
      <c r="F1709" s="221" t="s">
        <v>3100</v>
      </c>
      <c r="G1709" s="222" t="s">
        <v>1553</v>
      </c>
      <c r="H1709" s="277"/>
      <c r="I1709" s="224"/>
      <c r="J1709" s="225">
        <f>ROUND(I1709*H1709,2)</f>
        <v>0</v>
      </c>
      <c r="K1709" s="226"/>
      <c r="L1709" s="44"/>
      <c r="M1709" s="227" t="s">
        <v>1</v>
      </c>
      <c r="N1709" s="228" t="s">
        <v>41</v>
      </c>
      <c r="O1709" s="91"/>
      <c r="P1709" s="229">
        <f>O1709*H1709</f>
        <v>0</v>
      </c>
      <c r="Q1709" s="229">
        <v>0</v>
      </c>
      <c r="R1709" s="229">
        <f>Q1709*H1709</f>
        <v>0</v>
      </c>
      <c r="S1709" s="229">
        <v>0</v>
      </c>
      <c r="T1709" s="230">
        <f>S1709*H1709</f>
        <v>0</v>
      </c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  <c r="AE1709" s="38"/>
      <c r="AR1709" s="231" t="s">
        <v>252</v>
      </c>
      <c r="AT1709" s="231" t="s">
        <v>166</v>
      </c>
      <c r="AU1709" s="231" t="s">
        <v>86</v>
      </c>
      <c r="AY1709" s="17" t="s">
        <v>164</v>
      </c>
      <c r="BE1709" s="232">
        <f>IF(N1709="základní",J1709,0)</f>
        <v>0</v>
      </c>
      <c r="BF1709" s="232">
        <f>IF(N1709="snížená",J1709,0)</f>
        <v>0</v>
      </c>
      <c r="BG1709" s="232">
        <f>IF(N1709="zákl. přenesená",J1709,0)</f>
        <v>0</v>
      </c>
      <c r="BH1709" s="232">
        <f>IF(N1709="sníž. přenesená",J1709,0)</f>
        <v>0</v>
      </c>
      <c r="BI1709" s="232">
        <f>IF(N1709="nulová",J1709,0)</f>
        <v>0</v>
      </c>
      <c r="BJ1709" s="17" t="s">
        <v>84</v>
      </c>
      <c r="BK1709" s="232">
        <f>ROUND(I1709*H1709,2)</f>
        <v>0</v>
      </c>
      <c r="BL1709" s="17" t="s">
        <v>252</v>
      </c>
      <c r="BM1709" s="231" t="s">
        <v>3101</v>
      </c>
    </row>
    <row r="1710" spans="1:63" s="12" customFormat="1" ht="22.8" customHeight="1">
      <c r="A1710" s="12"/>
      <c r="B1710" s="203"/>
      <c r="C1710" s="204"/>
      <c r="D1710" s="205" t="s">
        <v>75</v>
      </c>
      <c r="E1710" s="217" t="s">
        <v>3102</v>
      </c>
      <c r="F1710" s="217" t="s">
        <v>3103</v>
      </c>
      <c r="G1710" s="204"/>
      <c r="H1710" s="204"/>
      <c r="I1710" s="207"/>
      <c r="J1710" s="218">
        <f>BK1710</f>
        <v>0</v>
      </c>
      <c r="K1710" s="204"/>
      <c r="L1710" s="209"/>
      <c r="M1710" s="210"/>
      <c r="N1710" s="211"/>
      <c r="O1710" s="211"/>
      <c r="P1710" s="212">
        <f>SUM(P1711:P1715)</f>
        <v>0</v>
      </c>
      <c r="Q1710" s="211"/>
      <c r="R1710" s="212">
        <f>SUM(R1711:R1715)</f>
        <v>0</v>
      </c>
      <c r="S1710" s="211"/>
      <c r="T1710" s="213">
        <f>SUM(T1711:T1715)</f>
        <v>32.819</v>
      </c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R1710" s="214" t="s">
        <v>86</v>
      </c>
      <c r="AT1710" s="215" t="s">
        <v>75</v>
      </c>
      <c r="AU1710" s="215" t="s">
        <v>84</v>
      </c>
      <c r="AY1710" s="214" t="s">
        <v>164</v>
      </c>
      <c r="BK1710" s="216">
        <f>SUM(BK1711:BK1715)</f>
        <v>0</v>
      </c>
    </row>
    <row r="1711" spans="1:65" s="2" customFormat="1" ht="13.8" customHeight="1">
      <c r="A1711" s="38"/>
      <c r="B1711" s="39"/>
      <c r="C1711" s="219" t="s">
        <v>3104</v>
      </c>
      <c r="D1711" s="219" t="s">
        <v>166</v>
      </c>
      <c r="E1711" s="220" t="s">
        <v>3105</v>
      </c>
      <c r="F1711" s="221" t="s">
        <v>3106</v>
      </c>
      <c r="G1711" s="222" t="s">
        <v>169</v>
      </c>
      <c r="H1711" s="223">
        <v>177.4</v>
      </c>
      <c r="I1711" s="224"/>
      <c r="J1711" s="225">
        <f>ROUND(I1711*H1711,2)</f>
        <v>0</v>
      </c>
      <c r="K1711" s="226"/>
      <c r="L1711" s="44"/>
      <c r="M1711" s="227" t="s">
        <v>1</v>
      </c>
      <c r="N1711" s="228" t="s">
        <v>41</v>
      </c>
      <c r="O1711" s="91"/>
      <c r="P1711" s="229">
        <f>O1711*H1711</f>
        <v>0</v>
      </c>
      <c r="Q1711" s="229">
        <v>0</v>
      </c>
      <c r="R1711" s="229">
        <f>Q1711*H1711</f>
        <v>0</v>
      </c>
      <c r="S1711" s="229">
        <v>0.185</v>
      </c>
      <c r="T1711" s="230">
        <f>S1711*H1711</f>
        <v>32.819</v>
      </c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  <c r="AE1711" s="38"/>
      <c r="AR1711" s="231" t="s">
        <v>252</v>
      </c>
      <c r="AT1711" s="231" t="s">
        <v>166</v>
      </c>
      <c r="AU1711" s="231" t="s">
        <v>86</v>
      </c>
      <c r="AY1711" s="17" t="s">
        <v>164</v>
      </c>
      <c r="BE1711" s="232">
        <f>IF(N1711="základní",J1711,0)</f>
        <v>0</v>
      </c>
      <c r="BF1711" s="232">
        <f>IF(N1711="snížená",J1711,0)</f>
        <v>0</v>
      </c>
      <c r="BG1711" s="232">
        <f>IF(N1711="zákl. přenesená",J1711,0)</f>
        <v>0</v>
      </c>
      <c r="BH1711" s="232">
        <f>IF(N1711="sníž. přenesená",J1711,0)</f>
        <v>0</v>
      </c>
      <c r="BI1711" s="232">
        <f>IF(N1711="nulová",J1711,0)</f>
        <v>0</v>
      </c>
      <c r="BJ1711" s="17" t="s">
        <v>84</v>
      </c>
      <c r="BK1711" s="232">
        <f>ROUND(I1711*H1711,2)</f>
        <v>0</v>
      </c>
      <c r="BL1711" s="17" t="s">
        <v>252</v>
      </c>
      <c r="BM1711" s="231" t="s">
        <v>3107</v>
      </c>
    </row>
    <row r="1712" spans="1:51" s="13" customFormat="1" ht="12">
      <c r="A1712" s="13"/>
      <c r="B1712" s="233"/>
      <c r="C1712" s="234"/>
      <c r="D1712" s="235" t="s">
        <v>172</v>
      </c>
      <c r="E1712" s="236" t="s">
        <v>1</v>
      </c>
      <c r="F1712" s="237" t="s">
        <v>3108</v>
      </c>
      <c r="G1712" s="234"/>
      <c r="H1712" s="238">
        <v>135.2</v>
      </c>
      <c r="I1712" s="239"/>
      <c r="J1712" s="234"/>
      <c r="K1712" s="234"/>
      <c r="L1712" s="240"/>
      <c r="M1712" s="241"/>
      <c r="N1712" s="242"/>
      <c r="O1712" s="242"/>
      <c r="P1712" s="242"/>
      <c r="Q1712" s="242"/>
      <c r="R1712" s="242"/>
      <c r="S1712" s="242"/>
      <c r="T1712" s="24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44" t="s">
        <v>172</v>
      </c>
      <c r="AU1712" s="244" t="s">
        <v>86</v>
      </c>
      <c r="AV1712" s="13" t="s">
        <v>86</v>
      </c>
      <c r="AW1712" s="13" t="s">
        <v>32</v>
      </c>
      <c r="AX1712" s="13" t="s">
        <v>76</v>
      </c>
      <c r="AY1712" s="244" t="s">
        <v>164</v>
      </c>
    </row>
    <row r="1713" spans="1:51" s="13" customFormat="1" ht="12">
      <c r="A1713" s="13"/>
      <c r="B1713" s="233"/>
      <c r="C1713" s="234"/>
      <c r="D1713" s="235" t="s">
        <v>172</v>
      </c>
      <c r="E1713" s="236" t="s">
        <v>1</v>
      </c>
      <c r="F1713" s="237" t="s">
        <v>3109</v>
      </c>
      <c r="G1713" s="234"/>
      <c r="H1713" s="238">
        <v>42.2</v>
      </c>
      <c r="I1713" s="239"/>
      <c r="J1713" s="234"/>
      <c r="K1713" s="234"/>
      <c r="L1713" s="240"/>
      <c r="M1713" s="241"/>
      <c r="N1713" s="242"/>
      <c r="O1713" s="242"/>
      <c r="P1713" s="242"/>
      <c r="Q1713" s="242"/>
      <c r="R1713" s="242"/>
      <c r="S1713" s="242"/>
      <c r="T1713" s="24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44" t="s">
        <v>172</v>
      </c>
      <c r="AU1713" s="244" t="s">
        <v>86</v>
      </c>
      <c r="AV1713" s="13" t="s">
        <v>86</v>
      </c>
      <c r="AW1713" s="13" t="s">
        <v>32</v>
      </c>
      <c r="AX1713" s="13" t="s">
        <v>76</v>
      </c>
      <c r="AY1713" s="244" t="s">
        <v>164</v>
      </c>
    </row>
    <row r="1714" spans="1:51" s="14" customFormat="1" ht="12">
      <c r="A1714" s="14"/>
      <c r="B1714" s="245"/>
      <c r="C1714" s="246"/>
      <c r="D1714" s="235" t="s">
        <v>172</v>
      </c>
      <c r="E1714" s="247" t="s">
        <v>1</v>
      </c>
      <c r="F1714" s="248" t="s">
        <v>175</v>
      </c>
      <c r="G1714" s="246"/>
      <c r="H1714" s="249">
        <v>177.39999999999998</v>
      </c>
      <c r="I1714" s="250"/>
      <c r="J1714" s="246"/>
      <c r="K1714" s="246"/>
      <c r="L1714" s="251"/>
      <c r="M1714" s="252"/>
      <c r="N1714" s="253"/>
      <c r="O1714" s="253"/>
      <c r="P1714" s="253"/>
      <c r="Q1714" s="253"/>
      <c r="R1714" s="253"/>
      <c r="S1714" s="253"/>
      <c r="T1714" s="25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T1714" s="255" t="s">
        <v>172</v>
      </c>
      <c r="AU1714" s="255" t="s">
        <v>86</v>
      </c>
      <c r="AV1714" s="14" t="s">
        <v>170</v>
      </c>
      <c r="AW1714" s="14" t="s">
        <v>32</v>
      </c>
      <c r="AX1714" s="14" t="s">
        <v>84</v>
      </c>
      <c r="AY1714" s="255" t="s">
        <v>164</v>
      </c>
    </row>
    <row r="1715" spans="1:65" s="2" customFormat="1" ht="13.8" customHeight="1">
      <c r="A1715" s="38"/>
      <c r="B1715" s="39"/>
      <c r="C1715" s="219" t="s">
        <v>3110</v>
      </c>
      <c r="D1715" s="219" t="s">
        <v>166</v>
      </c>
      <c r="E1715" s="220" t="s">
        <v>3111</v>
      </c>
      <c r="F1715" s="221" t="s">
        <v>3112</v>
      </c>
      <c r="G1715" s="222" t="s">
        <v>1553</v>
      </c>
      <c r="H1715" s="277"/>
      <c r="I1715" s="224"/>
      <c r="J1715" s="225">
        <f>ROUND(I1715*H1715,2)</f>
        <v>0</v>
      </c>
      <c r="K1715" s="226"/>
      <c r="L1715" s="44"/>
      <c r="M1715" s="227" t="s">
        <v>1</v>
      </c>
      <c r="N1715" s="228" t="s">
        <v>41</v>
      </c>
      <c r="O1715" s="91"/>
      <c r="P1715" s="229">
        <f>O1715*H1715</f>
        <v>0</v>
      </c>
      <c r="Q1715" s="229">
        <v>0</v>
      </c>
      <c r="R1715" s="229">
        <f>Q1715*H1715</f>
        <v>0</v>
      </c>
      <c r="S1715" s="229">
        <v>0</v>
      </c>
      <c r="T1715" s="230">
        <f>S1715*H1715</f>
        <v>0</v>
      </c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  <c r="AE1715" s="38"/>
      <c r="AR1715" s="231" t="s">
        <v>252</v>
      </c>
      <c r="AT1715" s="231" t="s">
        <v>166</v>
      </c>
      <c r="AU1715" s="231" t="s">
        <v>86</v>
      </c>
      <c r="AY1715" s="17" t="s">
        <v>164</v>
      </c>
      <c r="BE1715" s="232">
        <f>IF(N1715="základní",J1715,0)</f>
        <v>0</v>
      </c>
      <c r="BF1715" s="232">
        <f>IF(N1715="snížená",J1715,0)</f>
        <v>0</v>
      </c>
      <c r="BG1715" s="232">
        <f>IF(N1715="zákl. přenesená",J1715,0)</f>
        <v>0</v>
      </c>
      <c r="BH1715" s="232">
        <f>IF(N1715="sníž. přenesená",J1715,0)</f>
        <v>0</v>
      </c>
      <c r="BI1715" s="232">
        <f>IF(N1715="nulová",J1715,0)</f>
        <v>0</v>
      </c>
      <c r="BJ1715" s="17" t="s">
        <v>84</v>
      </c>
      <c r="BK1715" s="232">
        <f>ROUND(I1715*H1715,2)</f>
        <v>0</v>
      </c>
      <c r="BL1715" s="17" t="s">
        <v>252</v>
      </c>
      <c r="BM1715" s="231" t="s">
        <v>3113</v>
      </c>
    </row>
    <row r="1716" spans="1:63" s="12" customFormat="1" ht="22.8" customHeight="1">
      <c r="A1716" s="12"/>
      <c r="B1716" s="203"/>
      <c r="C1716" s="204"/>
      <c r="D1716" s="205" t="s">
        <v>75</v>
      </c>
      <c r="E1716" s="217" t="s">
        <v>3114</v>
      </c>
      <c r="F1716" s="217" t="s">
        <v>3115</v>
      </c>
      <c r="G1716" s="204"/>
      <c r="H1716" s="204"/>
      <c r="I1716" s="207"/>
      <c r="J1716" s="218">
        <f>BK1716</f>
        <v>0</v>
      </c>
      <c r="K1716" s="204"/>
      <c r="L1716" s="209"/>
      <c r="M1716" s="210"/>
      <c r="N1716" s="211"/>
      <c r="O1716" s="211"/>
      <c r="P1716" s="212">
        <f>SUM(P1717:P1728)</f>
        <v>0</v>
      </c>
      <c r="Q1716" s="211"/>
      <c r="R1716" s="212">
        <f>SUM(R1717:R1728)</f>
        <v>0.3233472</v>
      </c>
      <c r="S1716" s="211"/>
      <c r="T1716" s="213">
        <f>SUM(T1717:T1728)</f>
        <v>0</v>
      </c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R1716" s="214" t="s">
        <v>86</v>
      </c>
      <c r="AT1716" s="215" t="s">
        <v>75</v>
      </c>
      <c r="AU1716" s="215" t="s">
        <v>84</v>
      </c>
      <c r="AY1716" s="214" t="s">
        <v>164</v>
      </c>
      <c r="BK1716" s="216">
        <f>SUM(BK1717:BK1728)</f>
        <v>0</v>
      </c>
    </row>
    <row r="1717" spans="1:65" s="2" customFormat="1" ht="13.8" customHeight="1">
      <c r="A1717" s="38"/>
      <c r="B1717" s="39"/>
      <c r="C1717" s="219" t="s">
        <v>3116</v>
      </c>
      <c r="D1717" s="219" t="s">
        <v>166</v>
      </c>
      <c r="E1717" s="220" t="s">
        <v>3117</v>
      </c>
      <c r="F1717" s="221" t="s">
        <v>3118</v>
      </c>
      <c r="G1717" s="222" t="s">
        <v>169</v>
      </c>
      <c r="H1717" s="223">
        <v>489.92</v>
      </c>
      <c r="I1717" s="224"/>
      <c r="J1717" s="225">
        <f>ROUND(I1717*H1717,2)</f>
        <v>0</v>
      </c>
      <c r="K1717" s="226"/>
      <c r="L1717" s="44"/>
      <c r="M1717" s="227" t="s">
        <v>1</v>
      </c>
      <c r="N1717" s="228" t="s">
        <v>41</v>
      </c>
      <c r="O1717" s="91"/>
      <c r="P1717" s="229">
        <f>O1717*H1717</f>
        <v>0</v>
      </c>
      <c r="Q1717" s="229">
        <v>0</v>
      </c>
      <c r="R1717" s="229">
        <f>Q1717*H1717</f>
        <v>0</v>
      </c>
      <c r="S1717" s="229">
        <v>0</v>
      </c>
      <c r="T1717" s="230">
        <f>S1717*H1717</f>
        <v>0</v>
      </c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  <c r="AE1717" s="38"/>
      <c r="AR1717" s="231" t="s">
        <v>252</v>
      </c>
      <c r="AT1717" s="231" t="s">
        <v>166</v>
      </c>
      <c r="AU1717" s="231" t="s">
        <v>86</v>
      </c>
      <c r="AY1717" s="17" t="s">
        <v>164</v>
      </c>
      <c r="BE1717" s="232">
        <f>IF(N1717="základní",J1717,0)</f>
        <v>0</v>
      </c>
      <c r="BF1717" s="232">
        <f>IF(N1717="snížená",J1717,0)</f>
        <v>0</v>
      </c>
      <c r="BG1717" s="232">
        <f>IF(N1717="zákl. přenesená",J1717,0)</f>
        <v>0</v>
      </c>
      <c r="BH1717" s="232">
        <f>IF(N1717="sníž. přenesená",J1717,0)</f>
        <v>0</v>
      </c>
      <c r="BI1717" s="232">
        <f>IF(N1717="nulová",J1717,0)</f>
        <v>0</v>
      </c>
      <c r="BJ1717" s="17" t="s">
        <v>84</v>
      </c>
      <c r="BK1717" s="232">
        <f>ROUND(I1717*H1717,2)</f>
        <v>0</v>
      </c>
      <c r="BL1717" s="17" t="s">
        <v>252</v>
      </c>
      <c r="BM1717" s="231" t="s">
        <v>3119</v>
      </c>
    </row>
    <row r="1718" spans="1:51" s="13" customFormat="1" ht="12">
      <c r="A1718" s="13"/>
      <c r="B1718" s="233"/>
      <c r="C1718" s="234"/>
      <c r="D1718" s="235" t="s">
        <v>172</v>
      </c>
      <c r="E1718" s="236" t="s">
        <v>1</v>
      </c>
      <c r="F1718" s="237" t="s">
        <v>3120</v>
      </c>
      <c r="G1718" s="234"/>
      <c r="H1718" s="238">
        <v>207.53</v>
      </c>
      <c r="I1718" s="239"/>
      <c r="J1718" s="234"/>
      <c r="K1718" s="234"/>
      <c r="L1718" s="240"/>
      <c r="M1718" s="241"/>
      <c r="N1718" s="242"/>
      <c r="O1718" s="242"/>
      <c r="P1718" s="242"/>
      <c r="Q1718" s="242"/>
      <c r="R1718" s="242"/>
      <c r="S1718" s="242"/>
      <c r="T1718" s="24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44" t="s">
        <v>172</v>
      </c>
      <c r="AU1718" s="244" t="s">
        <v>86</v>
      </c>
      <c r="AV1718" s="13" t="s">
        <v>86</v>
      </c>
      <c r="AW1718" s="13" t="s">
        <v>32</v>
      </c>
      <c r="AX1718" s="13" t="s">
        <v>76</v>
      </c>
      <c r="AY1718" s="244" t="s">
        <v>164</v>
      </c>
    </row>
    <row r="1719" spans="1:51" s="13" customFormat="1" ht="12">
      <c r="A1719" s="13"/>
      <c r="B1719" s="233"/>
      <c r="C1719" s="234"/>
      <c r="D1719" s="235" t="s">
        <v>172</v>
      </c>
      <c r="E1719" s="236" t="s">
        <v>1</v>
      </c>
      <c r="F1719" s="237" t="s">
        <v>3121</v>
      </c>
      <c r="G1719" s="234"/>
      <c r="H1719" s="238">
        <v>45.2</v>
      </c>
      <c r="I1719" s="239"/>
      <c r="J1719" s="234"/>
      <c r="K1719" s="234"/>
      <c r="L1719" s="240"/>
      <c r="M1719" s="241"/>
      <c r="N1719" s="242"/>
      <c r="O1719" s="242"/>
      <c r="P1719" s="242"/>
      <c r="Q1719" s="242"/>
      <c r="R1719" s="242"/>
      <c r="S1719" s="242"/>
      <c r="T1719" s="24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44" t="s">
        <v>172</v>
      </c>
      <c r="AU1719" s="244" t="s">
        <v>86</v>
      </c>
      <c r="AV1719" s="13" t="s">
        <v>86</v>
      </c>
      <c r="AW1719" s="13" t="s">
        <v>32</v>
      </c>
      <c r="AX1719" s="13" t="s">
        <v>76</v>
      </c>
      <c r="AY1719" s="244" t="s">
        <v>164</v>
      </c>
    </row>
    <row r="1720" spans="1:51" s="13" customFormat="1" ht="12">
      <c r="A1720" s="13"/>
      <c r="B1720" s="233"/>
      <c r="C1720" s="234"/>
      <c r="D1720" s="235" t="s">
        <v>172</v>
      </c>
      <c r="E1720" s="236" t="s">
        <v>1</v>
      </c>
      <c r="F1720" s="237" t="s">
        <v>3048</v>
      </c>
      <c r="G1720" s="234"/>
      <c r="H1720" s="238">
        <v>104.29</v>
      </c>
      <c r="I1720" s="239"/>
      <c r="J1720" s="234"/>
      <c r="K1720" s="234"/>
      <c r="L1720" s="240"/>
      <c r="M1720" s="241"/>
      <c r="N1720" s="242"/>
      <c r="O1720" s="242"/>
      <c r="P1720" s="242"/>
      <c r="Q1720" s="242"/>
      <c r="R1720" s="242"/>
      <c r="S1720" s="242"/>
      <c r="T1720" s="24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44" t="s">
        <v>172</v>
      </c>
      <c r="AU1720" s="244" t="s">
        <v>86</v>
      </c>
      <c r="AV1720" s="13" t="s">
        <v>86</v>
      </c>
      <c r="AW1720" s="13" t="s">
        <v>32</v>
      </c>
      <c r="AX1720" s="13" t="s">
        <v>76</v>
      </c>
      <c r="AY1720" s="244" t="s">
        <v>164</v>
      </c>
    </row>
    <row r="1721" spans="1:51" s="13" customFormat="1" ht="12">
      <c r="A1721" s="13"/>
      <c r="B1721" s="233"/>
      <c r="C1721" s="234"/>
      <c r="D1721" s="235" t="s">
        <v>172</v>
      </c>
      <c r="E1721" s="236" t="s">
        <v>1</v>
      </c>
      <c r="F1721" s="237" t="s">
        <v>3049</v>
      </c>
      <c r="G1721" s="234"/>
      <c r="H1721" s="238">
        <v>39.32</v>
      </c>
      <c r="I1721" s="239"/>
      <c r="J1721" s="234"/>
      <c r="K1721" s="234"/>
      <c r="L1721" s="240"/>
      <c r="M1721" s="241"/>
      <c r="N1721" s="242"/>
      <c r="O1721" s="242"/>
      <c r="P1721" s="242"/>
      <c r="Q1721" s="242"/>
      <c r="R1721" s="242"/>
      <c r="S1721" s="242"/>
      <c r="T1721" s="24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44" t="s">
        <v>172</v>
      </c>
      <c r="AU1721" s="244" t="s">
        <v>86</v>
      </c>
      <c r="AV1721" s="13" t="s">
        <v>86</v>
      </c>
      <c r="AW1721" s="13" t="s">
        <v>32</v>
      </c>
      <c r="AX1721" s="13" t="s">
        <v>76</v>
      </c>
      <c r="AY1721" s="244" t="s">
        <v>164</v>
      </c>
    </row>
    <row r="1722" spans="1:51" s="13" customFormat="1" ht="12">
      <c r="A1722" s="13"/>
      <c r="B1722" s="233"/>
      <c r="C1722" s="234"/>
      <c r="D1722" s="235" t="s">
        <v>172</v>
      </c>
      <c r="E1722" s="236" t="s">
        <v>1</v>
      </c>
      <c r="F1722" s="237" t="s">
        <v>3050</v>
      </c>
      <c r="G1722" s="234"/>
      <c r="H1722" s="238">
        <v>46.83</v>
      </c>
      <c r="I1722" s="239"/>
      <c r="J1722" s="234"/>
      <c r="K1722" s="234"/>
      <c r="L1722" s="240"/>
      <c r="M1722" s="241"/>
      <c r="N1722" s="242"/>
      <c r="O1722" s="242"/>
      <c r="P1722" s="242"/>
      <c r="Q1722" s="242"/>
      <c r="R1722" s="242"/>
      <c r="S1722" s="242"/>
      <c r="T1722" s="24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44" t="s">
        <v>172</v>
      </c>
      <c r="AU1722" s="244" t="s">
        <v>86</v>
      </c>
      <c r="AV1722" s="13" t="s">
        <v>86</v>
      </c>
      <c r="AW1722" s="13" t="s">
        <v>32</v>
      </c>
      <c r="AX1722" s="13" t="s">
        <v>76</v>
      </c>
      <c r="AY1722" s="244" t="s">
        <v>164</v>
      </c>
    </row>
    <row r="1723" spans="1:51" s="13" customFormat="1" ht="12">
      <c r="A1723" s="13"/>
      <c r="B1723" s="233"/>
      <c r="C1723" s="234"/>
      <c r="D1723" s="235" t="s">
        <v>172</v>
      </c>
      <c r="E1723" s="236" t="s">
        <v>1</v>
      </c>
      <c r="F1723" s="237" t="s">
        <v>3051</v>
      </c>
      <c r="G1723" s="234"/>
      <c r="H1723" s="238">
        <v>46.75</v>
      </c>
      <c r="I1723" s="239"/>
      <c r="J1723" s="234"/>
      <c r="K1723" s="234"/>
      <c r="L1723" s="240"/>
      <c r="M1723" s="241"/>
      <c r="N1723" s="242"/>
      <c r="O1723" s="242"/>
      <c r="P1723" s="242"/>
      <c r="Q1723" s="242"/>
      <c r="R1723" s="242"/>
      <c r="S1723" s="242"/>
      <c r="T1723" s="24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44" t="s">
        <v>172</v>
      </c>
      <c r="AU1723" s="244" t="s">
        <v>86</v>
      </c>
      <c r="AV1723" s="13" t="s">
        <v>86</v>
      </c>
      <c r="AW1723" s="13" t="s">
        <v>32</v>
      </c>
      <c r="AX1723" s="13" t="s">
        <v>76</v>
      </c>
      <c r="AY1723" s="244" t="s">
        <v>164</v>
      </c>
    </row>
    <row r="1724" spans="1:51" s="14" customFormat="1" ht="12">
      <c r="A1724" s="14"/>
      <c r="B1724" s="245"/>
      <c r="C1724" s="246"/>
      <c r="D1724" s="235" t="s">
        <v>172</v>
      </c>
      <c r="E1724" s="247" t="s">
        <v>1</v>
      </c>
      <c r="F1724" s="248" t="s">
        <v>175</v>
      </c>
      <c r="G1724" s="246"/>
      <c r="H1724" s="249">
        <v>489.92</v>
      </c>
      <c r="I1724" s="250"/>
      <c r="J1724" s="246"/>
      <c r="K1724" s="246"/>
      <c r="L1724" s="251"/>
      <c r="M1724" s="252"/>
      <c r="N1724" s="253"/>
      <c r="O1724" s="253"/>
      <c r="P1724" s="253"/>
      <c r="Q1724" s="253"/>
      <c r="R1724" s="253"/>
      <c r="S1724" s="253"/>
      <c r="T1724" s="25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T1724" s="255" t="s">
        <v>172</v>
      </c>
      <c r="AU1724" s="255" t="s">
        <v>86</v>
      </c>
      <c r="AV1724" s="14" t="s">
        <v>170</v>
      </c>
      <c r="AW1724" s="14" t="s">
        <v>32</v>
      </c>
      <c r="AX1724" s="14" t="s">
        <v>84</v>
      </c>
      <c r="AY1724" s="255" t="s">
        <v>164</v>
      </c>
    </row>
    <row r="1725" spans="1:65" s="2" customFormat="1" ht="13.8" customHeight="1">
      <c r="A1725" s="38"/>
      <c r="B1725" s="39"/>
      <c r="C1725" s="266" t="s">
        <v>3122</v>
      </c>
      <c r="D1725" s="266" t="s">
        <v>424</v>
      </c>
      <c r="E1725" s="267" t="s">
        <v>3123</v>
      </c>
      <c r="F1725" s="268" t="s">
        <v>3124</v>
      </c>
      <c r="G1725" s="269" t="s">
        <v>169</v>
      </c>
      <c r="H1725" s="270">
        <v>538.912</v>
      </c>
      <c r="I1725" s="271"/>
      <c r="J1725" s="272">
        <f>ROUND(I1725*H1725,2)</f>
        <v>0</v>
      </c>
      <c r="K1725" s="273"/>
      <c r="L1725" s="274"/>
      <c r="M1725" s="275" t="s">
        <v>1</v>
      </c>
      <c r="N1725" s="276" t="s">
        <v>41</v>
      </c>
      <c r="O1725" s="91"/>
      <c r="P1725" s="229">
        <f>O1725*H1725</f>
        <v>0</v>
      </c>
      <c r="Q1725" s="229">
        <v>0.0006</v>
      </c>
      <c r="R1725" s="229">
        <f>Q1725*H1725</f>
        <v>0.3233472</v>
      </c>
      <c r="S1725" s="229">
        <v>0</v>
      </c>
      <c r="T1725" s="230">
        <f>S1725*H1725</f>
        <v>0</v>
      </c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  <c r="AE1725" s="38"/>
      <c r="AR1725" s="231" t="s">
        <v>352</v>
      </c>
      <c r="AT1725" s="231" t="s">
        <v>424</v>
      </c>
      <c r="AU1725" s="231" t="s">
        <v>86</v>
      </c>
      <c r="AY1725" s="17" t="s">
        <v>164</v>
      </c>
      <c r="BE1725" s="232">
        <f>IF(N1725="základní",J1725,0)</f>
        <v>0</v>
      </c>
      <c r="BF1725" s="232">
        <f>IF(N1725="snížená",J1725,0)</f>
        <v>0</v>
      </c>
      <c r="BG1725" s="232">
        <f>IF(N1725="zákl. přenesená",J1725,0)</f>
        <v>0</v>
      </c>
      <c r="BH1725" s="232">
        <f>IF(N1725="sníž. přenesená",J1725,0)</f>
        <v>0</v>
      </c>
      <c r="BI1725" s="232">
        <f>IF(N1725="nulová",J1725,0)</f>
        <v>0</v>
      </c>
      <c r="BJ1725" s="17" t="s">
        <v>84</v>
      </c>
      <c r="BK1725" s="232">
        <f>ROUND(I1725*H1725,2)</f>
        <v>0</v>
      </c>
      <c r="BL1725" s="17" t="s">
        <v>252</v>
      </c>
      <c r="BM1725" s="231" t="s">
        <v>3125</v>
      </c>
    </row>
    <row r="1726" spans="1:51" s="13" customFormat="1" ht="12">
      <c r="A1726" s="13"/>
      <c r="B1726" s="233"/>
      <c r="C1726" s="234"/>
      <c r="D1726" s="235" t="s">
        <v>172</v>
      </c>
      <c r="E1726" s="236" t="s">
        <v>1</v>
      </c>
      <c r="F1726" s="237" t="s">
        <v>3126</v>
      </c>
      <c r="G1726" s="234"/>
      <c r="H1726" s="238">
        <v>489.92</v>
      </c>
      <c r="I1726" s="239"/>
      <c r="J1726" s="234"/>
      <c r="K1726" s="234"/>
      <c r="L1726" s="240"/>
      <c r="M1726" s="241"/>
      <c r="N1726" s="242"/>
      <c r="O1726" s="242"/>
      <c r="P1726" s="242"/>
      <c r="Q1726" s="242"/>
      <c r="R1726" s="242"/>
      <c r="S1726" s="242"/>
      <c r="T1726" s="24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44" t="s">
        <v>172</v>
      </c>
      <c r="AU1726" s="244" t="s">
        <v>86</v>
      </c>
      <c r="AV1726" s="13" t="s">
        <v>86</v>
      </c>
      <c r="AW1726" s="13" t="s">
        <v>32</v>
      </c>
      <c r="AX1726" s="13" t="s">
        <v>84</v>
      </c>
      <c r="AY1726" s="244" t="s">
        <v>164</v>
      </c>
    </row>
    <row r="1727" spans="1:51" s="13" customFormat="1" ht="12">
      <c r="A1727" s="13"/>
      <c r="B1727" s="233"/>
      <c r="C1727" s="234"/>
      <c r="D1727" s="235" t="s">
        <v>172</v>
      </c>
      <c r="E1727" s="234"/>
      <c r="F1727" s="237" t="s">
        <v>3127</v>
      </c>
      <c r="G1727" s="234"/>
      <c r="H1727" s="238">
        <v>538.912</v>
      </c>
      <c r="I1727" s="239"/>
      <c r="J1727" s="234"/>
      <c r="K1727" s="234"/>
      <c r="L1727" s="240"/>
      <c r="M1727" s="241"/>
      <c r="N1727" s="242"/>
      <c r="O1727" s="242"/>
      <c r="P1727" s="242"/>
      <c r="Q1727" s="242"/>
      <c r="R1727" s="242"/>
      <c r="S1727" s="242"/>
      <c r="T1727" s="24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44" t="s">
        <v>172</v>
      </c>
      <c r="AU1727" s="244" t="s">
        <v>86</v>
      </c>
      <c r="AV1727" s="13" t="s">
        <v>86</v>
      </c>
      <c r="AW1727" s="13" t="s">
        <v>4</v>
      </c>
      <c r="AX1727" s="13" t="s">
        <v>84</v>
      </c>
      <c r="AY1727" s="244" t="s">
        <v>164</v>
      </c>
    </row>
    <row r="1728" spans="1:65" s="2" customFormat="1" ht="13.8" customHeight="1">
      <c r="A1728" s="38"/>
      <c r="B1728" s="39"/>
      <c r="C1728" s="219" t="s">
        <v>3128</v>
      </c>
      <c r="D1728" s="219" t="s">
        <v>166</v>
      </c>
      <c r="E1728" s="220" t="s">
        <v>3129</v>
      </c>
      <c r="F1728" s="221" t="s">
        <v>3130</v>
      </c>
      <c r="G1728" s="222" t="s">
        <v>1553</v>
      </c>
      <c r="H1728" s="277"/>
      <c r="I1728" s="224"/>
      <c r="J1728" s="225">
        <f>ROUND(I1728*H1728,2)</f>
        <v>0</v>
      </c>
      <c r="K1728" s="226"/>
      <c r="L1728" s="44"/>
      <c r="M1728" s="227" t="s">
        <v>1</v>
      </c>
      <c r="N1728" s="228" t="s">
        <v>41</v>
      </c>
      <c r="O1728" s="91"/>
      <c r="P1728" s="229">
        <f>O1728*H1728</f>
        <v>0</v>
      </c>
      <c r="Q1728" s="229">
        <v>0</v>
      </c>
      <c r="R1728" s="229">
        <f>Q1728*H1728</f>
        <v>0</v>
      </c>
      <c r="S1728" s="229">
        <v>0</v>
      </c>
      <c r="T1728" s="230">
        <f>S1728*H1728</f>
        <v>0</v>
      </c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  <c r="AE1728" s="38"/>
      <c r="AR1728" s="231" t="s">
        <v>252</v>
      </c>
      <c r="AT1728" s="231" t="s">
        <v>166</v>
      </c>
      <c r="AU1728" s="231" t="s">
        <v>86</v>
      </c>
      <c r="AY1728" s="17" t="s">
        <v>164</v>
      </c>
      <c r="BE1728" s="232">
        <f>IF(N1728="základní",J1728,0)</f>
        <v>0</v>
      </c>
      <c r="BF1728" s="232">
        <f>IF(N1728="snížená",J1728,0)</f>
        <v>0</v>
      </c>
      <c r="BG1728" s="232">
        <f>IF(N1728="zákl. přenesená",J1728,0)</f>
        <v>0</v>
      </c>
      <c r="BH1728" s="232">
        <f>IF(N1728="sníž. přenesená",J1728,0)</f>
        <v>0</v>
      </c>
      <c r="BI1728" s="232">
        <f>IF(N1728="nulová",J1728,0)</f>
        <v>0</v>
      </c>
      <c r="BJ1728" s="17" t="s">
        <v>84</v>
      </c>
      <c r="BK1728" s="232">
        <f>ROUND(I1728*H1728,2)</f>
        <v>0</v>
      </c>
      <c r="BL1728" s="17" t="s">
        <v>252</v>
      </c>
      <c r="BM1728" s="231" t="s">
        <v>3131</v>
      </c>
    </row>
    <row r="1729" spans="1:63" s="12" customFormat="1" ht="22.8" customHeight="1">
      <c r="A1729" s="12"/>
      <c r="B1729" s="203"/>
      <c r="C1729" s="204"/>
      <c r="D1729" s="205" t="s">
        <v>75</v>
      </c>
      <c r="E1729" s="217" t="s">
        <v>3132</v>
      </c>
      <c r="F1729" s="217" t="s">
        <v>3133</v>
      </c>
      <c r="G1729" s="204"/>
      <c r="H1729" s="204"/>
      <c r="I1729" s="207"/>
      <c r="J1729" s="218">
        <f>BK1729</f>
        <v>0</v>
      </c>
      <c r="K1729" s="204"/>
      <c r="L1729" s="209"/>
      <c r="M1729" s="210"/>
      <c r="N1729" s="211"/>
      <c r="O1729" s="211"/>
      <c r="P1729" s="212">
        <f>SUM(P1730:P1799)</f>
        <v>0</v>
      </c>
      <c r="Q1729" s="211"/>
      <c r="R1729" s="212">
        <f>SUM(R1730:R1799)</f>
        <v>24.496918060000002</v>
      </c>
      <c r="S1729" s="211"/>
      <c r="T1729" s="213">
        <f>SUM(T1730:T1799)</f>
        <v>4.570525</v>
      </c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R1729" s="214" t="s">
        <v>86</v>
      </c>
      <c r="AT1729" s="215" t="s">
        <v>75</v>
      </c>
      <c r="AU1729" s="215" t="s">
        <v>84</v>
      </c>
      <c r="AY1729" s="214" t="s">
        <v>164</v>
      </c>
      <c r="BK1729" s="216">
        <f>SUM(BK1730:BK1799)</f>
        <v>0</v>
      </c>
    </row>
    <row r="1730" spans="1:65" s="2" customFormat="1" ht="13.8" customHeight="1">
      <c r="A1730" s="38"/>
      <c r="B1730" s="39"/>
      <c r="C1730" s="219" t="s">
        <v>3134</v>
      </c>
      <c r="D1730" s="219" t="s">
        <v>166</v>
      </c>
      <c r="E1730" s="220" t="s">
        <v>3135</v>
      </c>
      <c r="F1730" s="221" t="s">
        <v>3136</v>
      </c>
      <c r="G1730" s="222" t="s">
        <v>169</v>
      </c>
      <c r="H1730" s="223">
        <v>1967.083</v>
      </c>
      <c r="I1730" s="224"/>
      <c r="J1730" s="225">
        <f>ROUND(I1730*H1730,2)</f>
        <v>0</v>
      </c>
      <c r="K1730" s="226"/>
      <c r="L1730" s="44"/>
      <c r="M1730" s="227" t="s">
        <v>1</v>
      </c>
      <c r="N1730" s="228" t="s">
        <v>41</v>
      </c>
      <c r="O1730" s="91"/>
      <c r="P1730" s="229">
        <f>O1730*H1730</f>
        <v>0</v>
      </c>
      <c r="Q1730" s="229">
        <v>7E-05</v>
      </c>
      <c r="R1730" s="229">
        <f>Q1730*H1730</f>
        <v>0.13769581</v>
      </c>
      <c r="S1730" s="229">
        <v>0</v>
      </c>
      <c r="T1730" s="230">
        <f>S1730*H1730</f>
        <v>0</v>
      </c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  <c r="AE1730" s="38"/>
      <c r="AR1730" s="231" t="s">
        <v>252</v>
      </c>
      <c r="AT1730" s="231" t="s">
        <v>166</v>
      </c>
      <c r="AU1730" s="231" t="s">
        <v>86</v>
      </c>
      <c r="AY1730" s="17" t="s">
        <v>164</v>
      </c>
      <c r="BE1730" s="232">
        <f>IF(N1730="základní",J1730,0)</f>
        <v>0</v>
      </c>
      <c r="BF1730" s="232">
        <f>IF(N1730="snížená",J1730,0)</f>
        <v>0</v>
      </c>
      <c r="BG1730" s="232">
        <f>IF(N1730="zákl. přenesená",J1730,0)</f>
        <v>0</v>
      </c>
      <c r="BH1730" s="232">
        <f>IF(N1730="sníž. přenesená",J1730,0)</f>
        <v>0</v>
      </c>
      <c r="BI1730" s="232">
        <f>IF(N1730="nulová",J1730,0)</f>
        <v>0</v>
      </c>
      <c r="BJ1730" s="17" t="s">
        <v>84</v>
      </c>
      <c r="BK1730" s="232">
        <f>ROUND(I1730*H1730,2)</f>
        <v>0</v>
      </c>
      <c r="BL1730" s="17" t="s">
        <v>252</v>
      </c>
      <c r="BM1730" s="231" t="s">
        <v>3137</v>
      </c>
    </row>
    <row r="1731" spans="1:51" s="13" customFormat="1" ht="12">
      <c r="A1731" s="13"/>
      <c r="B1731" s="233"/>
      <c r="C1731" s="234"/>
      <c r="D1731" s="235" t="s">
        <v>172</v>
      </c>
      <c r="E1731" s="236" t="s">
        <v>1</v>
      </c>
      <c r="F1731" s="237" t="s">
        <v>3138</v>
      </c>
      <c r="G1731" s="234"/>
      <c r="H1731" s="238">
        <v>14.86</v>
      </c>
      <c r="I1731" s="239"/>
      <c r="J1731" s="234"/>
      <c r="K1731" s="234"/>
      <c r="L1731" s="240"/>
      <c r="M1731" s="241"/>
      <c r="N1731" s="242"/>
      <c r="O1731" s="242"/>
      <c r="P1731" s="242"/>
      <c r="Q1731" s="242"/>
      <c r="R1731" s="242"/>
      <c r="S1731" s="242"/>
      <c r="T1731" s="24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T1731" s="244" t="s">
        <v>172</v>
      </c>
      <c r="AU1731" s="244" t="s">
        <v>86</v>
      </c>
      <c r="AV1731" s="13" t="s">
        <v>86</v>
      </c>
      <c r="AW1731" s="13" t="s">
        <v>32</v>
      </c>
      <c r="AX1731" s="13" t="s">
        <v>76</v>
      </c>
      <c r="AY1731" s="244" t="s">
        <v>164</v>
      </c>
    </row>
    <row r="1732" spans="1:51" s="13" customFormat="1" ht="12">
      <c r="A1732" s="13"/>
      <c r="B1732" s="233"/>
      <c r="C1732" s="234"/>
      <c r="D1732" s="235" t="s">
        <v>172</v>
      </c>
      <c r="E1732" s="236" t="s">
        <v>1</v>
      </c>
      <c r="F1732" s="237" t="s">
        <v>3139</v>
      </c>
      <c r="G1732" s="234"/>
      <c r="H1732" s="238">
        <v>350.96</v>
      </c>
      <c r="I1732" s="239"/>
      <c r="J1732" s="234"/>
      <c r="K1732" s="234"/>
      <c r="L1732" s="240"/>
      <c r="M1732" s="241"/>
      <c r="N1732" s="242"/>
      <c r="O1732" s="242"/>
      <c r="P1732" s="242"/>
      <c r="Q1732" s="242"/>
      <c r="R1732" s="242"/>
      <c r="S1732" s="242"/>
      <c r="T1732" s="24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44" t="s">
        <v>172</v>
      </c>
      <c r="AU1732" s="244" t="s">
        <v>86</v>
      </c>
      <c r="AV1732" s="13" t="s">
        <v>86</v>
      </c>
      <c r="AW1732" s="13" t="s">
        <v>32</v>
      </c>
      <c r="AX1732" s="13" t="s">
        <v>76</v>
      </c>
      <c r="AY1732" s="244" t="s">
        <v>164</v>
      </c>
    </row>
    <row r="1733" spans="1:51" s="13" customFormat="1" ht="12">
      <c r="A1733" s="13"/>
      <c r="B1733" s="233"/>
      <c r="C1733" s="234"/>
      <c r="D1733" s="235" t="s">
        <v>172</v>
      </c>
      <c r="E1733" s="236" t="s">
        <v>1</v>
      </c>
      <c r="F1733" s="237" t="s">
        <v>3140</v>
      </c>
      <c r="G1733" s="234"/>
      <c r="H1733" s="238">
        <v>43.17</v>
      </c>
      <c r="I1733" s="239"/>
      <c r="J1733" s="234"/>
      <c r="K1733" s="234"/>
      <c r="L1733" s="240"/>
      <c r="M1733" s="241"/>
      <c r="N1733" s="242"/>
      <c r="O1733" s="242"/>
      <c r="P1733" s="242"/>
      <c r="Q1733" s="242"/>
      <c r="R1733" s="242"/>
      <c r="S1733" s="242"/>
      <c r="T1733" s="24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44" t="s">
        <v>172</v>
      </c>
      <c r="AU1733" s="244" t="s">
        <v>86</v>
      </c>
      <c r="AV1733" s="13" t="s">
        <v>86</v>
      </c>
      <c r="AW1733" s="13" t="s">
        <v>32</v>
      </c>
      <c r="AX1733" s="13" t="s">
        <v>76</v>
      </c>
      <c r="AY1733" s="244" t="s">
        <v>164</v>
      </c>
    </row>
    <row r="1734" spans="1:51" s="13" customFormat="1" ht="12">
      <c r="A1734" s="13"/>
      <c r="B1734" s="233"/>
      <c r="C1734" s="234"/>
      <c r="D1734" s="235" t="s">
        <v>172</v>
      </c>
      <c r="E1734" s="236" t="s">
        <v>1</v>
      </c>
      <c r="F1734" s="237" t="s">
        <v>3141</v>
      </c>
      <c r="G1734" s="234"/>
      <c r="H1734" s="238">
        <v>461.48</v>
      </c>
      <c r="I1734" s="239"/>
      <c r="J1734" s="234"/>
      <c r="K1734" s="234"/>
      <c r="L1734" s="240"/>
      <c r="M1734" s="241"/>
      <c r="N1734" s="242"/>
      <c r="O1734" s="242"/>
      <c r="P1734" s="242"/>
      <c r="Q1734" s="242"/>
      <c r="R1734" s="242"/>
      <c r="S1734" s="242"/>
      <c r="T1734" s="24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44" t="s">
        <v>172</v>
      </c>
      <c r="AU1734" s="244" t="s">
        <v>86</v>
      </c>
      <c r="AV1734" s="13" t="s">
        <v>86</v>
      </c>
      <c r="AW1734" s="13" t="s">
        <v>32</v>
      </c>
      <c r="AX1734" s="13" t="s">
        <v>76</v>
      </c>
      <c r="AY1734" s="244" t="s">
        <v>164</v>
      </c>
    </row>
    <row r="1735" spans="1:51" s="13" customFormat="1" ht="12">
      <c r="A1735" s="13"/>
      <c r="B1735" s="233"/>
      <c r="C1735" s="234"/>
      <c r="D1735" s="235" t="s">
        <v>172</v>
      </c>
      <c r="E1735" s="236" t="s">
        <v>1</v>
      </c>
      <c r="F1735" s="237" t="s">
        <v>3142</v>
      </c>
      <c r="G1735" s="234"/>
      <c r="H1735" s="238">
        <v>33.37</v>
      </c>
      <c r="I1735" s="239"/>
      <c r="J1735" s="234"/>
      <c r="K1735" s="234"/>
      <c r="L1735" s="240"/>
      <c r="M1735" s="241"/>
      <c r="N1735" s="242"/>
      <c r="O1735" s="242"/>
      <c r="P1735" s="242"/>
      <c r="Q1735" s="242"/>
      <c r="R1735" s="242"/>
      <c r="S1735" s="242"/>
      <c r="T1735" s="24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T1735" s="244" t="s">
        <v>172</v>
      </c>
      <c r="AU1735" s="244" t="s">
        <v>86</v>
      </c>
      <c r="AV1735" s="13" t="s">
        <v>86</v>
      </c>
      <c r="AW1735" s="13" t="s">
        <v>32</v>
      </c>
      <c r="AX1735" s="13" t="s">
        <v>76</v>
      </c>
      <c r="AY1735" s="244" t="s">
        <v>164</v>
      </c>
    </row>
    <row r="1736" spans="1:51" s="13" customFormat="1" ht="12">
      <c r="A1736" s="13"/>
      <c r="B1736" s="233"/>
      <c r="C1736" s="234"/>
      <c r="D1736" s="235" t="s">
        <v>172</v>
      </c>
      <c r="E1736" s="236" t="s">
        <v>1</v>
      </c>
      <c r="F1736" s="237" t="s">
        <v>3143</v>
      </c>
      <c r="G1736" s="234"/>
      <c r="H1736" s="238">
        <v>479.41</v>
      </c>
      <c r="I1736" s="239"/>
      <c r="J1736" s="234"/>
      <c r="K1736" s="234"/>
      <c r="L1736" s="240"/>
      <c r="M1736" s="241"/>
      <c r="N1736" s="242"/>
      <c r="O1736" s="242"/>
      <c r="P1736" s="242"/>
      <c r="Q1736" s="242"/>
      <c r="R1736" s="242"/>
      <c r="S1736" s="242"/>
      <c r="T1736" s="24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44" t="s">
        <v>172</v>
      </c>
      <c r="AU1736" s="244" t="s">
        <v>86</v>
      </c>
      <c r="AV1736" s="13" t="s">
        <v>86</v>
      </c>
      <c r="AW1736" s="13" t="s">
        <v>32</v>
      </c>
      <c r="AX1736" s="13" t="s">
        <v>76</v>
      </c>
      <c r="AY1736" s="244" t="s">
        <v>164</v>
      </c>
    </row>
    <row r="1737" spans="1:51" s="13" customFormat="1" ht="12">
      <c r="A1737" s="13"/>
      <c r="B1737" s="233"/>
      <c r="C1737" s="234"/>
      <c r="D1737" s="235" t="s">
        <v>172</v>
      </c>
      <c r="E1737" s="236" t="s">
        <v>1</v>
      </c>
      <c r="F1737" s="237" t="s">
        <v>3144</v>
      </c>
      <c r="G1737" s="234"/>
      <c r="H1737" s="238">
        <v>33.37</v>
      </c>
      <c r="I1737" s="239"/>
      <c r="J1737" s="234"/>
      <c r="K1737" s="234"/>
      <c r="L1737" s="240"/>
      <c r="M1737" s="241"/>
      <c r="N1737" s="242"/>
      <c r="O1737" s="242"/>
      <c r="P1737" s="242"/>
      <c r="Q1737" s="242"/>
      <c r="R1737" s="242"/>
      <c r="S1737" s="242"/>
      <c r="T1737" s="24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44" t="s">
        <v>172</v>
      </c>
      <c r="AU1737" s="244" t="s">
        <v>86</v>
      </c>
      <c r="AV1737" s="13" t="s">
        <v>86</v>
      </c>
      <c r="AW1737" s="13" t="s">
        <v>32</v>
      </c>
      <c r="AX1737" s="13" t="s">
        <v>76</v>
      </c>
      <c r="AY1737" s="244" t="s">
        <v>164</v>
      </c>
    </row>
    <row r="1738" spans="1:51" s="13" customFormat="1" ht="12">
      <c r="A1738" s="13"/>
      <c r="B1738" s="233"/>
      <c r="C1738" s="234"/>
      <c r="D1738" s="235" t="s">
        <v>172</v>
      </c>
      <c r="E1738" s="236" t="s">
        <v>1</v>
      </c>
      <c r="F1738" s="237" t="s">
        <v>3145</v>
      </c>
      <c r="G1738" s="234"/>
      <c r="H1738" s="238">
        <v>479.63</v>
      </c>
      <c r="I1738" s="239"/>
      <c r="J1738" s="234"/>
      <c r="K1738" s="234"/>
      <c r="L1738" s="240"/>
      <c r="M1738" s="241"/>
      <c r="N1738" s="242"/>
      <c r="O1738" s="242"/>
      <c r="P1738" s="242"/>
      <c r="Q1738" s="242"/>
      <c r="R1738" s="242"/>
      <c r="S1738" s="242"/>
      <c r="T1738" s="24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T1738" s="244" t="s">
        <v>172</v>
      </c>
      <c r="AU1738" s="244" t="s">
        <v>86</v>
      </c>
      <c r="AV1738" s="13" t="s">
        <v>86</v>
      </c>
      <c r="AW1738" s="13" t="s">
        <v>32</v>
      </c>
      <c r="AX1738" s="13" t="s">
        <v>76</v>
      </c>
      <c r="AY1738" s="244" t="s">
        <v>164</v>
      </c>
    </row>
    <row r="1739" spans="1:51" s="13" customFormat="1" ht="12">
      <c r="A1739" s="13"/>
      <c r="B1739" s="233"/>
      <c r="C1739" s="234"/>
      <c r="D1739" s="235" t="s">
        <v>172</v>
      </c>
      <c r="E1739" s="236" t="s">
        <v>1</v>
      </c>
      <c r="F1739" s="237" t="s">
        <v>3146</v>
      </c>
      <c r="G1739" s="234"/>
      <c r="H1739" s="238">
        <v>33.37</v>
      </c>
      <c r="I1739" s="239"/>
      <c r="J1739" s="234"/>
      <c r="K1739" s="234"/>
      <c r="L1739" s="240"/>
      <c r="M1739" s="241"/>
      <c r="N1739" s="242"/>
      <c r="O1739" s="242"/>
      <c r="P1739" s="242"/>
      <c r="Q1739" s="242"/>
      <c r="R1739" s="242"/>
      <c r="S1739" s="242"/>
      <c r="T1739" s="24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T1739" s="244" t="s">
        <v>172</v>
      </c>
      <c r="AU1739" s="244" t="s">
        <v>86</v>
      </c>
      <c r="AV1739" s="13" t="s">
        <v>86</v>
      </c>
      <c r="AW1739" s="13" t="s">
        <v>32</v>
      </c>
      <c r="AX1739" s="13" t="s">
        <v>76</v>
      </c>
      <c r="AY1739" s="244" t="s">
        <v>164</v>
      </c>
    </row>
    <row r="1740" spans="1:51" s="13" customFormat="1" ht="12">
      <c r="A1740" s="13"/>
      <c r="B1740" s="233"/>
      <c r="C1740" s="234"/>
      <c r="D1740" s="235" t="s">
        <v>172</v>
      </c>
      <c r="E1740" s="236" t="s">
        <v>1</v>
      </c>
      <c r="F1740" s="237" t="s">
        <v>3147</v>
      </c>
      <c r="G1740" s="234"/>
      <c r="H1740" s="238">
        <v>37.463</v>
      </c>
      <c r="I1740" s="239"/>
      <c r="J1740" s="234"/>
      <c r="K1740" s="234"/>
      <c r="L1740" s="240"/>
      <c r="M1740" s="241"/>
      <c r="N1740" s="242"/>
      <c r="O1740" s="242"/>
      <c r="P1740" s="242"/>
      <c r="Q1740" s="242"/>
      <c r="R1740" s="242"/>
      <c r="S1740" s="242"/>
      <c r="T1740" s="24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T1740" s="244" t="s">
        <v>172</v>
      </c>
      <c r="AU1740" s="244" t="s">
        <v>86</v>
      </c>
      <c r="AV1740" s="13" t="s">
        <v>86</v>
      </c>
      <c r="AW1740" s="13" t="s">
        <v>32</v>
      </c>
      <c r="AX1740" s="13" t="s">
        <v>76</v>
      </c>
      <c r="AY1740" s="244" t="s">
        <v>164</v>
      </c>
    </row>
    <row r="1741" spans="1:51" s="14" customFormat="1" ht="12">
      <c r="A1741" s="14"/>
      <c r="B1741" s="245"/>
      <c r="C1741" s="246"/>
      <c r="D1741" s="235" t="s">
        <v>172</v>
      </c>
      <c r="E1741" s="247" t="s">
        <v>1</v>
      </c>
      <c r="F1741" s="248" t="s">
        <v>175</v>
      </c>
      <c r="G1741" s="246"/>
      <c r="H1741" s="249">
        <v>1967.0829999999999</v>
      </c>
      <c r="I1741" s="250"/>
      <c r="J1741" s="246"/>
      <c r="K1741" s="246"/>
      <c r="L1741" s="251"/>
      <c r="M1741" s="252"/>
      <c r="N1741" s="253"/>
      <c r="O1741" s="253"/>
      <c r="P1741" s="253"/>
      <c r="Q1741" s="253"/>
      <c r="R1741" s="253"/>
      <c r="S1741" s="253"/>
      <c r="T1741" s="25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T1741" s="255" t="s">
        <v>172</v>
      </c>
      <c r="AU1741" s="255" t="s">
        <v>86</v>
      </c>
      <c r="AV1741" s="14" t="s">
        <v>170</v>
      </c>
      <c r="AW1741" s="14" t="s">
        <v>32</v>
      </c>
      <c r="AX1741" s="14" t="s">
        <v>84</v>
      </c>
      <c r="AY1741" s="255" t="s">
        <v>164</v>
      </c>
    </row>
    <row r="1742" spans="1:65" s="2" customFormat="1" ht="13.8" customHeight="1">
      <c r="A1742" s="38"/>
      <c r="B1742" s="39"/>
      <c r="C1742" s="219" t="s">
        <v>3148</v>
      </c>
      <c r="D1742" s="219" t="s">
        <v>166</v>
      </c>
      <c r="E1742" s="220" t="s">
        <v>3149</v>
      </c>
      <c r="F1742" s="221" t="s">
        <v>3150</v>
      </c>
      <c r="G1742" s="222" t="s">
        <v>169</v>
      </c>
      <c r="H1742" s="223">
        <v>2258.59</v>
      </c>
      <c r="I1742" s="224"/>
      <c r="J1742" s="225">
        <f>ROUND(I1742*H1742,2)</f>
        <v>0</v>
      </c>
      <c r="K1742" s="226"/>
      <c r="L1742" s="44"/>
      <c r="M1742" s="227" t="s">
        <v>1</v>
      </c>
      <c r="N1742" s="228" t="s">
        <v>41</v>
      </c>
      <c r="O1742" s="91"/>
      <c r="P1742" s="229">
        <f>O1742*H1742</f>
        <v>0</v>
      </c>
      <c r="Q1742" s="229">
        <v>0.0075</v>
      </c>
      <c r="R1742" s="229">
        <f>Q1742*H1742</f>
        <v>16.939425</v>
      </c>
      <c r="S1742" s="229">
        <v>0</v>
      </c>
      <c r="T1742" s="230">
        <f>S1742*H1742</f>
        <v>0</v>
      </c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  <c r="AE1742" s="38"/>
      <c r="AR1742" s="231" t="s">
        <v>252</v>
      </c>
      <c r="AT1742" s="231" t="s">
        <v>166</v>
      </c>
      <c r="AU1742" s="231" t="s">
        <v>86</v>
      </c>
      <c r="AY1742" s="17" t="s">
        <v>164</v>
      </c>
      <c r="BE1742" s="232">
        <f>IF(N1742="základní",J1742,0)</f>
        <v>0</v>
      </c>
      <c r="BF1742" s="232">
        <f>IF(N1742="snížená",J1742,0)</f>
        <v>0</v>
      </c>
      <c r="BG1742" s="232">
        <f>IF(N1742="zákl. přenesená",J1742,0)</f>
        <v>0</v>
      </c>
      <c r="BH1742" s="232">
        <f>IF(N1742="sníž. přenesená",J1742,0)</f>
        <v>0</v>
      </c>
      <c r="BI1742" s="232">
        <f>IF(N1742="nulová",J1742,0)</f>
        <v>0</v>
      </c>
      <c r="BJ1742" s="17" t="s">
        <v>84</v>
      </c>
      <c r="BK1742" s="232">
        <f>ROUND(I1742*H1742,2)</f>
        <v>0</v>
      </c>
      <c r="BL1742" s="17" t="s">
        <v>252</v>
      </c>
      <c r="BM1742" s="231" t="s">
        <v>3151</v>
      </c>
    </row>
    <row r="1743" spans="1:51" s="13" customFormat="1" ht="12">
      <c r="A1743" s="13"/>
      <c r="B1743" s="233"/>
      <c r="C1743" s="234"/>
      <c r="D1743" s="235" t="s">
        <v>172</v>
      </c>
      <c r="E1743" s="236" t="s">
        <v>1</v>
      </c>
      <c r="F1743" s="237" t="s">
        <v>3152</v>
      </c>
      <c r="G1743" s="234"/>
      <c r="H1743" s="238">
        <v>58.82</v>
      </c>
      <c r="I1743" s="239"/>
      <c r="J1743" s="234"/>
      <c r="K1743" s="234"/>
      <c r="L1743" s="240"/>
      <c r="M1743" s="241"/>
      <c r="N1743" s="242"/>
      <c r="O1743" s="242"/>
      <c r="P1743" s="242"/>
      <c r="Q1743" s="242"/>
      <c r="R1743" s="242"/>
      <c r="S1743" s="242"/>
      <c r="T1743" s="24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44" t="s">
        <v>172</v>
      </c>
      <c r="AU1743" s="244" t="s">
        <v>86</v>
      </c>
      <c r="AV1743" s="13" t="s">
        <v>86</v>
      </c>
      <c r="AW1743" s="13" t="s">
        <v>32</v>
      </c>
      <c r="AX1743" s="13" t="s">
        <v>76</v>
      </c>
      <c r="AY1743" s="244" t="s">
        <v>164</v>
      </c>
    </row>
    <row r="1744" spans="1:51" s="13" customFormat="1" ht="12">
      <c r="A1744" s="13"/>
      <c r="B1744" s="233"/>
      <c r="C1744" s="234"/>
      <c r="D1744" s="235" t="s">
        <v>172</v>
      </c>
      <c r="E1744" s="236" t="s">
        <v>1</v>
      </c>
      <c r="F1744" s="237" t="s">
        <v>3153</v>
      </c>
      <c r="G1744" s="234"/>
      <c r="H1744" s="238">
        <v>8.24</v>
      </c>
      <c r="I1744" s="239"/>
      <c r="J1744" s="234"/>
      <c r="K1744" s="234"/>
      <c r="L1744" s="240"/>
      <c r="M1744" s="241"/>
      <c r="N1744" s="242"/>
      <c r="O1744" s="242"/>
      <c r="P1744" s="242"/>
      <c r="Q1744" s="242"/>
      <c r="R1744" s="242"/>
      <c r="S1744" s="242"/>
      <c r="T1744" s="24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T1744" s="244" t="s">
        <v>172</v>
      </c>
      <c r="AU1744" s="244" t="s">
        <v>86</v>
      </c>
      <c r="AV1744" s="13" t="s">
        <v>86</v>
      </c>
      <c r="AW1744" s="13" t="s">
        <v>32</v>
      </c>
      <c r="AX1744" s="13" t="s">
        <v>76</v>
      </c>
      <c r="AY1744" s="244" t="s">
        <v>164</v>
      </c>
    </row>
    <row r="1745" spans="1:51" s="13" customFormat="1" ht="12">
      <c r="A1745" s="13"/>
      <c r="B1745" s="233"/>
      <c r="C1745" s="234"/>
      <c r="D1745" s="235" t="s">
        <v>172</v>
      </c>
      <c r="E1745" s="236" t="s">
        <v>1</v>
      </c>
      <c r="F1745" s="237" t="s">
        <v>3138</v>
      </c>
      <c r="G1745" s="234"/>
      <c r="H1745" s="238">
        <v>14.86</v>
      </c>
      <c r="I1745" s="239"/>
      <c r="J1745" s="234"/>
      <c r="K1745" s="234"/>
      <c r="L1745" s="240"/>
      <c r="M1745" s="241"/>
      <c r="N1745" s="242"/>
      <c r="O1745" s="242"/>
      <c r="P1745" s="242"/>
      <c r="Q1745" s="242"/>
      <c r="R1745" s="242"/>
      <c r="S1745" s="242"/>
      <c r="T1745" s="24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44" t="s">
        <v>172</v>
      </c>
      <c r="AU1745" s="244" t="s">
        <v>86</v>
      </c>
      <c r="AV1745" s="13" t="s">
        <v>86</v>
      </c>
      <c r="AW1745" s="13" t="s">
        <v>32</v>
      </c>
      <c r="AX1745" s="13" t="s">
        <v>76</v>
      </c>
      <c r="AY1745" s="244" t="s">
        <v>164</v>
      </c>
    </row>
    <row r="1746" spans="1:51" s="13" customFormat="1" ht="12">
      <c r="A1746" s="13"/>
      <c r="B1746" s="233"/>
      <c r="C1746" s="234"/>
      <c r="D1746" s="235" t="s">
        <v>172</v>
      </c>
      <c r="E1746" s="236" t="s">
        <v>1</v>
      </c>
      <c r="F1746" s="237" t="s">
        <v>3154</v>
      </c>
      <c r="G1746" s="234"/>
      <c r="H1746" s="238">
        <v>75.7</v>
      </c>
      <c r="I1746" s="239"/>
      <c r="J1746" s="234"/>
      <c r="K1746" s="234"/>
      <c r="L1746" s="240"/>
      <c r="M1746" s="241"/>
      <c r="N1746" s="242"/>
      <c r="O1746" s="242"/>
      <c r="P1746" s="242"/>
      <c r="Q1746" s="242"/>
      <c r="R1746" s="242"/>
      <c r="S1746" s="242"/>
      <c r="T1746" s="24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44" t="s">
        <v>172</v>
      </c>
      <c r="AU1746" s="244" t="s">
        <v>86</v>
      </c>
      <c r="AV1746" s="13" t="s">
        <v>86</v>
      </c>
      <c r="AW1746" s="13" t="s">
        <v>32</v>
      </c>
      <c r="AX1746" s="13" t="s">
        <v>76</v>
      </c>
      <c r="AY1746" s="244" t="s">
        <v>164</v>
      </c>
    </row>
    <row r="1747" spans="1:51" s="13" customFormat="1" ht="12">
      <c r="A1747" s="13"/>
      <c r="B1747" s="233"/>
      <c r="C1747" s="234"/>
      <c r="D1747" s="235" t="s">
        <v>172</v>
      </c>
      <c r="E1747" s="236" t="s">
        <v>1</v>
      </c>
      <c r="F1747" s="237" t="s">
        <v>3155</v>
      </c>
      <c r="G1747" s="234"/>
      <c r="H1747" s="238">
        <v>186.21</v>
      </c>
      <c r="I1747" s="239"/>
      <c r="J1747" s="234"/>
      <c r="K1747" s="234"/>
      <c r="L1747" s="240"/>
      <c r="M1747" s="241"/>
      <c r="N1747" s="242"/>
      <c r="O1747" s="242"/>
      <c r="P1747" s="242"/>
      <c r="Q1747" s="242"/>
      <c r="R1747" s="242"/>
      <c r="S1747" s="242"/>
      <c r="T1747" s="24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44" t="s">
        <v>172</v>
      </c>
      <c r="AU1747" s="244" t="s">
        <v>86</v>
      </c>
      <c r="AV1747" s="13" t="s">
        <v>86</v>
      </c>
      <c r="AW1747" s="13" t="s">
        <v>32</v>
      </c>
      <c r="AX1747" s="13" t="s">
        <v>76</v>
      </c>
      <c r="AY1747" s="244" t="s">
        <v>164</v>
      </c>
    </row>
    <row r="1748" spans="1:51" s="13" customFormat="1" ht="12">
      <c r="A1748" s="13"/>
      <c r="B1748" s="233"/>
      <c r="C1748" s="234"/>
      <c r="D1748" s="235" t="s">
        <v>172</v>
      </c>
      <c r="E1748" s="236" t="s">
        <v>1</v>
      </c>
      <c r="F1748" s="237" t="s">
        <v>3139</v>
      </c>
      <c r="G1748" s="234"/>
      <c r="H1748" s="238">
        <v>350.96</v>
      </c>
      <c r="I1748" s="239"/>
      <c r="J1748" s="234"/>
      <c r="K1748" s="234"/>
      <c r="L1748" s="240"/>
      <c r="M1748" s="241"/>
      <c r="N1748" s="242"/>
      <c r="O1748" s="242"/>
      <c r="P1748" s="242"/>
      <c r="Q1748" s="242"/>
      <c r="R1748" s="242"/>
      <c r="S1748" s="242"/>
      <c r="T1748" s="24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44" t="s">
        <v>172</v>
      </c>
      <c r="AU1748" s="244" t="s">
        <v>86</v>
      </c>
      <c r="AV1748" s="13" t="s">
        <v>86</v>
      </c>
      <c r="AW1748" s="13" t="s">
        <v>32</v>
      </c>
      <c r="AX1748" s="13" t="s">
        <v>76</v>
      </c>
      <c r="AY1748" s="244" t="s">
        <v>164</v>
      </c>
    </row>
    <row r="1749" spans="1:51" s="13" customFormat="1" ht="12">
      <c r="A1749" s="13"/>
      <c r="B1749" s="233"/>
      <c r="C1749" s="234"/>
      <c r="D1749" s="235" t="s">
        <v>172</v>
      </c>
      <c r="E1749" s="236" t="s">
        <v>1</v>
      </c>
      <c r="F1749" s="237" t="s">
        <v>3140</v>
      </c>
      <c r="G1749" s="234"/>
      <c r="H1749" s="238">
        <v>43.17</v>
      </c>
      <c r="I1749" s="239"/>
      <c r="J1749" s="234"/>
      <c r="K1749" s="234"/>
      <c r="L1749" s="240"/>
      <c r="M1749" s="241"/>
      <c r="N1749" s="242"/>
      <c r="O1749" s="242"/>
      <c r="P1749" s="242"/>
      <c r="Q1749" s="242"/>
      <c r="R1749" s="242"/>
      <c r="S1749" s="242"/>
      <c r="T1749" s="24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44" t="s">
        <v>172</v>
      </c>
      <c r="AU1749" s="244" t="s">
        <v>86</v>
      </c>
      <c r="AV1749" s="13" t="s">
        <v>86</v>
      </c>
      <c r="AW1749" s="13" t="s">
        <v>32</v>
      </c>
      <c r="AX1749" s="13" t="s">
        <v>76</v>
      </c>
      <c r="AY1749" s="244" t="s">
        <v>164</v>
      </c>
    </row>
    <row r="1750" spans="1:51" s="13" customFormat="1" ht="12">
      <c r="A1750" s="13"/>
      <c r="B1750" s="233"/>
      <c r="C1750" s="234"/>
      <c r="D1750" s="235" t="s">
        <v>172</v>
      </c>
      <c r="E1750" s="236" t="s">
        <v>1</v>
      </c>
      <c r="F1750" s="237" t="s">
        <v>3141</v>
      </c>
      <c r="G1750" s="234"/>
      <c r="H1750" s="238">
        <v>461.48</v>
      </c>
      <c r="I1750" s="239"/>
      <c r="J1750" s="234"/>
      <c r="K1750" s="234"/>
      <c r="L1750" s="240"/>
      <c r="M1750" s="241"/>
      <c r="N1750" s="242"/>
      <c r="O1750" s="242"/>
      <c r="P1750" s="242"/>
      <c r="Q1750" s="242"/>
      <c r="R1750" s="242"/>
      <c r="S1750" s="242"/>
      <c r="T1750" s="24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44" t="s">
        <v>172</v>
      </c>
      <c r="AU1750" s="244" t="s">
        <v>86</v>
      </c>
      <c r="AV1750" s="13" t="s">
        <v>86</v>
      </c>
      <c r="AW1750" s="13" t="s">
        <v>32</v>
      </c>
      <c r="AX1750" s="13" t="s">
        <v>76</v>
      </c>
      <c r="AY1750" s="244" t="s">
        <v>164</v>
      </c>
    </row>
    <row r="1751" spans="1:51" s="13" customFormat="1" ht="12">
      <c r="A1751" s="13"/>
      <c r="B1751" s="233"/>
      <c r="C1751" s="234"/>
      <c r="D1751" s="235" t="s">
        <v>172</v>
      </c>
      <c r="E1751" s="236" t="s">
        <v>1</v>
      </c>
      <c r="F1751" s="237" t="s">
        <v>3142</v>
      </c>
      <c r="G1751" s="234"/>
      <c r="H1751" s="238">
        <v>33.37</v>
      </c>
      <c r="I1751" s="239"/>
      <c r="J1751" s="234"/>
      <c r="K1751" s="234"/>
      <c r="L1751" s="240"/>
      <c r="M1751" s="241"/>
      <c r="N1751" s="242"/>
      <c r="O1751" s="242"/>
      <c r="P1751" s="242"/>
      <c r="Q1751" s="242"/>
      <c r="R1751" s="242"/>
      <c r="S1751" s="242"/>
      <c r="T1751" s="24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44" t="s">
        <v>172</v>
      </c>
      <c r="AU1751" s="244" t="s">
        <v>86</v>
      </c>
      <c r="AV1751" s="13" t="s">
        <v>86</v>
      </c>
      <c r="AW1751" s="13" t="s">
        <v>32</v>
      </c>
      <c r="AX1751" s="13" t="s">
        <v>76</v>
      </c>
      <c r="AY1751" s="244" t="s">
        <v>164</v>
      </c>
    </row>
    <row r="1752" spans="1:51" s="13" customFormat="1" ht="12">
      <c r="A1752" s="13"/>
      <c r="B1752" s="233"/>
      <c r="C1752" s="234"/>
      <c r="D1752" s="235" t="s">
        <v>172</v>
      </c>
      <c r="E1752" s="236" t="s">
        <v>1</v>
      </c>
      <c r="F1752" s="237" t="s">
        <v>3156</v>
      </c>
      <c r="G1752" s="234"/>
      <c r="H1752" s="238">
        <v>479.41</v>
      </c>
      <c r="I1752" s="239"/>
      <c r="J1752" s="234"/>
      <c r="K1752" s="234"/>
      <c r="L1752" s="240"/>
      <c r="M1752" s="241"/>
      <c r="N1752" s="242"/>
      <c r="O1752" s="242"/>
      <c r="P1752" s="242"/>
      <c r="Q1752" s="242"/>
      <c r="R1752" s="242"/>
      <c r="S1752" s="242"/>
      <c r="T1752" s="24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44" t="s">
        <v>172</v>
      </c>
      <c r="AU1752" s="244" t="s">
        <v>86</v>
      </c>
      <c r="AV1752" s="13" t="s">
        <v>86</v>
      </c>
      <c r="AW1752" s="13" t="s">
        <v>32</v>
      </c>
      <c r="AX1752" s="13" t="s">
        <v>76</v>
      </c>
      <c r="AY1752" s="244" t="s">
        <v>164</v>
      </c>
    </row>
    <row r="1753" spans="1:51" s="13" customFormat="1" ht="12">
      <c r="A1753" s="13"/>
      <c r="B1753" s="233"/>
      <c r="C1753" s="234"/>
      <c r="D1753" s="235" t="s">
        <v>172</v>
      </c>
      <c r="E1753" s="236" t="s">
        <v>1</v>
      </c>
      <c r="F1753" s="237" t="s">
        <v>3144</v>
      </c>
      <c r="G1753" s="234"/>
      <c r="H1753" s="238">
        <v>33.37</v>
      </c>
      <c r="I1753" s="239"/>
      <c r="J1753" s="234"/>
      <c r="K1753" s="234"/>
      <c r="L1753" s="240"/>
      <c r="M1753" s="241"/>
      <c r="N1753" s="242"/>
      <c r="O1753" s="242"/>
      <c r="P1753" s="242"/>
      <c r="Q1753" s="242"/>
      <c r="R1753" s="242"/>
      <c r="S1753" s="242"/>
      <c r="T1753" s="24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44" t="s">
        <v>172</v>
      </c>
      <c r="AU1753" s="244" t="s">
        <v>86</v>
      </c>
      <c r="AV1753" s="13" t="s">
        <v>86</v>
      </c>
      <c r="AW1753" s="13" t="s">
        <v>32</v>
      </c>
      <c r="AX1753" s="13" t="s">
        <v>76</v>
      </c>
      <c r="AY1753" s="244" t="s">
        <v>164</v>
      </c>
    </row>
    <row r="1754" spans="1:51" s="13" customFormat="1" ht="12">
      <c r="A1754" s="13"/>
      <c r="B1754" s="233"/>
      <c r="C1754" s="234"/>
      <c r="D1754" s="235" t="s">
        <v>172</v>
      </c>
      <c r="E1754" s="236" t="s">
        <v>1</v>
      </c>
      <c r="F1754" s="237" t="s">
        <v>3145</v>
      </c>
      <c r="G1754" s="234"/>
      <c r="H1754" s="238">
        <v>479.63</v>
      </c>
      <c r="I1754" s="239"/>
      <c r="J1754" s="234"/>
      <c r="K1754" s="234"/>
      <c r="L1754" s="240"/>
      <c r="M1754" s="241"/>
      <c r="N1754" s="242"/>
      <c r="O1754" s="242"/>
      <c r="P1754" s="242"/>
      <c r="Q1754" s="242"/>
      <c r="R1754" s="242"/>
      <c r="S1754" s="242"/>
      <c r="T1754" s="24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44" t="s">
        <v>172</v>
      </c>
      <c r="AU1754" s="244" t="s">
        <v>86</v>
      </c>
      <c r="AV1754" s="13" t="s">
        <v>86</v>
      </c>
      <c r="AW1754" s="13" t="s">
        <v>32</v>
      </c>
      <c r="AX1754" s="13" t="s">
        <v>76</v>
      </c>
      <c r="AY1754" s="244" t="s">
        <v>164</v>
      </c>
    </row>
    <row r="1755" spans="1:51" s="13" customFormat="1" ht="12">
      <c r="A1755" s="13"/>
      <c r="B1755" s="233"/>
      <c r="C1755" s="234"/>
      <c r="D1755" s="235" t="s">
        <v>172</v>
      </c>
      <c r="E1755" s="236" t="s">
        <v>1</v>
      </c>
      <c r="F1755" s="237" t="s">
        <v>3146</v>
      </c>
      <c r="G1755" s="234"/>
      <c r="H1755" s="238">
        <v>33.37</v>
      </c>
      <c r="I1755" s="239"/>
      <c r="J1755" s="234"/>
      <c r="K1755" s="234"/>
      <c r="L1755" s="240"/>
      <c r="M1755" s="241"/>
      <c r="N1755" s="242"/>
      <c r="O1755" s="242"/>
      <c r="P1755" s="242"/>
      <c r="Q1755" s="242"/>
      <c r="R1755" s="242"/>
      <c r="S1755" s="242"/>
      <c r="T1755" s="24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44" t="s">
        <v>172</v>
      </c>
      <c r="AU1755" s="244" t="s">
        <v>86</v>
      </c>
      <c r="AV1755" s="13" t="s">
        <v>86</v>
      </c>
      <c r="AW1755" s="13" t="s">
        <v>32</v>
      </c>
      <c r="AX1755" s="13" t="s">
        <v>76</v>
      </c>
      <c r="AY1755" s="244" t="s">
        <v>164</v>
      </c>
    </row>
    <row r="1756" spans="1:51" s="14" customFormat="1" ht="12">
      <c r="A1756" s="14"/>
      <c r="B1756" s="245"/>
      <c r="C1756" s="246"/>
      <c r="D1756" s="235" t="s">
        <v>172</v>
      </c>
      <c r="E1756" s="247" t="s">
        <v>1</v>
      </c>
      <c r="F1756" s="248" t="s">
        <v>175</v>
      </c>
      <c r="G1756" s="246"/>
      <c r="H1756" s="249">
        <v>2258.5899999999997</v>
      </c>
      <c r="I1756" s="250"/>
      <c r="J1756" s="246"/>
      <c r="K1756" s="246"/>
      <c r="L1756" s="251"/>
      <c r="M1756" s="252"/>
      <c r="N1756" s="253"/>
      <c r="O1756" s="253"/>
      <c r="P1756" s="253"/>
      <c r="Q1756" s="253"/>
      <c r="R1756" s="253"/>
      <c r="S1756" s="253"/>
      <c r="T1756" s="25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T1756" s="255" t="s">
        <v>172</v>
      </c>
      <c r="AU1756" s="255" t="s">
        <v>86</v>
      </c>
      <c r="AV1756" s="14" t="s">
        <v>170</v>
      </c>
      <c r="AW1756" s="14" t="s">
        <v>32</v>
      </c>
      <c r="AX1756" s="14" t="s">
        <v>84</v>
      </c>
      <c r="AY1756" s="255" t="s">
        <v>164</v>
      </c>
    </row>
    <row r="1757" spans="1:65" s="2" customFormat="1" ht="13.8" customHeight="1">
      <c r="A1757" s="38"/>
      <c r="B1757" s="39"/>
      <c r="C1757" s="219" t="s">
        <v>3157</v>
      </c>
      <c r="D1757" s="219" t="s">
        <v>166</v>
      </c>
      <c r="E1757" s="220" t="s">
        <v>3158</v>
      </c>
      <c r="F1757" s="221" t="s">
        <v>3159</v>
      </c>
      <c r="G1757" s="222" t="s">
        <v>169</v>
      </c>
      <c r="H1757" s="223">
        <v>320.73</v>
      </c>
      <c r="I1757" s="224"/>
      <c r="J1757" s="225">
        <f>ROUND(I1757*H1757,2)</f>
        <v>0</v>
      </c>
      <c r="K1757" s="226"/>
      <c r="L1757" s="44"/>
      <c r="M1757" s="227" t="s">
        <v>1</v>
      </c>
      <c r="N1757" s="228" t="s">
        <v>41</v>
      </c>
      <c r="O1757" s="91"/>
      <c r="P1757" s="229">
        <f>O1757*H1757</f>
        <v>0</v>
      </c>
      <c r="Q1757" s="229">
        <v>0</v>
      </c>
      <c r="R1757" s="229">
        <f>Q1757*H1757</f>
        <v>0</v>
      </c>
      <c r="S1757" s="229">
        <v>0</v>
      </c>
      <c r="T1757" s="230">
        <f>S1757*H1757</f>
        <v>0</v>
      </c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  <c r="AE1757" s="38"/>
      <c r="AR1757" s="231" t="s">
        <v>252</v>
      </c>
      <c r="AT1757" s="231" t="s">
        <v>166</v>
      </c>
      <c r="AU1757" s="231" t="s">
        <v>86</v>
      </c>
      <c r="AY1757" s="17" t="s">
        <v>164</v>
      </c>
      <c r="BE1757" s="232">
        <f>IF(N1757="základní",J1757,0)</f>
        <v>0</v>
      </c>
      <c r="BF1757" s="232">
        <f>IF(N1757="snížená",J1757,0)</f>
        <v>0</v>
      </c>
      <c r="BG1757" s="232">
        <f>IF(N1757="zákl. přenesená",J1757,0)</f>
        <v>0</v>
      </c>
      <c r="BH1757" s="232">
        <f>IF(N1757="sníž. přenesená",J1757,0)</f>
        <v>0</v>
      </c>
      <c r="BI1757" s="232">
        <f>IF(N1757="nulová",J1757,0)</f>
        <v>0</v>
      </c>
      <c r="BJ1757" s="17" t="s">
        <v>84</v>
      </c>
      <c r="BK1757" s="232">
        <f>ROUND(I1757*H1757,2)</f>
        <v>0</v>
      </c>
      <c r="BL1757" s="17" t="s">
        <v>252</v>
      </c>
      <c r="BM1757" s="231" t="s">
        <v>3160</v>
      </c>
    </row>
    <row r="1758" spans="1:51" s="13" customFormat="1" ht="12">
      <c r="A1758" s="13"/>
      <c r="B1758" s="233"/>
      <c r="C1758" s="234"/>
      <c r="D1758" s="235" t="s">
        <v>172</v>
      </c>
      <c r="E1758" s="236" t="s">
        <v>1</v>
      </c>
      <c r="F1758" s="237" t="s">
        <v>3152</v>
      </c>
      <c r="G1758" s="234"/>
      <c r="H1758" s="238">
        <v>58.82</v>
      </c>
      <c r="I1758" s="239"/>
      <c r="J1758" s="234"/>
      <c r="K1758" s="234"/>
      <c r="L1758" s="240"/>
      <c r="M1758" s="241"/>
      <c r="N1758" s="242"/>
      <c r="O1758" s="242"/>
      <c r="P1758" s="242"/>
      <c r="Q1758" s="242"/>
      <c r="R1758" s="242"/>
      <c r="S1758" s="242"/>
      <c r="T1758" s="24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44" t="s">
        <v>172</v>
      </c>
      <c r="AU1758" s="244" t="s">
        <v>86</v>
      </c>
      <c r="AV1758" s="13" t="s">
        <v>86</v>
      </c>
      <c r="AW1758" s="13" t="s">
        <v>32</v>
      </c>
      <c r="AX1758" s="13" t="s">
        <v>76</v>
      </c>
      <c r="AY1758" s="244" t="s">
        <v>164</v>
      </c>
    </row>
    <row r="1759" spans="1:51" s="13" customFormat="1" ht="12">
      <c r="A1759" s="13"/>
      <c r="B1759" s="233"/>
      <c r="C1759" s="234"/>
      <c r="D1759" s="235" t="s">
        <v>172</v>
      </c>
      <c r="E1759" s="236" t="s">
        <v>1</v>
      </c>
      <c r="F1759" s="237" t="s">
        <v>3154</v>
      </c>
      <c r="G1759" s="234"/>
      <c r="H1759" s="238">
        <v>75.7</v>
      </c>
      <c r="I1759" s="239"/>
      <c r="J1759" s="234"/>
      <c r="K1759" s="234"/>
      <c r="L1759" s="240"/>
      <c r="M1759" s="241"/>
      <c r="N1759" s="242"/>
      <c r="O1759" s="242"/>
      <c r="P1759" s="242"/>
      <c r="Q1759" s="242"/>
      <c r="R1759" s="242"/>
      <c r="S1759" s="242"/>
      <c r="T1759" s="24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44" t="s">
        <v>172</v>
      </c>
      <c r="AU1759" s="244" t="s">
        <v>86</v>
      </c>
      <c r="AV1759" s="13" t="s">
        <v>86</v>
      </c>
      <c r="AW1759" s="13" t="s">
        <v>32</v>
      </c>
      <c r="AX1759" s="13" t="s">
        <v>76</v>
      </c>
      <c r="AY1759" s="244" t="s">
        <v>164</v>
      </c>
    </row>
    <row r="1760" spans="1:51" s="13" customFormat="1" ht="12">
      <c r="A1760" s="13"/>
      <c r="B1760" s="233"/>
      <c r="C1760" s="234"/>
      <c r="D1760" s="235" t="s">
        <v>172</v>
      </c>
      <c r="E1760" s="236" t="s">
        <v>1</v>
      </c>
      <c r="F1760" s="237" t="s">
        <v>3155</v>
      </c>
      <c r="G1760" s="234"/>
      <c r="H1760" s="238">
        <v>186.21</v>
      </c>
      <c r="I1760" s="239"/>
      <c r="J1760" s="234"/>
      <c r="K1760" s="234"/>
      <c r="L1760" s="240"/>
      <c r="M1760" s="241"/>
      <c r="N1760" s="242"/>
      <c r="O1760" s="242"/>
      <c r="P1760" s="242"/>
      <c r="Q1760" s="242"/>
      <c r="R1760" s="242"/>
      <c r="S1760" s="242"/>
      <c r="T1760" s="24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44" t="s">
        <v>172</v>
      </c>
      <c r="AU1760" s="244" t="s">
        <v>86</v>
      </c>
      <c r="AV1760" s="13" t="s">
        <v>86</v>
      </c>
      <c r="AW1760" s="13" t="s">
        <v>32</v>
      </c>
      <c r="AX1760" s="13" t="s">
        <v>76</v>
      </c>
      <c r="AY1760" s="244" t="s">
        <v>164</v>
      </c>
    </row>
    <row r="1761" spans="1:51" s="14" customFormat="1" ht="12">
      <c r="A1761" s="14"/>
      <c r="B1761" s="245"/>
      <c r="C1761" s="246"/>
      <c r="D1761" s="235" t="s">
        <v>172</v>
      </c>
      <c r="E1761" s="247" t="s">
        <v>1</v>
      </c>
      <c r="F1761" s="248" t="s">
        <v>175</v>
      </c>
      <c r="G1761" s="246"/>
      <c r="H1761" s="249">
        <v>320.73</v>
      </c>
      <c r="I1761" s="250"/>
      <c r="J1761" s="246"/>
      <c r="K1761" s="246"/>
      <c r="L1761" s="251"/>
      <c r="M1761" s="252"/>
      <c r="N1761" s="253"/>
      <c r="O1761" s="253"/>
      <c r="P1761" s="253"/>
      <c r="Q1761" s="253"/>
      <c r="R1761" s="253"/>
      <c r="S1761" s="253"/>
      <c r="T1761" s="25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T1761" s="255" t="s">
        <v>172</v>
      </c>
      <c r="AU1761" s="255" t="s">
        <v>86</v>
      </c>
      <c r="AV1761" s="14" t="s">
        <v>170</v>
      </c>
      <c r="AW1761" s="14" t="s">
        <v>32</v>
      </c>
      <c r="AX1761" s="14" t="s">
        <v>84</v>
      </c>
      <c r="AY1761" s="255" t="s">
        <v>164</v>
      </c>
    </row>
    <row r="1762" spans="1:65" s="2" customFormat="1" ht="13.8" customHeight="1">
      <c r="A1762" s="38"/>
      <c r="B1762" s="39"/>
      <c r="C1762" s="219" t="s">
        <v>3161</v>
      </c>
      <c r="D1762" s="219" t="s">
        <v>166</v>
      </c>
      <c r="E1762" s="220" t="s">
        <v>3162</v>
      </c>
      <c r="F1762" s="221" t="s">
        <v>3163</v>
      </c>
      <c r="G1762" s="222" t="s">
        <v>182</v>
      </c>
      <c r="H1762" s="223">
        <v>187.7</v>
      </c>
      <c r="I1762" s="224"/>
      <c r="J1762" s="225">
        <f>ROUND(I1762*H1762,2)</f>
        <v>0</v>
      </c>
      <c r="K1762" s="226"/>
      <c r="L1762" s="44"/>
      <c r="M1762" s="227" t="s">
        <v>1</v>
      </c>
      <c r="N1762" s="228" t="s">
        <v>41</v>
      </c>
      <c r="O1762" s="91"/>
      <c r="P1762" s="229">
        <f>O1762*H1762</f>
        <v>0</v>
      </c>
      <c r="Q1762" s="229">
        <v>0</v>
      </c>
      <c r="R1762" s="229">
        <f>Q1762*H1762</f>
        <v>0</v>
      </c>
      <c r="S1762" s="229">
        <v>0</v>
      </c>
      <c r="T1762" s="230">
        <f>S1762*H1762</f>
        <v>0</v>
      </c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  <c r="AE1762" s="38"/>
      <c r="AR1762" s="231" t="s">
        <v>252</v>
      </c>
      <c r="AT1762" s="231" t="s">
        <v>166</v>
      </c>
      <c r="AU1762" s="231" t="s">
        <v>86</v>
      </c>
      <c r="AY1762" s="17" t="s">
        <v>164</v>
      </c>
      <c r="BE1762" s="232">
        <f>IF(N1762="základní",J1762,0)</f>
        <v>0</v>
      </c>
      <c r="BF1762" s="232">
        <f>IF(N1762="snížená",J1762,0)</f>
        <v>0</v>
      </c>
      <c r="BG1762" s="232">
        <f>IF(N1762="zákl. přenesená",J1762,0)</f>
        <v>0</v>
      </c>
      <c r="BH1762" s="232">
        <f>IF(N1762="sníž. přenesená",J1762,0)</f>
        <v>0</v>
      </c>
      <c r="BI1762" s="232">
        <f>IF(N1762="nulová",J1762,0)</f>
        <v>0</v>
      </c>
      <c r="BJ1762" s="17" t="s">
        <v>84</v>
      </c>
      <c r="BK1762" s="232">
        <f>ROUND(I1762*H1762,2)</f>
        <v>0</v>
      </c>
      <c r="BL1762" s="17" t="s">
        <v>252</v>
      </c>
      <c r="BM1762" s="231" t="s">
        <v>3164</v>
      </c>
    </row>
    <row r="1763" spans="1:51" s="13" customFormat="1" ht="12">
      <c r="A1763" s="13"/>
      <c r="B1763" s="233"/>
      <c r="C1763" s="234"/>
      <c r="D1763" s="235" t="s">
        <v>172</v>
      </c>
      <c r="E1763" s="236" t="s">
        <v>1</v>
      </c>
      <c r="F1763" s="237" t="s">
        <v>3165</v>
      </c>
      <c r="G1763" s="234"/>
      <c r="H1763" s="238">
        <v>187.7</v>
      </c>
      <c r="I1763" s="239"/>
      <c r="J1763" s="234"/>
      <c r="K1763" s="234"/>
      <c r="L1763" s="240"/>
      <c r="M1763" s="241"/>
      <c r="N1763" s="242"/>
      <c r="O1763" s="242"/>
      <c r="P1763" s="242"/>
      <c r="Q1763" s="242"/>
      <c r="R1763" s="242"/>
      <c r="S1763" s="242"/>
      <c r="T1763" s="24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44" t="s">
        <v>172</v>
      </c>
      <c r="AU1763" s="244" t="s">
        <v>86</v>
      </c>
      <c r="AV1763" s="13" t="s">
        <v>86</v>
      </c>
      <c r="AW1763" s="13" t="s">
        <v>32</v>
      </c>
      <c r="AX1763" s="13" t="s">
        <v>84</v>
      </c>
      <c r="AY1763" s="244" t="s">
        <v>164</v>
      </c>
    </row>
    <row r="1764" spans="1:65" s="2" customFormat="1" ht="13.8" customHeight="1">
      <c r="A1764" s="38"/>
      <c r="B1764" s="39"/>
      <c r="C1764" s="219" t="s">
        <v>3166</v>
      </c>
      <c r="D1764" s="219" t="s">
        <v>166</v>
      </c>
      <c r="E1764" s="220" t="s">
        <v>3167</v>
      </c>
      <c r="F1764" s="221" t="s">
        <v>3168</v>
      </c>
      <c r="G1764" s="222" t="s">
        <v>182</v>
      </c>
      <c r="H1764" s="223">
        <v>261</v>
      </c>
      <c r="I1764" s="224"/>
      <c r="J1764" s="225">
        <f>ROUND(I1764*H1764,2)</f>
        <v>0</v>
      </c>
      <c r="K1764" s="226"/>
      <c r="L1764" s="44"/>
      <c r="M1764" s="227" t="s">
        <v>1</v>
      </c>
      <c r="N1764" s="228" t="s">
        <v>41</v>
      </c>
      <c r="O1764" s="91"/>
      <c r="P1764" s="229">
        <f>O1764*H1764</f>
        <v>0</v>
      </c>
      <c r="Q1764" s="229">
        <v>0</v>
      </c>
      <c r="R1764" s="229">
        <f>Q1764*H1764</f>
        <v>0</v>
      </c>
      <c r="S1764" s="229">
        <v>0</v>
      </c>
      <c r="T1764" s="230">
        <f>S1764*H1764</f>
        <v>0</v>
      </c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38"/>
      <c r="AR1764" s="231" t="s">
        <v>252</v>
      </c>
      <c r="AT1764" s="231" t="s">
        <v>166</v>
      </c>
      <c r="AU1764" s="231" t="s">
        <v>86</v>
      </c>
      <c r="AY1764" s="17" t="s">
        <v>164</v>
      </c>
      <c r="BE1764" s="232">
        <f>IF(N1764="základní",J1764,0)</f>
        <v>0</v>
      </c>
      <c r="BF1764" s="232">
        <f>IF(N1764="snížená",J1764,0)</f>
        <v>0</v>
      </c>
      <c r="BG1764" s="232">
        <f>IF(N1764="zákl. přenesená",J1764,0)</f>
        <v>0</v>
      </c>
      <c r="BH1764" s="232">
        <f>IF(N1764="sníž. přenesená",J1764,0)</f>
        <v>0</v>
      </c>
      <c r="BI1764" s="232">
        <f>IF(N1764="nulová",J1764,0)</f>
        <v>0</v>
      </c>
      <c r="BJ1764" s="17" t="s">
        <v>84</v>
      </c>
      <c r="BK1764" s="232">
        <f>ROUND(I1764*H1764,2)</f>
        <v>0</v>
      </c>
      <c r="BL1764" s="17" t="s">
        <v>252</v>
      </c>
      <c r="BM1764" s="231" t="s">
        <v>3169</v>
      </c>
    </row>
    <row r="1765" spans="1:51" s="13" customFormat="1" ht="12">
      <c r="A1765" s="13"/>
      <c r="B1765" s="233"/>
      <c r="C1765" s="234"/>
      <c r="D1765" s="235" t="s">
        <v>172</v>
      </c>
      <c r="E1765" s="236" t="s">
        <v>1</v>
      </c>
      <c r="F1765" s="237" t="s">
        <v>3170</v>
      </c>
      <c r="G1765" s="234"/>
      <c r="H1765" s="238">
        <v>261</v>
      </c>
      <c r="I1765" s="239"/>
      <c r="J1765" s="234"/>
      <c r="K1765" s="234"/>
      <c r="L1765" s="240"/>
      <c r="M1765" s="241"/>
      <c r="N1765" s="242"/>
      <c r="O1765" s="242"/>
      <c r="P1765" s="242"/>
      <c r="Q1765" s="242"/>
      <c r="R1765" s="242"/>
      <c r="S1765" s="242"/>
      <c r="T1765" s="24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T1765" s="244" t="s">
        <v>172</v>
      </c>
      <c r="AU1765" s="244" t="s">
        <v>86</v>
      </c>
      <c r="AV1765" s="13" t="s">
        <v>86</v>
      </c>
      <c r="AW1765" s="13" t="s">
        <v>32</v>
      </c>
      <c r="AX1765" s="13" t="s">
        <v>84</v>
      </c>
      <c r="AY1765" s="244" t="s">
        <v>164</v>
      </c>
    </row>
    <row r="1766" spans="1:65" s="2" customFormat="1" ht="13.8" customHeight="1">
      <c r="A1766" s="38"/>
      <c r="B1766" s="39"/>
      <c r="C1766" s="219" t="s">
        <v>3171</v>
      </c>
      <c r="D1766" s="219" t="s">
        <v>166</v>
      </c>
      <c r="E1766" s="220" t="s">
        <v>3172</v>
      </c>
      <c r="F1766" s="221" t="s">
        <v>3173</v>
      </c>
      <c r="G1766" s="222" t="s">
        <v>169</v>
      </c>
      <c r="H1766" s="223">
        <v>1828.21</v>
      </c>
      <c r="I1766" s="224"/>
      <c r="J1766" s="225">
        <f>ROUND(I1766*H1766,2)</f>
        <v>0</v>
      </c>
      <c r="K1766" s="226"/>
      <c r="L1766" s="44"/>
      <c r="M1766" s="227" t="s">
        <v>1</v>
      </c>
      <c r="N1766" s="228" t="s">
        <v>41</v>
      </c>
      <c r="O1766" s="91"/>
      <c r="P1766" s="229">
        <f>O1766*H1766</f>
        <v>0</v>
      </c>
      <c r="Q1766" s="229">
        <v>0</v>
      </c>
      <c r="R1766" s="229">
        <f>Q1766*H1766</f>
        <v>0</v>
      </c>
      <c r="S1766" s="229">
        <v>0.0025</v>
      </c>
      <c r="T1766" s="230">
        <f>S1766*H1766</f>
        <v>4.570525</v>
      </c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38"/>
      <c r="AR1766" s="231" t="s">
        <v>252</v>
      </c>
      <c r="AT1766" s="231" t="s">
        <v>166</v>
      </c>
      <c r="AU1766" s="231" t="s">
        <v>86</v>
      </c>
      <c r="AY1766" s="17" t="s">
        <v>164</v>
      </c>
      <c r="BE1766" s="232">
        <f>IF(N1766="základní",J1766,0)</f>
        <v>0</v>
      </c>
      <c r="BF1766" s="232">
        <f>IF(N1766="snížená",J1766,0)</f>
        <v>0</v>
      </c>
      <c r="BG1766" s="232">
        <f>IF(N1766="zákl. přenesená",J1766,0)</f>
        <v>0</v>
      </c>
      <c r="BH1766" s="232">
        <f>IF(N1766="sníž. přenesená",J1766,0)</f>
        <v>0</v>
      </c>
      <c r="BI1766" s="232">
        <f>IF(N1766="nulová",J1766,0)</f>
        <v>0</v>
      </c>
      <c r="BJ1766" s="17" t="s">
        <v>84</v>
      </c>
      <c r="BK1766" s="232">
        <f>ROUND(I1766*H1766,2)</f>
        <v>0</v>
      </c>
      <c r="BL1766" s="17" t="s">
        <v>252</v>
      </c>
      <c r="BM1766" s="231" t="s">
        <v>3174</v>
      </c>
    </row>
    <row r="1767" spans="1:51" s="13" customFormat="1" ht="12">
      <c r="A1767" s="13"/>
      <c r="B1767" s="233"/>
      <c r="C1767" s="234"/>
      <c r="D1767" s="235" t="s">
        <v>172</v>
      </c>
      <c r="E1767" s="236" t="s">
        <v>1</v>
      </c>
      <c r="F1767" s="237" t="s">
        <v>3175</v>
      </c>
      <c r="G1767" s="234"/>
      <c r="H1767" s="238">
        <v>2</v>
      </c>
      <c r="I1767" s="239"/>
      <c r="J1767" s="234"/>
      <c r="K1767" s="234"/>
      <c r="L1767" s="240"/>
      <c r="M1767" s="241"/>
      <c r="N1767" s="242"/>
      <c r="O1767" s="242"/>
      <c r="P1767" s="242"/>
      <c r="Q1767" s="242"/>
      <c r="R1767" s="242"/>
      <c r="S1767" s="242"/>
      <c r="T1767" s="24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T1767" s="244" t="s">
        <v>172</v>
      </c>
      <c r="AU1767" s="244" t="s">
        <v>86</v>
      </c>
      <c r="AV1767" s="13" t="s">
        <v>86</v>
      </c>
      <c r="AW1767" s="13" t="s">
        <v>32</v>
      </c>
      <c r="AX1767" s="13" t="s">
        <v>76</v>
      </c>
      <c r="AY1767" s="244" t="s">
        <v>164</v>
      </c>
    </row>
    <row r="1768" spans="1:51" s="13" customFormat="1" ht="12">
      <c r="A1768" s="13"/>
      <c r="B1768" s="233"/>
      <c r="C1768" s="234"/>
      <c r="D1768" s="235" t="s">
        <v>172</v>
      </c>
      <c r="E1768" s="236" t="s">
        <v>1</v>
      </c>
      <c r="F1768" s="237" t="s">
        <v>3176</v>
      </c>
      <c r="G1768" s="234"/>
      <c r="H1768" s="238">
        <v>12.79</v>
      </c>
      <c r="I1768" s="239"/>
      <c r="J1768" s="234"/>
      <c r="K1768" s="234"/>
      <c r="L1768" s="240"/>
      <c r="M1768" s="241"/>
      <c r="N1768" s="242"/>
      <c r="O1768" s="242"/>
      <c r="P1768" s="242"/>
      <c r="Q1768" s="242"/>
      <c r="R1768" s="242"/>
      <c r="S1768" s="242"/>
      <c r="T1768" s="24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44" t="s">
        <v>172</v>
      </c>
      <c r="AU1768" s="244" t="s">
        <v>86</v>
      </c>
      <c r="AV1768" s="13" t="s">
        <v>86</v>
      </c>
      <c r="AW1768" s="13" t="s">
        <v>32</v>
      </c>
      <c r="AX1768" s="13" t="s">
        <v>76</v>
      </c>
      <c r="AY1768" s="244" t="s">
        <v>164</v>
      </c>
    </row>
    <row r="1769" spans="1:51" s="13" customFormat="1" ht="12">
      <c r="A1769" s="13"/>
      <c r="B1769" s="233"/>
      <c r="C1769" s="234"/>
      <c r="D1769" s="235" t="s">
        <v>172</v>
      </c>
      <c r="E1769" s="236" t="s">
        <v>1</v>
      </c>
      <c r="F1769" s="237" t="s">
        <v>3177</v>
      </c>
      <c r="G1769" s="234"/>
      <c r="H1769" s="238">
        <v>188.92</v>
      </c>
      <c r="I1769" s="239"/>
      <c r="J1769" s="234"/>
      <c r="K1769" s="234"/>
      <c r="L1769" s="240"/>
      <c r="M1769" s="241"/>
      <c r="N1769" s="242"/>
      <c r="O1769" s="242"/>
      <c r="P1769" s="242"/>
      <c r="Q1769" s="242"/>
      <c r="R1769" s="242"/>
      <c r="S1769" s="242"/>
      <c r="T1769" s="24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44" t="s">
        <v>172</v>
      </c>
      <c r="AU1769" s="244" t="s">
        <v>86</v>
      </c>
      <c r="AV1769" s="13" t="s">
        <v>86</v>
      </c>
      <c r="AW1769" s="13" t="s">
        <v>32</v>
      </c>
      <c r="AX1769" s="13" t="s">
        <v>76</v>
      </c>
      <c r="AY1769" s="244" t="s">
        <v>164</v>
      </c>
    </row>
    <row r="1770" spans="1:51" s="13" customFormat="1" ht="12">
      <c r="A1770" s="13"/>
      <c r="B1770" s="233"/>
      <c r="C1770" s="234"/>
      <c r="D1770" s="235" t="s">
        <v>172</v>
      </c>
      <c r="E1770" s="236" t="s">
        <v>1</v>
      </c>
      <c r="F1770" s="237" t="s">
        <v>3178</v>
      </c>
      <c r="G1770" s="234"/>
      <c r="H1770" s="238">
        <v>507.75</v>
      </c>
      <c r="I1770" s="239"/>
      <c r="J1770" s="234"/>
      <c r="K1770" s="234"/>
      <c r="L1770" s="240"/>
      <c r="M1770" s="241"/>
      <c r="N1770" s="242"/>
      <c r="O1770" s="242"/>
      <c r="P1770" s="242"/>
      <c r="Q1770" s="242"/>
      <c r="R1770" s="242"/>
      <c r="S1770" s="242"/>
      <c r="T1770" s="24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T1770" s="244" t="s">
        <v>172</v>
      </c>
      <c r="AU1770" s="244" t="s">
        <v>86</v>
      </c>
      <c r="AV1770" s="13" t="s">
        <v>86</v>
      </c>
      <c r="AW1770" s="13" t="s">
        <v>32</v>
      </c>
      <c r="AX1770" s="13" t="s">
        <v>76</v>
      </c>
      <c r="AY1770" s="244" t="s">
        <v>164</v>
      </c>
    </row>
    <row r="1771" spans="1:51" s="13" customFormat="1" ht="12">
      <c r="A1771" s="13"/>
      <c r="B1771" s="233"/>
      <c r="C1771" s="234"/>
      <c r="D1771" s="235" t="s">
        <v>172</v>
      </c>
      <c r="E1771" s="236" t="s">
        <v>1</v>
      </c>
      <c r="F1771" s="237" t="s">
        <v>3179</v>
      </c>
      <c r="G1771" s="234"/>
      <c r="H1771" s="238">
        <v>562.25</v>
      </c>
      <c r="I1771" s="239"/>
      <c r="J1771" s="234"/>
      <c r="K1771" s="234"/>
      <c r="L1771" s="240"/>
      <c r="M1771" s="241"/>
      <c r="N1771" s="242"/>
      <c r="O1771" s="242"/>
      <c r="P1771" s="242"/>
      <c r="Q1771" s="242"/>
      <c r="R1771" s="242"/>
      <c r="S1771" s="242"/>
      <c r="T1771" s="24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44" t="s">
        <v>172</v>
      </c>
      <c r="AU1771" s="244" t="s">
        <v>86</v>
      </c>
      <c r="AV1771" s="13" t="s">
        <v>86</v>
      </c>
      <c r="AW1771" s="13" t="s">
        <v>32</v>
      </c>
      <c r="AX1771" s="13" t="s">
        <v>76</v>
      </c>
      <c r="AY1771" s="244" t="s">
        <v>164</v>
      </c>
    </row>
    <row r="1772" spans="1:51" s="13" customFormat="1" ht="12">
      <c r="A1772" s="13"/>
      <c r="B1772" s="233"/>
      <c r="C1772" s="234"/>
      <c r="D1772" s="235" t="s">
        <v>172</v>
      </c>
      <c r="E1772" s="236" t="s">
        <v>1</v>
      </c>
      <c r="F1772" s="237" t="s">
        <v>3180</v>
      </c>
      <c r="G1772" s="234"/>
      <c r="H1772" s="238">
        <v>554.5</v>
      </c>
      <c r="I1772" s="239"/>
      <c r="J1772" s="234"/>
      <c r="K1772" s="234"/>
      <c r="L1772" s="240"/>
      <c r="M1772" s="241"/>
      <c r="N1772" s="242"/>
      <c r="O1772" s="242"/>
      <c r="P1772" s="242"/>
      <c r="Q1772" s="242"/>
      <c r="R1772" s="242"/>
      <c r="S1772" s="242"/>
      <c r="T1772" s="24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44" t="s">
        <v>172</v>
      </c>
      <c r="AU1772" s="244" t="s">
        <v>86</v>
      </c>
      <c r="AV1772" s="13" t="s">
        <v>86</v>
      </c>
      <c r="AW1772" s="13" t="s">
        <v>32</v>
      </c>
      <c r="AX1772" s="13" t="s">
        <v>76</v>
      </c>
      <c r="AY1772" s="244" t="s">
        <v>164</v>
      </c>
    </row>
    <row r="1773" spans="1:51" s="14" customFormat="1" ht="12">
      <c r="A1773" s="14"/>
      <c r="B1773" s="245"/>
      <c r="C1773" s="246"/>
      <c r="D1773" s="235" t="s">
        <v>172</v>
      </c>
      <c r="E1773" s="247" t="s">
        <v>1</v>
      </c>
      <c r="F1773" s="248" t="s">
        <v>175</v>
      </c>
      <c r="G1773" s="246"/>
      <c r="H1773" s="249">
        <v>1828.21</v>
      </c>
      <c r="I1773" s="250"/>
      <c r="J1773" s="246"/>
      <c r="K1773" s="246"/>
      <c r="L1773" s="251"/>
      <c r="M1773" s="252"/>
      <c r="N1773" s="253"/>
      <c r="O1773" s="253"/>
      <c r="P1773" s="253"/>
      <c r="Q1773" s="253"/>
      <c r="R1773" s="253"/>
      <c r="S1773" s="253"/>
      <c r="T1773" s="25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T1773" s="255" t="s">
        <v>172</v>
      </c>
      <c r="AU1773" s="255" t="s">
        <v>86</v>
      </c>
      <c r="AV1773" s="14" t="s">
        <v>170</v>
      </c>
      <c r="AW1773" s="14" t="s">
        <v>32</v>
      </c>
      <c r="AX1773" s="14" t="s">
        <v>84</v>
      </c>
      <c r="AY1773" s="255" t="s">
        <v>164</v>
      </c>
    </row>
    <row r="1774" spans="1:65" s="2" customFormat="1" ht="13.8" customHeight="1">
      <c r="A1774" s="38"/>
      <c r="B1774" s="39"/>
      <c r="C1774" s="219" t="s">
        <v>3181</v>
      </c>
      <c r="D1774" s="219" t="s">
        <v>166</v>
      </c>
      <c r="E1774" s="220" t="s">
        <v>3182</v>
      </c>
      <c r="F1774" s="221" t="s">
        <v>3183</v>
      </c>
      <c r="G1774" s="222" t="s">
        <v>169</v>
      </c>
      <c r="H1774" s="223">
        <v>1975.323</v>
      </c>
      <c r="I1774" s="224"/>
      <c r="J1774" s="225">
        <f>ROUND(I1774*H1774,2)</f>
        <v>0</v>
      </c>
      <c r="K1774" s="226"/>
      <c r="L1774" s="44"/>
      <c r="M1774" s="227" t="s">
        <v>1</v>
      </c>
      <c r="N1774" s="228" t="s">
        <v>41</v>
      </c>
      <c r="O1774" s="91"/>
      <c r="P1774" s="229">
        <f>O1774*H1774</f>
        <v>0</v>
      </c>
      <c r="Q1774" s="229">
        <v>0.0003</v>
      </c>
      <c r="R1774" s="229">
        <f>Q1774*H1774</f>
        <v>0.5925969</v>
      </c>
      <c r="S1774" s="229">
        <v>0</v>
      </c>
      <c r="T1774" s="230">
        <f>S1774*H1774</f>
        <v>0</v>
      </c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  <c r="AE1774" s="38"/>
      <c r="AR1774" s="231" t="s">
        <v>252</v>
      </c>
      <c r="AT1774" s="231" t="s">
        <v>166</v>
      </c>
      <c r="AU1774" s="231" t="s">
        <v>86</v>
      </c>
      <c r="AY1774" s="17" t="s">
        <v>164</v>
      </c>
      <c r="BE1774" s="232">
        <f>IF(N1774="základní",J1774,0)</f>
        <v>0</v>
      </c>
      <c r="BF1774" s="232">
        <f>IF(N1774="snížená",J1774,0)</f>
        <v>0</v>
      </c>
      <c r="BG1774" s="232">
        <f>IF(N1774="zákl. přenesená",J1774,0)</f>
        <v>0</v>
      </c>
      <c r="BH1774" s="232">
        <f>IF(N1774="sníž. přenesená",J1774,0)</f>
        <v>0</v>
      </c>
      <c r="BI1774" s="232">
        <f>IF(N1774="nulová",J1774,0)</f>
        <v>0</v>
      </c>
      <c r="BJ1774" s="17" t="s">
        <v>84</v>
      </c>
      <c r="BK1774" s="232">
        <f>ROUND(I1774*H1774,2)</f>
        <v>0</v>
      </c>
      <c r="BL1774" s="17" t="s">
        <v>252</v>
      </c>
      <c r="BM1774" s="231" t="s">
        <v>3184</v>
      </c>
    </row>
    <row r="1775" spans="1:51" s="13" customFormat="1" ht="12">
      <c r="A1775" s="13"/>
      <c r="B1775" s="233"/>
      <c r="C1775" s="234"/>
      <c r="D1775" s="235" t="s">
        <v>172</v>
      </c>
      <c r="E1775" s="236" t="s">
        <v>1</v>
      </c>
      <c r="F1775" s="237" t="s">
        <v>3185</v>
      </c>
      <c r="G1775" s="234"/>
      <c r="H1775" s="238">
        <v>23.1</v>
      </c>
      <c r="I1775" s="239"/>
      <c r="J1775" s="234"/>
      <c r="K1775" s="234"/>
      <c r="L1775" s="240"/>
      <c r="M1775" s="241"/>
      <c r="N1775" s="242"/>
      <c r="O1775" s="242"/>
      <c r="P1775" s="242"/>
      <c r="Q1775" s="242"/>
      <c r="R1775" s="242"/>
      <c r="S1775" s="242"/>
      <c r="T1775" s="24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T1775" s="244" t="s">
        <v>172</v>
      </c>
      <c r="AU1775" s="244" t="s">
        <v>86</v>
      </c>
      <c r="AV1775" s="13" t="s">
        <v>86</v>
      </c>
      <c r="AW1775" s="13" t="s">
        <v>32</v>
      </c>
      <c r="AX1775" s="13" t="s">
        <v>76</v>
      </c>
      <c r="AY1775" s="244" t="s">
        <v>164</v>
      </c>
    </row>
    <row r="1776" spans="1:51" s="13" customFormat="1" ht="12">
      <c r="A1776" s="13"/>
      <c r="B1776" s="233"/>
      <c r="C1776" s="234"/>
      <c r="D1776" s="235" t="s">
        <v>172</v>
      </c>
      <c r="E1776" s="236" t="s">
        <v>1</v>
      </c>
      <c r="F1776" s="237" t="s">
        <v>3139</v>
      </c>
      <c r="G1776" s="234"/>
      <c r="H1776" s="238">
        <v>350.96</v>
      </c>
      <c r="I1776" s="239"/>
      <c r="J1776" s="234"/>
      <c r="K1776" s="234"/>
      <c r="L1776" s="240"/>
      <c r="M1776" s="241"/>
      <c r="N1776" s="242"/>
      <c r="O1776" s="242"/>
      <c r="P1776" s="242"/>
      <c r="Q1776" s="242"/>
      <c r="R1776" s="242"/>
      <c r="S1776" s="242"/>
      <c r="T1776" s="24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44" t="s">
        <v>172</v>
      </c>
      <c r="AU1776" s="244" t="s">
        <v>86</v>
      </c>
      <c r="AV1776" s="13" t="s">
        <v>86</v>
      </c>
      <c r="AW1776" s="13" t="s">
        <v>32</v>
      </c>
      <c r="AX1776" s="13" t="s">
        <v>76</v>
      </c>
      <c r="AY1776" s="244" t="s">
        <v>164</v>
      </c>
    </row>
    <row r="1777" spans="1:51" s="13" customFormat="1" ht="12">
      <c r="A1777" s="13"/>
      <c r="B1777" s="233"/>
      <c r="C1777" s="234"/>
      <c r="D1777" s="235" t="s">
        <v>172</v>
      </c>
      <c r="E1777" s="236" t="s">
        <v>1</v>
      </c>
      <c r="F1777" s="237" t="s">
        <v>3140</v>
      </c>
      <c r="G1777" s="234"/>
      <c r="H1777" s="238">
        <v>43.17</v>
      </c>
      <c r="I1777" s="239"/>
      <c r="J1777" s="234"/>
      <c r="K1777" s="234"/>
      <c r="L1777" s="240"/>
      <c r="M1777" s="241"/>
      <c r="N1777" s="242"/>
      <c r="O1777" s="242"/>
      <c r="P1777" s="242"/>
      <c r="Q1777" s="242"/>
      <c r="R1777" s="242"/>
      <c r="S1777" s="242"/>
      <c r="T1777" s="24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44" t="s">
        <v>172</v>
      </c>
      <c r="AU1777" s="244" t="s">
        <v>86</v>
      </c>
      <c r="AV1777" s="13" t="s">
        <v>86</v>
      </c>
      <c r="AW1777" s="13" t="s">
        <v>32</v>
      </c>
      <c r="AX1777" s="13" t="s">
        <v>76</v>
      </c>
      <c r="AY1777" s="244" t="s">
        <v>164</v>
      </c>
    </row>
    <row r="1778" spans="1:51" s="13" customFormat="1" ht="12">
      <c r="A1778" s="13"/>
      <c r="B1778" s="233"/>
      <c r="C1778" s="234"/>
      <c r="D1778" s="235" t="s">
        <v>172</v>
      </c>
      <c r="E1778" s="236" t="s">
        <v>1</v>
      </c>
      <c r="F1778" s="237" t="s">
        <v>3141</v>
      </c>
      <c r="G1778" s="234"/>
      <c r="H1778" s="238">
        <v>461.48</v>
      </c>
      <c r="I1778" s="239"/>
      <c r="J1778" s="234"/>
      <c r="K1778" s="234"/>
      <c r="L1778" s="240"/>
      <c r="M1778" s="241"/>
      <c r="N1778" s="242"/>
      <c r="O1778" s="242"/>
      <c r="P1778" s="242"/>
      <c r="Q1778" s="242"/>
      <c r="R1778" s="242"/>
      <c r="S1778" s="242"/>
      <c r="T1778" s="24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44" t="s">
        <v>172</v>
      </c>
      <c r="AU1778" s="244" t="s">
        <v>86</v>
      </c>
      <c r="AV1778" s="13" t="s">
        <v>86</v>
      </c>
      <c r="AW1778" s="13" t="s">
        <v>32</v>
      </c>
      <c r="AX1778" s="13" t="s">
        <v>76</v>
      </c>
      <c r="AY1778" s="244" t="s">
        <v>164</v>
      </c>
    </row>
    <row r="1779" spans="1:51" s="13" customFormat="1" ht="12">
      <c r="A1779" s="13"/>
      <c r="B1779" s="233"/>
      <c r="C1779" s="234"/>
      <c r="D1779" s="235" t="s">
        <v>172</v>
      </c>
      <c r="E1779" s="236" t="s">
        <v>1</v>
      </c>
      <c r="F1779" s="237" t="s">
        <v>3142</v>
      </c>
      <c r="G1779" s="234"/>
      <c r="H1779" s="238">
        <v>33.37</v>
      </c>
      <c r="I1779" s="239"/>
      <c r="J1779" s="234"/>
      <c r="K1779" s="234"/>
      <c r="L1779" s="240"/>
      <c r="M1779" s="241"/>
      <c r="N1779" s="242"/>
      <c r="O1779" s="242"/>
      <c r="P1779" s="242"/>
      <c r="Q1779" s="242"/>
      <c r="R1779" s="242"/>
      <c r="S1779" s="242"/>
      <c r="T1779" s="24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T1779" s="244" t="s">
        <v>172</v>
      </c>
      <c r="AU1779" s="244" t="s">
        <v>86</v>
      </c>
      <c r="AV1779" s="13" t="s">
        <v>86</v>
      </c>
      <c r="AW1779" s="13" t="s">
        <v>32</v>
      </c>
      <c r="AX1779" s="13" t="s">
        <v>76</v>
      </c>
      <c r="AY1779" s="244" t="s">
        <v>164</v>
      </c>
    </row>
    <row r="1780" spans="1:51" s="13" customFormat="1" ht="12">
      <c r="A1780" s="13"/>
      <c r="B1780" s="233"/>
      <c r="C1780" s="234"/>
      <c r="D1780" s="235" t="s">
        <v>172</v>
      </c>
      <c r="E1780" s="236" t="s">
        <v>1</v>
      </c>
      <c r="F1780" s="237" t="s">
        <v>3143</v>
      </c>
      <c r="G1780" s="234"/>
      <c r="H1780" s="238">
        <v>479.41</v>
      </c>
      <c r="I1780" s="239"/>
      <c r="J1780" s="234"/>
      <c r="K1780" s="234"/>
      <c r="L1780" s="240"/>
      <c r="M1780" s="241"/>
      <c r="N1780" s="242"/>
      <c r="O1780" s="242"/>
      <c r="P1780" s="242"/>
      <c r="Q1780" s="242"/>
      <c r="R1780" s="242"/>
      <c r="S1780" s="242"/>
      <c r="T1780" s="24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44" t="s">
        <v>172</v>
      </c>
      <c r="AU1780" s="244" t="s">
        <v>86</v>
      </c>
      <c r="AV1780" s="13" t="s">
        <v>86</v>
      </c>
      <c r="AW1780" s="13" t="s">
        <v>32</v>
      </c>
      <c r="AX1780" s="13" t="s">
        <v>76</v>
      </c>
      <c r="AY1780" s="244" t="s">
        <v>164</v>
      </c>
    </row>
    <row r="1781" spans="1:51" s="13" customFormat="1" ht="12">
      <c r="A1781" s="13"/>
      <c r="B1781" s="233"/>
      <c r="C1781" s="234"/>
      <c r="D1781" s="235" t="s">
        <v>172</v>
      </c>
      <c r="E1781" s="236" t="s">
        <v>1</v>
      </c>
      <c r="F1781" s="237" t="s">
        <v>3144</v>
      </c>
      <c r="G1781" s="234"/>
      <c r="H1781" s="238">
        <v>33.37</v>
      </c>
      <c r="I1781" s="239"/>
      <c r="J1781" s="234"/>
      <c r="K1781" s="234"/>
      <c r="L1781" s="240"/>
      <c r="M1781" s="241"/>
      <c r="N1781" s="242"/>
      <c r="O1781" s="242"/>
      <c r="P1781" s="242"/>
      <c r="Q1781" s="242"/>
      <c r="R1781" s="242"/>
      <c r="S1781" s="242"/>
      <c r="T1781" s="24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T1781" s="244" t="s">
        <v>172</v>
      </c>
      <c r="AU1781" s="244" t="s">
        <v>86</v>
      </c>
      <c r="AV1781" s="13" t="s">
        <v>86</v>
      </c>
      <c r="AW1781" s="13" t="s">
        <v>32</v>
      </c>
      <c r="AX1781" s="13" t="s">
        <v>76</v>
      </c>
      <c r="AY1781" s="244" t="s">
        <v>164</v>
      </c>
    </row>
    <row r="1782" spans="1:51" s="13" customFormat="1" ht="12">
      <c r="A1782" s="13"/>
      <c r="B1782" s="233"/>
      <c r="C1782" s="234"/>
      <c r="D1782" s="235" t="s">
        <v>172</v>
      </c>
      <c r="E1782" s="236" t="s">
        <v>1</v>
      </c>
      <c r="F1782" s="237" t="s">
        <v>3145</v>
      </c>
      <c r="G1782" s="234"/>
      <c r="H1782" s="238">
        <v>479.63</v>
      </c>
      <c r="I1782" s="239"/>
      <c r="J1782" s="234"/>
      <c r="K1782" s="234"/>
      <c r="L1782" s="240"/>
      <c r="M1782" s="241"/>
      <c r="N1782" s="242"/>
      <c r="O1782" s="242"/>
      <c r="P1782" s="242"/>
      <c r="Q1782" s="242"/>
      <c r="R1782" s="242"/>
      <c r="S1782" s="242"/>
      <c r="T1782" s="24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44" t="s">
        <v>172</v>
      </c>
      <c r="AU1782" s="244" t="s">
        <v>86</v>
      </c>
      <c r="AV1782" s="13" t="s">
        <v>86</v>
      </c>
      <c r="AW1782" s="13" t="s">
        <v>32</v>
      </c>
      <c r="AX1782" s="13" t="s">
        <v>76</v>
      </c>
      <c r="AY1782" s="244" t="s">
        <v>164</v>
      </c>
    </row>
    <row r="1783" spans="1:51" s="13" customFormat="1" ht="12">
      <c r="A1783" s="13"/>
      <c r="B1783" s="233"/>
      <c r="C1783" s="234"/>
      <c r="D1783" s="235" t="s">
        <v>172</v>
      </c>
      <c r="E1783" s="236" t="s">
        <v>1</v>
      </c>
      <c r="F1783" s="237" t="s">
        <v>3146</v>
      </c>
      <c r="G1783" s="234"/>
      <c r="H1783" s="238">
        <v>33.37</v>
      </c>
      <c r="I1783" s="239"/>
      <c r="J1783" s="234"/>
      <c r="K1783" s="234"/>
      <c r="L1783" s="240"/>
      <c r="M1783" s="241"/>
      <c r="N1783" s="242"/>
      <c r="O1783" s="242"/>
      <c r="P1783" s="242"/>
      <c r="Q1783" s="242"/>
      <c r="R1783" s="242"/>
      <c r="S1783" s="242"/>
      <c r="T1783" s="24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44" t="s">
        <v>172</v>
      </c>
      <c r="AU1783" s="244" t="s">
        <v>86</v>
      </c>
      <c r="AV1783" s="13" t="s">
        <v>86</v>
      </c>
      <c r="AW1783" s="13" t="s">
        <v>32</v>
      </c>
      <c r="AX1783" s="13" t="s">
        <v>76</v>
      </c>
      <c r="AY1783" s="244" t="s">
        <v>164</v>
      </c>
    </row>
    <row r="1784" spans="1:51" s="13" customFormat="1" ht="12">
      <c r="A1784" s="13"/>
      <c r="B1784" s="233"/>
      <c r="C1784" s="234"/>
      <c r="D1784" s="235" t="s">
        <v>172</v>
      </c>
      <c r="E1784" s="236" t="s">
        <v>1</v>
      </c>
      <c r="F1784" s="237" t="s">
        <v>3147</v>
      </c>
      <c r="G1784" s="234"/>
      <c r="H1784" s="238">
        <v>37.463</v>
      </c>
      <c r="I1784" s="239"/>
      <c r="J1784" s="234"/>
      <c r="K1784" s="234"/>
      <c r="L1784" s="240"/>
      <c r="M1784" s="241"/>
      <c r="N1784" s="242"/>
      <c r="O1784" s="242"/>
      <c r="P1784" s="242"/>
      <c r="Q1784" s="242"/>
      <c r="R1784" s="242"/>
      <c r="S1784" s="242"/>
      <c r="T1784" s="24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44" t="s">
        <v>172</v>
      </c>
      <c r="AU1784" s="244" t="s">
        <v>86</v>
      </c>
      <c r="AV1784" s="13" t="s">
        <v>86</v>
      </c>
      <c r="AW1784" s="13" t="s">
        <v>32</v>
      </c>
      <c r="AX1784" s="13" t="s">
        <v>76</v>
      </c>
      <c r="AY1784" s="244" t="s">
        <v>164</v>
      </c>
    </row>
    <row r="1785" spans="1:51" s="14" customFormat="1" ht="12">
      <c r="A1785" s="14"/>
      <c r="B1785" s="245"/>
      <c r="C1785" s="246"/>
      <c r="D1785" s="235" t="s">
        <v>172</v>
      </c>
      <c r="E1785" s="247" t="s">
        <v>1</v>
      </c>
      <c r="F1785" s="248" t="s">
        <v>175</v>
      </c>
      <c r="G1785" s="246"/>
      <c r="H1785" s="249">
        <v>1975.3229999999996</v>
      </c>
      <c r="I1785" s="250"/>
      <c r="J1785" s="246"/>
      <c r="K1785" s="246"/>
      <c r="L1785" s="251"/>
      <c r="M1785" s="252"/>
      <c r="N1785" s="253"/>
      <c r="O1785" s="253"/>
      <c r="P1785" s="253"/>
      <c r="Q1785" s="253"/>
      <c r="R1785" s="253"/>
      <c r="S1785" s="253"/>
      <c r="T1785" s="25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T1785" s="255" t="s">
        <v>172</v>
      </c>
      <c r="AU1785" s="255" t="s">
        <v>86</v>
      </c>
      <c r="AV1785" s="14" t="s">
        <v>170</v>
      </c>
      <c r="AW1785" s="14" t="s">
        <v>32</v>
      </c>
      <c r="AX1785" s="14" t="s">
        <v>84</v>
      </c>
      <c r="AY1785" s="255" t="s">
        <v>164</v>
      </c>
    </row>
    <row r="1786" spans="1:65" s="2" customFormat="1" ht="13.8" customHeight="1">
      <c r="A1786" s="38"/>
      <c r="B1786" s="39"/>
      <c r="C1786" s="266" t="s">
        <v>3186</v>
      </c>
      <c r="D1786" s="266" t="s">
        <v>424</v>
      </c>
      <c r="E1786" s="267" t="s">
        <v>3187</v>
      </c>
      <c r="F1786" s="268" t="s">
        <v>3188</v>
      </c>
      <c r="G1786" s="269" t="s">
        <v>169</v>
      </c>
      <c r="H1786" s="270">
        <v>2172.855</v>
      </c>
      <c r="I1786" s="271"/>
      <c r="J1786" s="272">
        <f>ROUND(I1786*H1786,2)</f>
        <v>0</v>
      </c>
      <c r="K1786" s="273"/>
      <c r="L1786" s="274"/>
      <c r="M1786" s="275" t="s">
        <v>1</v>
      </c>
      <c r="N1786" s="276" t="s">
        <v>41</v>
      </c>
      <c r="O1786" s="91"/>
      <c r="P1786" s="229">
        <f>O1786*H1786</f>
        <v>0</v>
      </c>
      <c r="Q1786" s="229">
        <v>0.00287</v>
      </c>
      <c r="R1786" s="229">
        <f>Q1786*H1786</f>
        <v>6.2360938500000005</v>
      </c>
      <c r="S1786" s="229">
        <v>0</v>
      </c>
      <c r="T1786" s="230">
        <f>S1786*H1786</f>
        <v>0</v>
      </c>
      <c r="U1786" s="38"/>
      <c r="V1786" s="38"/>
      <c r="W1786" s="38"/>
      <c r="X1786" s="38"/>
      <c r="Y1786" s="38"/>
      <c r="Z1786" s="38"/>
      <c r="AA1786" s="38"/>
      <c r="AB1786" s="38"/>
      <c r="AC1786" s="38"/>
      <c r="AD1786" s="38"/>
      <c r="AE1786" s="38"/>
      <c r="AR1786" s="231" t="s">
        <v>352</v>
      </c>
      <c r="AT1786" s="231" t="s">
        <v>424</v>
      </c>
      <c r="AU1786" s="231" t="s">
        <v>86</v>
      </c>
      <c r="AY1786" s="17" t="s">
        <v>164</v>
      </c>
      <c r="BE1786" s="232">
        <f>IF(N1786="základní",J1786,0)</f>
        <v>0</v>
      </c>
      <c r="BF1786" s="232">
        <f>IF(N1786="snížená",J1786,0)</f>
        <v>0</v>
      </c>
      <c r="BG1786" s="232">
        <f>IF(N1786="zákl. přenesená",J1786,0)</f>
        <v>0</v>
      </c>
      <c r="BH1786" s="232">
        <f>IF(N1786="sníž. přenesená",J1786,0)</f>
        <v>0</v>
      </c>
      <c r="BI1786" s="232">
        <f>IF(N1786="nulová",J1786,0)</f>
        <v>0</v>
      </c>
      <c r="BJ1786" s="17" t="s">
        <v>84</v>
      </c>
      <c r="BK1786" s="232">
        <f>ROUND(I1786*H1786,2)</f>
        <v>0</v>
      </c>
      <c r="BL1786" s="17" t="s">
        <v>252</v>
      </c>
      <c r="BM1786" s="231" t="s">
        <v>3189</v>
      </c>
    </row>
    <row r="1787" spans="1:51" s="13" customFormat="1" ht="12">
      <c r="A1787" s="13"/>
      <c r="B1787" s="233"/>
      <c r="C1787" s="234"/>
      <c r="D1787" s="235" t="s">
        <v>172</v>
      </c>
      <c r="E1787" s="236" t="s">
        <v>1</v>
      </c>
      <c r="F1787" s="237" t="s">
        <v>3190</v>
      </c>
      <c r="G1787" s="234"/>
      <c r="H1787" s="238">
        <v>1975.323</v>
      </c>
      <c r="I1787" s="239"/>
      <c r="J1787" s="234"/>
      <c r="K1787" s="234"/>
      <c r="L1787" s="240"/>
      <c r="M1787" s="241"/>
      <c r="N1787" s="242"/>
      <c r="O1787" s="242"/>
      <c r="P1787" s="242"/>
      <c r="Q1787" s="242"/>
      <c r="R1787" s="242"/>
      <c r="S1787" s="242"/>
      <c r="T1787" s="24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T1787" s="244" t="s">
        <v>172</v>
      </c>
      <c r="AU1787" s="244" t="s">
        <v>86</v>
      </c>
      <c r="AV1787" s="13" t="s">
        <v>86</v>
      </c>
      <c r="AW1787" s="13" t="s">
        <v>32</v>
      </c>
      <c r="AX1787" s="13" t="s">
        <v>84</v>
      </c>
      <c r="AY1787" s="244" t="s">
        <v>164</v>
      </c>
    </row>
    <row r="1788" spans="1:51" s="13" customFormat="1" ht="12">
      <c r="A1788" s="13"/>
      <c r="B1788" s="233"/>
      <c r="C1788" s="234"/>
      <c r="D1788" s="235" t="s">
        <v>172</v>
      </c>
      <c r="E1788" s="234"/>
      <c r="F1788" s="237" t="s">
        <v>3191</v>
      </c>
      <c r="G1788" s="234"/>
      <c r="H1788" s="238">
        <v>2172.855</v>
      </c>
      <c r="I1788" s="239"/>
      <c r="J1788" s="234"/>
      <c r="K1788" s="234"/>
      <c r="L1788" s="240"/>
      <c r="M1788" s="241"/>
      <c r="N1788" s="242"/>
      <c r="O1788" s="242"/>
      <c r="P1788" s="242"/>
      <c r="Q1788" s="242"/>
      <c r="R1788" s="242"/>
      <c r="S1788" s="242"/>
      <c r="T1788" s="24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T1788" s="244" t="s">
        <v>172</v>
      </c>
      <c r="AU1788" s="244" t="s">
        <v>86</v>
      </c>
      <c r="AV1788" s="13" t="s">
        <v>86</v>
      </c>
      <c r="AW1788" s="13" t="s">
        <v>4</v>
      </c>
      <c r="AX1788" s="13" t="s">
        <v>84</v>
      </c>
      <c r="AY1788" s="244" t="s">
        <v>164</v>
      </c>
    </row>
    <row r="1789" spans="1:65" s="2" customFormat="1" ht="13.8" customHeight="1">
      <c r="A1789" s="38"/>
      <c r="B1789" s="39"/>
      <c r="C1789" s="219" t="s">
        <v>3192</v>
      </c>
      <c r="D1789" s="219" t="s">
        <v>166</v>
      </c>
      <c r="E1789" s="220" t="s">
        <v>3193</v>
      </c>
      <c r="F1789" s="221" t="s">
        <v>3194</v>
      </c>
      <c r="G1789" s="222" t="s">
        <v>182</v>
      </c>
      <c r="H1789" s="223">
        <v>1738.5</v>
      </c>
      <c r="I1789" s="224"/>
      <c r="J1789" s="225">
        <f>ROUND(I1789*H1789,2)</f>
        <v>0</v>
      </c>
      <c r="K1789" s="226"/>
      <c r="L1789" s="44"/>
      <c r="M1789" s="227" t="s">
        <v>1</v>
      </c>
      <c r="N1789" s="228" t="s">
        <v>41</v>
      </c>
      <c r="O1789" s="91"/>
      <c r="P1789" s="229">
        <f>O1789*H1789</f>
        <v>0</v>
      </c>
      <c r="Q1789" s="229">
        <v>1E-05</v>
      </c>
      <c r="R1789" s="229">
        <f>Q1789*H1789</f>
        <v>0.017385</v>
      </c>
      <c r="S1789" s="229">
        <v>0</v>
      </c>
      <c r="T1789" s="230">
        <f>S1789*H1789</f>
        <v>0</v>
      </c>
      <c r="U1789" s="38"/>
      <c r="V1789" s="38"/>
      <c r="W1789" s="38"/>
      <c r="X1789" s="38"/>
      <c r="Y1789" s="38"/>
      <c r="Z1789" s="38"/>
      <c r="AA1789" s="38"/>
      <c r="AB1789" s="38"/>
      <c r="AC1789" s="38"/>
      <c r="AD1789" s="38"/>
      <c r="AE1789" s="38"/>
      <c r="AR1789" s="231" t="s">
        <v>252</v>
      </c>
      <c r="AT1789" s="231" t="s">
        <v>166</v>
      </c>
      <c r="AU1789" s="231" t="s">
        <v>86</v>
      </c>
      <c r="AY1789" s="17" t="s">
        <v>164</v>
      </c>
      <c r="BE1789" s="232">
        <f>IF(N1789="základní",J1789,0)</f>
        <v>0</v>
      </c>
      <c r="BF1789" s="232">
        <f>IF(N1789="snížená",J1789,0)</f>
        <v>0</v>
      </c>
      <c r="BG1789" s="232">
        <f>IF(N1789="zákl. přenesená",J1789,0)</f>
        <v>0</v>
      </c>
      <c r="BH1789" s="232">
        <f>IF(N1789="sníž. přenesená",J1789,0)</f>
        <v>0</v>
      </c>
      <c r="BI1789" s="232">
        <f>IF(N1789="nulová",J1789,0)</f>
        <v>0</v>
      </c>
      <c r="BJ1789" s="17" t="s">
        <v>84</v>
      </c>
      <c r="BK1789" s="232">
        <f>ROUND(I1789*H1789,2)</f>
        <v>0</v>
      </c>
      <c r="BL1789" s="17" t="s">
        <v>252</v>
      </c>
      <c r="BM1789" s="231" t="s">
        <v>3195</v>
      </c>
    </row>
    <row r="1790" spans="1:51" s="13" customFormat="1" ht="12">
      <c r="A1790" s="13"/>
      <c r="B1790" s="233"/>
      <c r="C1790" s="234"/>
      <c r="D1790" s="235" t="s">
        <v>172</v>
      </c>
      <c r="E1790" s="236" t="s">
        <v>1</v>
      </c>
      <c r="F1790" s="237" t="s">
        <v>3196</v>
      </c>
      <c r="G1790" s="234"/>
      <c r="H1790" s="238">
        <v>26.9</v>
      </c>
      <c r="I1790" s="239"/>
      <c r="J1790" s="234"/>
      <c r="K1790" s="234"/>
      <c r="L1790" s="240"/>
      <c r="M1790" s="241"/>
      <c r="N1790" s="242"/>
      <c r="O1790" s="242"/>
      <c r="P1790" s="242"/>
      <c r="Q1790" s="242"/>
      <c r="R1790" s="242"/>
      <c r="S1790" s="242"/>
      <c r="T1790" s="24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T1790" s="244" t="s">
        <v>172</v>
      </c>
      <c r="AU1790" s="244" t="s">
        <v>86</v>
      </c>
      <c r="AV1790" s="13" t="s">
        <v>86</v>
      </c>
      <c r="AW1790" s="13" t="s">
        <v>32</v>
      </c>
      <c r="AX1790" s="13" t="s">
        <v>76</v>
      </c>
      <c r="AY1790" s="244" t="s">
        <v>164</v>
      </c>
    </row>
    <row r="1791" spans="1:51" s="13" customFormat="1" ht="12">
      <c r="A1791" s="13"/>
      <c r="B1791" s="233"/>
      <c r="C1791" s="234"/>
      <c r="D1791" s="235" t="s">
        <v>172</v>
      </c>
      <c r="E1791" s="236" t="s">
        <v>1</v>
      </c>
      <c r="F1791" s="237" t="s">
        <v>3197</v>
      </c>
      <c r="G1791" s="234"/>
      <c r="H1791" s="238">
        <v>215.3</v>
      </c>
      <c r="I1791" s="239"/>
      <c r="J1791" s="234"/>
      <c r="K1791" s="234"/>
      <c r="L1791" s="240"/>
      <c r="M1791" s="241"/>
      <c r="N1791" s="242"/>
      <c r="O1791" s="242"/>
      <c r="P1791" s="242"/>
      <c r="Q1791" s="242"/>
      <c r="R1791" s="242"/>
      <c r="S1791" s="242"/>
      <c r="T1791" s="24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44" t="s">
        <v>172</v>
      </c>
      <c r="AU1791" s="244" t="s">
        <v>86</v>
      </c>
      <c r="AV1791" s="13" t="s">
        <v>86</v>
      </c>
      <c r="AW1791" s="13" t="s">
        <v>32</v>
      </c>
      <c r="AX1791" s="13" t="s">
        <v>76</v>
      </c>
      <c r="AY1791" s="244" t="s">
        <v>164</v>
      </c>
    </row>
    <row r="1792" spans="1:51" s="13" customFormat="1" ht="12">
      <c r="A1792" s="13"/>
      <c r="B1792" s="233"/>
      <c r="C1792" s="234"/>
      <c r="D1792" s="235" t="s">
        <v>172</v>
      </c>
      <c r="E1792" s="236" t="s">
        <v>1</v>
      </c>
      <c r="F1792" s="237" t="s">
        <v>3198</v>
      </c>
      <c r="G1792" s="234"/>
      <c r="H1792" s="238">
        <v>474.9</v>
      </c>
      <c r="I1792" s="239"/>
      <c r="J1792" s="234"/>
      <c r="K1792" s="234"/>
      <c r="L1792" s="240"/>
      <c r="M1792" s="241"/>
      <c r="N1792" s="242"/>
      <c r="O1792" s="242"/>
      <c r="P1792" s="242"/>
      <c r="Q1792" s="242"/>
      <c r="R1792" s="242"/>
      <c r="S1792" s="242"/>
      <c r="T1792" s="24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T1792" s="244" t="s">
        <v>172</v>
      </c>
      <c r="AU1792" s="244" t="s">
        <v>86</v>
      </c>
      <c r="AV1792" s="13" t="s">
        <v>86</v>
      </c>
      <c r="AW1792" s="13" t="s">
        <v>32</v>
      </c>
      <c r="AX1792" s="13" t="s">
        <v>76</v>
      </c>
      <c r="AY1792" s="244" t="s">
        <v>164</v>
      </c>
    </row>
    <row r="1793" spans="1:51" s="13" customFormat="1" ht="12">
      <c r="A1793" s="13"/>
      <c r="B1793" s="233"/>
      <c r="C1793" s="234"/>
      <c r="D1793" s="235" t="s">
        <v>172</v>
      </c>
      <c r="E1793" s="236" t="s">
        <v>1</v>
      </c>
      <c r="F1793" s="237" t="s">
        <v>3199</v>
      </c>
      <c r="G1793" s="234"/>
      <c r="H1793" s="238">
        <v>504.3</v>
      </c>
      <c r="I1793" s="239"/>
      <c r="J1793" s="234"/>
      <c r="K1793" s="234"/>
      <c r="L1793" s="240"/>
      <c r="M1793" s="241"/>
      <c r="N1793" s="242"/>
      <c r="O1793" s="242"/>
      <c r="P1793" s="242"/>
      <c r="Q1793" s="242"/>
      <c r="R1793" s="242"/>
      <c r="S1793" s="242"/>
      <c r="T1793" s="24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44" t="s">
        <v>172</v>
      </c>
      <c r="AU1793" s="244" t="s">
        <v>86</v>
      </c>
      <c r="AV1793" s="13" t="s">
        <v>86</v>
      </c>
      <c r="AW1793" s="13" t="s">
        <v>32</v>
      </c>
      <c r="AX1793" s="13" t="s">
        <v>76</v>
      </c>
      <c r="AY1793" s="244" t="s">
        <v>164</v>
      </c>
    </row>
    <row r="1794" spans="1:51" s="13" customFormat="1" ht="12">
      <c r="A1794" s="13"/>
      <c r="B1794" s="233"/>
      <c r="C1794" s="234"/>
      <c r="D1794" s="235" t="s">
        <v>172</v>
      </c>
      <c r="E1794" s="236" t="s">
        <v>1</v>
      </c>
      <c r="F1794" s="237" t="s">
        <v>3200</v>
      </c>
      <c r="G1794" s="234"/>
      <c r="H1794" s="238">
        <v>517.1</v>
      </c>
      <c r="I1794" s="239"/>
      <c r="J1794" s="234"/>
      <c r="K1794" s="234"/>
      <c r="L1794" s="240"/>
      <c r="M1794" s="241"/>
      <c r="N1794" s="242"/>
      <c r="O1794" s="242"/>
      <c r="P1794" s="242"/>
      <c r="Q1794" s="242"/>
      <c r="R1794" s="242"/>
      <c r="S1794" s="242"/>
      <c r="T1794" s="24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T1794" s="244" t="s">
        <v>172</v>
      </c>
      <c r="AU1794" s="244" t="s">
        <v>86</v>
      </c>
      <c r="AV1794" s="13" t="s">
        <v>86</v>
      </c>
      <c r="AW1794" s="13" t="s">
        <v>32</v>
      </c>
      <c r="AX1794" s="13" t="s">
        <v>76</v>
      </c>
      <c r="AY1794" s="244" t="s">
        <v>164</v>
      </c>
    </row>
    <row r="1795" spans="1:51" s="14" customFormat="1" ht="12">
      <c r="A1795" s="14"/>
      <c r="B1795" s="245"/>
      <c r="C1795" s="246"/>
      <c r="D1795" s="235" t="s">
        <v>172</v>
      </c>
      <c r="E1795" s="247" t="s">
        <v>1</v>
      </c>
      <c r="F1795" s="248" t="s">
        <v>175</v>
      </c>
      <c r="G1795" s="246"/>
      <c r="H1795" s="249">
        <v>1738.5</v>
      </c>
      <c r="I1795" s="250"/>
      <c r="J1795" s="246"/>
      <c r="K1795" s="246"/>
      <c r="L1795" s="251"/>
      <c r="M1795" s="252"/>
      <c r="N1795" s="253"/>
      <c r="O1795" s="253"/>
      <c r="P1795" s="253"/>
      <c r="Q1795" s="253"/>
      <c r="R1795" s="253"/>
      <c r="S1795" s="253"/>
      <c r="T1795" s="25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T1795" s="255" t="s">
        <v>172</v>
      </c>
      <c r="AU1795" s="255" t="s">
        <v>86</v>
      </c>
      <c r="AV1795" s="14" t="s">
        <v>170</v>
      </c>
      <c r="AW1795" s="14" t="s">
        <v>32</v>
      </c>
      <c r="AX1795" s="14" t="s">
        <v>84</v>
      </c>
      <c r="AY1795" s="255" t="s">
        <v>164</v>
      </c>
    </row>
    <row r="1796" spans="1:65" s="2" customFormat="1" ht="13.8" customHeight="1">
      <c r="A1796" s="38"/>
      <c r="B1796" s="39"/>
      <c r="C1796" s="266" t="s">
        <v>3201</v>
      </c>
      <c r="D1796" s="266" t="s">
        <v>424</v>
      </c>
      <c r="E1796" s="267" t="s">
        <v>3202</v>
      </c>
      <c r="F1796" s="268" t="s">
        <v>3203</v>
      </c>
      <c r="G1796" s="269" t="s">
        <v>182</v>
      </c>
      <c r="H1796" s="270">
        <v>1912.405</v>
      </c>
      <c r="I1796" s="271"/>
      <c r="J1796" s="272">
        <f>ROUND(I1796*H1796,2)</f>
        <v>0</v>
      </c>
      <c r="K1796" s="273"/>
      <c r="L1796" s="274"/>
      <c r="M1796" s="275" t="s">
        <v>1</v>
      </c>
      <c r="N1796" s="276" t="s">
        <v>41</v>
      </c>
      <c r="O1796" s="91"/>
      <c r="P1796" s="229">
        <f>O1796*H1796</f>
        <v>0</v>
      </c>
      <c r="Q1796" s="229">
        <v>0.0003</v>
      </c>
      <c r="R1796" s="229">
        <f>Q1796*H1796</f>
        <v>0.5737215</v>
      </c>
      <c r="S1796" s="229">
        <v>0</v>
      </c>
      <c r="T1796" s="230">
        <f>S1796*H1796</f>
        <v>0</v>
      </c>
      <c r="U1796" s="38"/>
      <c r="V1796" s="38"/>
      <c r="W1796" s="38"/>
      <c r="X1796" s="38"/>
      <c r="Y1796" s="38"/>
      <c r="Z1796" s="38"/>
      <c r="AA1796" s="38"/>
      <c r="AB1796" s="38"/>
      <c r="AC1796" s="38"/>
      <c r="AD1796" s="38"/>
      <c r="AE1796" s="38"/>
      <c r="AR1796" s="231" t="s">
        <v>352</v>
      </c>
      <c r="AT1796" s="231" t="s">
        <v>424</v>
      </c>
      <c r="AU1796" s="231" t="s">
        <v>86</v>
      </c>
      <c r="AY1796" s="17" t="s">
        <v>164</v>
      </c>
      <c r="BE1796" s="232">
        <f>IF(N1796="základní",J1796,0)</f>
        <v>0</v>
      </c>
      <c r="BF1796" s="232">
        <f>IF(N1796="snížená",J1796,0)</f>
        <v>0</v>
      </c>
      <c r="BG1796" s="232">
        <f>IF(N1796="zákl. přenesená",J1796,0)</f>
        <v>0</v>
      </c>
      <c r="BH1796" s="232">
        <f>IF(N1796="sníž. přenesená",J1796,0)</f>
        <v>0</v>
      </c>
      <c r="BI1796" s="232">
        <f>IF(N1796="nulová",J1796,0)</f>
        <v>0</v>
      </c>
      <c r="BJ1796" s="17" t="s">
        <v>84</v>
      </c>
      <c r="BK1796" s="232">
        <f>ROUND(I1796*H1796,2)</f>
        <v>0</v>
      </c>
      <c r="BL1796" s="17" t="s">
        <v>252</v>
      </c>
      <c r="BM1796" s="231" t="s">
        <v>3204</v>
      </c>
    </row>
    <row r="1797" spans="1:51" s="13" customFormat="1" ht="12">
      <c r="A1797" s="13"/>
      <c r="B1797" s="233"/>
      <c r="C1797" s="234"/>
      <c r="D1797" s="235" t="s">
        <v>172</v>
      </c>
      <c r="E1797" s="236" t="s">
        <v>1</v>
      </c>
      <c r="F1797" s="237" t="s">
        <v>3205</v>
      </c>
      <c r="G1797" s="234"/>
      <c r="H1797" s="238">
        <v>1738.55</v>
      </c>
      <c r="I1797" s="239"/>
      <c r="J1797" s="234"/>
      <c r="K1797" s="234"/>
      <c r="L1797" s="240"/>
      <c r="M1797" s="241"/>
      <c r="N1797" s="242"/>
      <c r="O1797" s="242"/>
      <c r="P1797" s="242"/>
      <c r="Q1797" s="242"/>
      <c r="R1797" s="242"/>
      <c r="S1797" s="242"/>
      <c r="T1797" s="24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44" t="s">
        <v>172</v>
      </c>
      <c r="AU1797" s="244" t="s">
        <v>86</v>
      </c>
      <c r="AV1797" s="13" t="s">
        <v>86</v>
      </c>
      <c r="AW1797" s="13" t="s">
        <v>32</v>
      </c>
      <c r="AX1797" s="13" t="s">
        <v>84</v>
      </c>
      <c r="AY1797" s="244" t="s">
        <v>164</v>
      </c>
    </row>
    <row r="1798" spans="1:51" s="13" customFormat="1" ht="12">
      <c r="A1798" s="13"/>
      <c r="B1798" s="233"/>
      <c r="C1798" s="234"/>
      <c r="D1798" s="235" t="s">
        <v>172</v>
      </c>
      <c r="E1798" s="234"/>
      <c r="F1798" s="237" t="s">
        <v>3206</v>
      </c>
      <c r="G1798" s="234"/>
      <c r="H1798" s="238">
        <v>1912.405</v>
      </c>
      <c r="I1798" s="239"/>
      <c r="J1798" s="234"/>
      <c r="K1798" s="234"/>
      <c r="L1798" s="240"/>
      <c r="M1798" s="241"/>
      <c r="N1798" s="242"/>
      <c r="O1798" s="242"/>
      <c r="P1798" s="242"/>
      <c r="Q1798" s="242"/>
      <c r="R1798" s="242"/>
      <c r="S1798" s="242"/>
      <c r="T1798" s="24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44" t="s">
        <v>172</v>
      </c>
      <c r="AU1798" s="244" t="s">
        <v>86</v>
      </c>
      <c r="AV1798" s="13" t="s">
        <v>86</v>
      </c>
      <c r="AW1798" s="13" t="s">
        <v>4</v>
      </c>
      <c r="AX1798" s="13" t="s">
        <v>84</v>
      </c>
      <c r="AY1798" s="244" t="s">
        <v>164</v>
      </c>
    </row>
    <row r="1799" spans="1:65" s="2" customFormat="1" ht="13.8" customHeight="1">
      <c r="A1799" s="38"/>
      <c r="B1799" s="39"/>
      <c r="C1799" s="219" t="s">
        <v>3207</v>
      </c>
      <c r="D1799" s="219" t="s">
        <v>166</v>
      </c>
      <c r="E1799" s="220" t="s">
        <v>3208</v>
      </c>
      <c r="F1799" s="221" t="s">
        <v>3209</v>
      </c>
      <c r="G1799" s="222" t="s">
        <v>1553</v>
      </c>
      <c r="H1799" s="277"/>
      <c r="I1799" s="224"/>
      <c r="J1799" s="225">
        <f>ROUND(I1799*H1799,2)</f>
        <v>0</v>
      </c>
      <c r="K1799" s="226"/>
      <c r="L1799" s="44"/>
      <c r="M1799" s="227" t="s">
        <v>1</v>
      </c>
      <c r="N1799" s="228" t="s">
        <v>41</v>
      </c>
      <c r="O1799" s="91"/>
      <c r="P1799" s="229">
        <f>O1799*H1799</f>
        <v>0</v>
      </c>
      <c r="Q1799" s="229">
        <v>0</v>
      </c>
      <c r="R1799" s="229">
        <f>Q1799*H1799</f>
        <v>0</v>
      </c>
      <c r="S1799" s="229">
        <v>0</v>
      </c>
      <c r="T1799" s="230">
        <f>S1799*H1799</f>
        <v>0</v>
      </c>
      <c r="U1799" s="38"/>
      <c r="V1799" s="38"/>
      <c r="W1799" s="38"/>
      <c r="X1799" s="38"/>
      <c r="Y1799" s="38"/>
      <c r="Z1799" s="38"/>
      <c r="AA1799" s="38"/>
      <c r="AB1799" s="38"/>
      <c r="AC1799" s="38"/>
      <c r="AD1799" s="38"/>
      <c r="AE1799" s="38"/>
      <c r="AR1799" s="231" t="s">
        <v>252</v>
      </c>
      <c r="AT1799" s="231" t="s">
        <v>166</v>
      </c>
      <c r="AU1799" s="231" t="s">
        <v>86</v>
      </c>
      <c r="AY1799" s="17" t="s">
        <v>164</v>
      </c>
      <c r="BE1799" s="232">
        <f>IF(N1799="základní",J1799,0)</f>
        <v>0</v>
      </c>
      <c r="BF1799" s="232">
        <f>IF(N1799="snížená",J1799,0)</f>
        <v>0</v>
      </c>
      <c r="BG1799" s="232">
        <f>IF(N1799="zákl. přenesená",J1799,0)</f>
        <v>0</v>
      </c>
      <c r="BH1799" s="232">
        <f>IF(N1799="sníž. přenesená",J1799,0)</f>
        <v>0</v>
      </c>
      <c r="BI1799" s="232">
        <f>IF(N1799="nulová",J1799,0)</f>
        <v>0</v>
      </c>
      <c r="BJ1799" s="17" t="s">
        <v>84</v>
      </c>
      <c r="BK1799" s="232">
        <f>ROUND(I1799*H1799,2)</f>
        <v>0</v>
      </c>
      <c r="BL1799" s="17" t="s">
        <v>252</v>
      </c>
      <c r="BM1799" s="231" t="s">
        <v>3210</v>
      </c>
    </row>
    <row r="1800" spans="1:63" s="12" customFormat="1" ht="22.8" customHeight="1">
      <c r="A1800" s="12"/>
      <c r="B1800" s="203"/>
      <c r="C1800" s="204"/>
      <c r="D1800" s="205" t="s">
        <v>75</v>
      </c>
      <c r="E1800" s="217" t="s">
        <v>3211</v>
      </c>
      <c r="F1800" s="217" t="s">
        <v>3212</v>
      </c>
      <c r="G1800" s="204"/>
      <c r="H1800" s="204"/>
      <c r="I1800" s="207"/>
      <c r="J1800" s="218">
        <f>BK1800</f>
        <v>0</v>
      </c>
      <c r="K1800" s="204"/>
      <c r="L1800" s="209"/>
      <c r="M1800" s="210"/>
      <c r="N1800" s="211"/>
      <c r="O1800" s="211"/>
      <c r="P1800" s="212">
        <f>SUM(P1801:P1822)</f>
        <v>0</v>
      </c>
      <c r="Q1800" s="211"/>
      <c r="R1800" s="212">
        <f>SUM(R1801:R1822)</f>
        <v>30.8549688</v>
      </c>
      <c r="S1800" s="211"/>
      <c r="T1800" s="213">
        <f>SUM(T1801:T1822)</f>
        <v>0</v>
      </c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R1800" s="214" t="s">
        <v>86</v>
      </c>
      <c r="AT1800" s="215" t="s">
        <v>75</v>
      </c>
      <c r="AU1800" s="215" t="s">
        <v>84</v>
      </c>
      <c r="AY1800" s="214" t="s">
        <v>164</v>
      </c>
      <c r="BK1800" s="216">
        <f>SUM(BK1801:BK1822)</f>
        <v>0</v>
      </c>
    </row>
    <row r="1801" spans="1:65" s="2" customFormat="1" ht="13.8" customHeight="1">
      <c r="A1801" s="38"/>
      <c r="B1801" s="39"/>
      <c r="C1801" s="219" t="s">
        <v>3213</v>
      </c>
      <c r="D1801" s="219" t="s">
        <v>166</v>
      </c>
      <c r="E1801" s="220" t="s">
        <v>3214</v>
      </c>
      <c r="F1801" s="221" t="s">
        <v>3215</v>
      </c>
      <c r="G1801" s="222" t="s">
        <v>169</v>
      </c>
      <c r="H1801" s="223">
        <v>1551.71</v>
      </c>
      <c r="I1801" s="224"/>
      <c r="J1801" s="225">
        <f>ROUND(I1801*H1801,2)</f>
        <v>0</v>
      </c>
      <c r="K1801" s="226"/>
      <c r="L1801" s="44"/>
      <c r="M1801" s="227" t="s">
        <v>1</v>
      </c>
      <c r="N1801" s="228" t="s">
        <v>41</v>
      </c>
      <c r="O1801" s="91"/>
      <c r="P1801" s="229">
        <f>O1801*H1801</f>
        <v>0</v>
      </c>
      <c r="Q1801" s="229">
        <v>0.0003</v>
      </c>
      <c r="R1801" s="229">
        <f>Q1801*H1801</f>
        <v>0.46551299999999995</v>
      </c>
      <c r="S1801" s="229">
        <v>0</v>
      </c>
      <c r="T1801" s="230">
        <f>S1801*H1801</f>
        <v>0</v>
      </c>
      <c r="U1801" s="38"/>
      <c r="V1801" s="38"/>
      <c r="W1801" s="38"/>
      <c r="X1801" s="38"/>
      <c r="Y1801" s="38"/>
      <c r="Z1801" s="38"/>
      <c r="AA1801" s="38"/>
      <c r="AB1801" s="38"/>
      <c r="AC1801" s="38"/>
      <c r="AD1801" s="38"/>
      <c r="AE1801" s="38"/>
      <c r="AR1801" s="231" t="s">
        <v>252</v>
      </c>
      <c r="AT1801" s="231" t="s">
        <v>166</v>
      </c>
      <c r="AU1801" s="231" t="s">
        <v>86</v>
      </c>
      <c r="AY1801" s="17" t="s">
        <v>164</v>
      </c>
      <c r="BE1801" s="232">
        <f>IF(N1801="základní",J1801,0)</f>
        <v>0</v>
      </c>
      <c r="BF1801" s="232">
        <f>IF(N1801="snížená",J1801,0)</f>
        <v>0</v>
      </c>
      <c r="BG1801" s="232">
        <f>IF(N1801="zákl. přenesená",J1801,0)</f>
        <v>0</v>
      </c>
      <c r="BH1801" s="232">
        <f>IF(N1801="sníž. přenesená",J1801,0)</f>
        <v>0</v>
      </c>
      <c r="BI1801" s="232">
        <f>IF(N1801="nulová",J1801,0)</f>
        <v>0</v>
      </c>
      <c r="BJ1801" s="17" t="s">
        <v>84</v>
      </c>
      <c r="BK1801" s="232">
        <f>ROUND(I1801*H1801,2)</f>
        <v>0</v>
      </c>
      <c r="BL1801" s="17" t="s">
        <v>252</v>
      </c>
      <c r="BM1801" s="231" t="s">
        <v>3216</v>
      </c>
    </row>
    <row r="1802" spans="1:65" s="2" customFormat="1" ht="13.8" customHeight="1">
      <c r="A1802" s="38"/>
      <c r="B1802" s="39"/>
      <c r="C1802" s="219" t="s">
        <v>3217</v>
      </c>
      <c r="D1802" s="219" t="s">
        <v>166</v>
      </c>
      <c r="E1802" s="220" t="s">
        <v>3218</v>
      </c>
      <c r="F1802" s="221" t="s">
        <v>3219</v>
      </c>
      <c r="G1802" s="222" t="s">
        <v>169</v>
      </c>
      <c r="H1802" s="223">
        <v>420</v>
      </c>
      <c r="I1802" s="224"/>
      <c r="J1802" s="225">
        <f>ROUND(I1802*H1802,2)</f>
        <v>0</v>
      </c>
      <c r="K1802" s="226"/>
      <c r="L1802" s="44"/>
      <c r="M1802" s="227" t="s">
        <v>1</v>
      </c>
      <c r="N1802" s="228" t="s">
        <v>41</v>
      </c>
      <c r="O1802" s="91"/>
      <c r="P1802" s="229">
        <f>O1802*H1802</f>
        <v>0</v>
      </c>
      <c r="Q1802" s="229">
        <v>0.0015</v>
      </c>
      <c r="R1802" s="229">
        <f>Q1802*H1802</f>
        <v>0.63</v>
      </c>
      <c r="S1802" s="229">
        <v>0</v>
      </c>
      <c r="T1802" s="230">
        <f>S1802*H1802</f>
        <v>0</v>
      </c>
      <c r="U1802" s="38"/>
      <c r="V1802" s="38"/>
      <c r="W1802" s="38"/>
      <c r="X1802" s="38"/>
      <c r="Y1802" s="38"/>
      <c r="Z1802" s="38"/>
      <c r="AA1802" s="38"/>
      <c r="AB1802" s="38"/>
      <c r="AC1802" s="38"/>
      <c r="AD1802" s="38"/>
      <c r="AE1802" s="38"/>
      <c r="AR1802" s="231" t="s">
        <v>252</v>
      </c>
      <c r="AT1802" s="231" t="s">
        <v>166</v>
      </c>
      <c r="AU1802" s="231" t="s">
        <v>86</v>
      </c>
      <c r="AY1802" s="17" t="s">
        <v>164</v>
      </c>
      <c r="BE1802" s="232">
        <f>IF(N1802="základní",J1802,0)</f>
        <v>0</v>
      </c>
      <c r="BF1802" s="232">
        <f>IF(N1802="snížená",J1802,0)</f>
        <v>0</v>
      </c>
      <c r="BG1802" s="232">
        <f>IF(N1802="zákl. přenesená",J1802,0)</f>
        <v>0</v>
      </c>
      <c r="BH1802" s="232">
        <f>IF(N1802="sníž. přenesená",J1802,0)</f>
        <v>0</v>
      </c>
      <c r="BI1802" s="232">
        <f>IF(N1802="nulová",J1802,0)</f>
        <v>0</v>
      </c>
      <c r="BJ1802" s="17" t="s">
        <v>84</v>
      </c>
      <c r="BK1802" s="232">
        <f>ROUND(I1802*H1802,2)</f>
        <v>0</v>
      </c>
      <c r="BL1802" s="17" t="s">
        <v>252</v>
      </c>
      <c r="BM1802" s="231" t="s">
        <v>3220</v>
      </c>
    </row>
    <row r="1803" spans="1:51" s="13" customFormat="1" ht="12">
      <c r="A1803" s="13"/>
      <c r="B1803" s="233"/>
      <c r="C1803" s="234"/>
      <c r="D1803" s="235" t="s">
        <v>172</v>
      </c>
      <c r="E1803" s="236" t="s">
        <v>1</v>
      </c>
      <c r="F1803" s="237" t="s">
        <v>3221</v>
      </c>
      <c r="G1803" s="234"/>
      <c r="H1803" s="238">
        <v>135</v>
      </c>
      <c r="I1803" s="239"/>
      <c r="J1803" s="234"/>
      <c r="K1803" s="234"/>
      <c r="L1803" s="240"/>
      <c r="M1803" s="241"/>
      <c r="N1803" s="242"/>
      <c r="O1803" s="242"/>
      <c r="P1803" s="242"/>
      <c r="Q1803" s="242"/>
      <c r="R1803" s="242"/>
      <c r="S1803" s="242"/>
      <c r="T1803" s="24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44" t="s">
        <v>172</v>
      </c>
      <c r="AU1803" s="244" t="s">
        <v>86</v>
      </c>
      <c r="AV1803" s="13" t="s">
        <v>86</v>
      </c>
      <c r="AW1803" s="13" t="s">
        <v>32</v>
      </c>
      <c r="AX1803" s="13" t="s">
        <v>76</v>
      </c>
      <c r="AY1803" s="244" t="s">
        <v>164</v>
      </c>
    </row>
    <row r="1804" spans="1:51" s="13" customFormat="1" ht="12">
      <c r="A1804" s="13"/>
      <c r="B1804" s="233"/>
      <c r="C1804" s="234"/>
      <c r="D1804" s="235" t="s">
        <v>172</v>
      </c>
      <c r="E1804" s="236" t="s">
        <v>1</v>
      </c>
      <c r="F1804" s="237" t="s">
        <v>3222</v>
      </c>
      <c r="G1804" s="234"/>
      <c r="H1804" s="238">
        <v>7.5</v>
      </c>
      <c r="I1804" s="239"/>
      <c r="J1804" s="234"/>
      <c r="K1804" s="234"/>
      <c r="L1804" s="240"/>
      <c r="M1804" s="241"/>
      <c r="N1804" s="242"/>
      <c r="O1804" s="242"/>
      <c r="P1804" s="242"/>
      <c r="Q1804" s="242"/>
      <c r="R1804" s="242"/>
      <c r="S1804" s="242"/>
      <c r="T1804" s="24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T1804" s="244" t="s">
        <v>172</v>
      </c>
      <c r="AU1804" s="244" t="s">
        <v>86</v>
      </c>
      <c r="AV1804" s="13" t="s">
        <v>86</v>
      </c>
      <c r="AW1804" s="13" t="s">
        <v>32</v>
      </c>
      <c r="AX1804" s="13" t="s">
        <v>76</v>
      </c>
      <c r="AY1804" s="244" t="s">
        <v>164</v>
      </c>
    </row>
    <row r="1805" spans="1:51" s="13" customFormat="1" ht="12">
      <c r="A1805" s="13"/>
      <c r="B1805" s="233"/>
      <c r="C1805" s="234"/>
      <c r="D1805" s="235" t="s">
        <v>172</v>
      </c>
      <c r="E1805" s="236" t="s">
        <v>1</v>
      </c>
      <c r="F1805" s="237" t="s">
        <v>3223</v>
      </c>
      <c r="G1805" s="234"/>
      <c r="H1805" s="238">
        <v>67.5</v>
      </c>
      <c r="I1805" s="239"/>
      <c r="J1805" s="234"/>
      <c r="K1805" s="234"/>
      <c r="L1805" s="240"/>
      <c r="M1805" s="241"/>
      <c r="N1805" s="242"/>
      <c r="O1805" s="242"/>
      <c r="P1805" s="242"/>
      <c r="Q1805" s="242"/>
      <c r="R1805" s="242"/>
      <c r="S1805" s="242"/>
      <c r="T1805" s="24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44" t="s">
        <v>172</v>
      </c>
      <c r="AU1805" s="244" t="s">
        <v>86</v>
      </c>
      <c r="AV1805" s="13" t="s">
        <v>86</v>
      </c>
      <c r="AW1805" s="13" t="s">
        <v>32</v>
      </c>
      <c r="AX1805" s="13" t="s">
        <v>76</v>
      </c>
      <c r="AY1805" s="244" t="s">
        <v>164</v>
      </c>
    </row>
    <row r="1806" spans="1:51" s="13" customFormat="1" ht="12">
      <c r="A1806" s="13"/>
      <c r="B1806" s="233"/>
      <c r="C1806" s="234"/>
      <c r="D1806" s="235" t="s">
        <v>172</v>
      </c>
      <c r="E1806" s="236" t="s">
        <v>1</v>
      </c>
      <c r="F1806" s="237" t="s">
        <v>3224</v>
      </c>
      <c r="G1806" s="234"/>
      <c r="H1806" s="238">
        <v>105</v>
      </c>
      <c r="I1806" s="239"/>
      <c r="J1806" s="234"/>
      <c r="K1806" s="234"/>
      <c r="L1806" s="240"/>
      <c r="M1806" s="241"/>
      <c r="N1806" s="242"/>
      <c r="O1806" s="242"/>
      <c r="P1806" s="242"/>
      <c r="Q1806" s="242"/>
      <c r="R1806" s="242"/>
      <c r="S1806" s="242"/>
      <c r="T1806" s="24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T1806" s="244" t="s">
        <v>172</v>
      </c>
      <c r="AU1806" s="244" t="s">
        <v>86</v>
      </c>
      <c r="AV1806" s="13" t="s">
        <v>86</v>
      </c>
      <c r="AW1806" s="13" t="s">
        <v>32</v>
      </c>
      <c r="AX1806" s="13" t="s">
        <v>76</v>
      </c>
      <c r="AY1806" s="244" t="s">
        <v>164</v>
      </c>
    </row>
    <row r="1807" spans="1:51" s="13" customFormat="1" ht="12">
      <c r="A1807" s="13"/>
      <c r="B1807" s="233"/>
      <c r="C1807" s="234"/>
      <c r="D1807" s="235" t="s">
        <v>172</v>
      </c>
      <c r="E1807" s="236" t="s">
        <v>1</v>
      </c>
      <c r="F1807" s="237" t="s">
        <v>3225</v>
      </c>
      <c r="G1807" s="234"/>
      <c r="H1807" s="238">
        <v>105</v>
      </c>
      <c r="I1807" s="239"/>
      <c r="J1807" s="234"/>
      <c r="K1807" s="234"/>
      <c r="L1807" s="240"/>
      <c r="M1807" s="241"/>
      <c r="N1807" s="242"/>
      <c r="O1807" s="242"/>
      <c r="P1807" s="242"/>
      <c r="Q1807" s="242"/>
      <c r="R1807" s="242"/>
      <c r="S1807" s="242"/>
      <c r="T1807" s="24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T1807" s="244" t="s">
        <v>172</v>
      </c>
      <c r="AU1807" s="244" t="s">
        <v>86</v>
      </c>
      <c r="AV1807" s="13" t="s">
        <v>86</v>
      </c>
      <c r="AW1807" s="13" t="s">
        <v>32</v>
      </c>
      <c r="AX1807" s="13" t="s">
        <v>76</v>
      </c>
      <c r="AY1807" s="244" t="s">
        <v>164</v>
      </c>
    </row>
    <row r="1808" spans="1:51" s="14" customFormat="1" ht="12">
      <c r="A1808" s="14"/>
      <c r="B1808" s="245"/>
      <c r="C1808" s="246"/>
      <c r="D1808" s="235" t="s">
        <v>172</v>
      </c>
      <c r="E1808" s="247" t="s">
        <v>1</v>
      </c>
      <c r="F1808" s="248" t="s">
        <v>175</v>
      </c>
      <c r="G1808" s="246"/>
      <c r="H1808" s="249">
        <v>420</v>
      </c>
      <c r="I1808" s="250"/>
      <c r="J1808" s="246"/>
      <c r="K1808" s="246"/>
      <c r="L1808" s="251"/>
      <c r="M1808" s="252"/>
      <c r="N1808" s="253"/>
      <c r="O1808" s="253"/>
      <c r="P1808" s="253"/>
      <c r="Q1808" s="253"/>
      <c r="R1808" s="253"/>
      <c r="S1808" s="253"/>
      <c r="T1808" s="25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T1808" s="255" t="s">
        <v>172</v>
      </c>
      <c r="AU1808" s="255" t="s">
        <v>86</v>
      </c>
      <c r="AV1808" s="14" t="s">
        <v>170</v>
      </c>
      <c r="AW1808" s="14" t="s">
        <v>32</v>
      </c>
      <c r="AX1808" s="14" t="s">
        <v>84</v>
      </c>
      <c r="AY1808" s="255" t="s">
        <v>164</v>
      </c>
    </row>
    <row r="1809" spans="1:65" s="2" customFormat="1" ht="13.8" customHeight="1">
      <c r="A1809" s="38"/>
      <c r="B1809" s="39"/>
      <c r="C1809" s="219" t="s">
        <v>3226</v>
      </c>
      <c r="D1809" s="219" t="s">
        <v>166</v>
      </c>
      <c r="E1809" s="220" t="s">
        <v>3227</v>
      </c>
      <c r="F1809" s="221" t="s">
        <v>3228</v>
      </c>
      <c r="G1809" s="222" t="s">
        <v>169</v>
      </c>
      <c r="H1809" s="223">
        <v>1551.71</v>
      </c>
      <c r="I1809" s="224"/>
      <c r="J1809" s="225">
        <f>ROUND(I1809*H1809,2)</f>
        <v>0</v>
      </c>
      <c r="K1809" s="226"/>
      <c r="L1809" s="44"/>
      <c r="M1809" s="227" t="s">
        <v>1</v>
      </c>
      <c r="N1809" s="228" t="s">
        <v>41</v>
      </c>
      <c r="O1809" s="91"/>
      <c r="P1809" s="229">
        <f>O1809*H1809</f>
        <v>0</v>
      </c>
      <c r="Q1809" s="229">
        <v>0.006</v>
      </c>
      <c r="R1809" s="229">
        <f>Q1809*H1809</f>
        <v>9.31026</v>
      </c>
      <c r="S1809" s="229">
        <v>0</v>
      </c>
      <c r="T1809" s="230">
        <f>S1809*H1809</f>
        <v>0</v>
      </c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38"/>
      <c r="AE1809" s="38"/>
      <c r="AR1809" s="231" t="s">
        <v>252</v>
      </c>
      <c r="AT1809" s="231" t="s">
        <v>166</v>
      </c>
      <c r="AU1809" s="231" t="s">
        <v>86</v>
      </c>
      <c r="AY1809" s="17" t="s">
        <v>164</v>
      </c>
      <c r="BE1809" s="232">
        <f>IF(N1809="základní",J1809,0)</f>
        <v>0</v>
      </c>
      <c r="BF1809" s="232">
        <f>IF(N1809="snížená",J1809,0)</f>
        <v>0</v>
      </c>
      <c r="BG1809" s="232">
        <f>IF(N1809="zákl. přenesená",J1809,0)</f>
        <v>0</v>
      </c>
      <c r="BH1809" s="232">
        <f>IF(N1809="sníž. přenesená",J1809,0)</f>
        <v>0</v>
      </c>
      <c r="BI1809" s="232">
        <f>IF(N1809="nulová",J1809,0)</f>
        <v>0</v>
      </c>
      <c r="BJ1809" s="17" t="s">
        <v>84</v>
      </c>
      <c r="BK1809" s="232">
        <f>ROUND(I1809*H1809,2)</f>
        <v>0</v>
      </c>
      <c r="BL1809" s="17" t="s">
        <v>252</v>
      </c>
      <c r="BM1809" s="231" t="s">
        <v>3229</v>
      </c>
    </row>
    <row r="1810" spans="1:51" s="13" customFormat="1" ht="12">
      <c r="A1810" s="13"/>
      <c r="B1810" s="233"/>
      <c r="C1810" s="234"/>
      <c r="D1810" s="235" t="s">
        <v>172</v>
      </c>
      <c r="E1810" s="236" t="s">
        <v>1</v>
      </c>
      <c r="F1810" s="237" t="s">
        <v>3230</v>
      </c>
      <c r="G1810" s="234"/>
      <c r="H1810" s="238">
        <v>301.66</v>
      </c>
      <c r="I1810" s="239"/>
      <c r="J1810" s="234"/>
      <c r="K1810" s="234"/>
      <c r="L1810" s="240"/>
      <c r="M1810" s="241"/>
      <c r="N1810" s="242"/>
      <c r="O1810" s="242"/>
      <c r="P1810" s="242"/>
      <c r="Q1810" s="242"/>
      <c r="R1810" s="242"/>
      <c r="S1810" s="242"/>
      <c r="T1810" s="24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44" t="s">
        <v>172</v>
      </c>
      <c r="AU1810" s="244" t="s">
        <v>86</v>
      </c>
      <c r="AV1810" s="13" t="s">
        <v>86</v>
      </c>
      <c r="AW1810" s="13" t="s">
        <v>32</v>
      </c>
      <c r="AX1810" s="13" t="s">
        <v>76</v>
      </c>
      <c r="AY1810" s="244" t="s">
        <v>164</v>
      </c>
    </row>
    <row r="1811" spans="1:51" s="13" customFormat="1" ht="12">
      <c r="A1811" s="13"/>
      <c r="B1811" s="233"/>
      <c r="C1811" s="234"/>
      <c r="D1811" s="235" t="s">
        <v>172</v>
      </c>
      <c r="E1811" s="236" t="s">
        <v>1</v>
      </c>
      <c r="F1811" s="237" t="s">
        <v>3231</v>
      </c>
      <c r="G1811" s="234"/>
      <c r="H1811" s="238">
        <v>301.66</v>
      </c>
      <c r="I1811" s="239"/>
      <c r="J1811" s="234"/>
      <c r="K1811" s="234"/>
      <c r="L1811" s="240"/>
      <c r="M1811" s="241"/>
      <c r="N1811" s="242"/>
      <c r="O1811" s="242"/>
      <c r="P1811" s="242"/>
      <c r="Q1811" s="242"/>
      <c r="R1811" s="242"/>
      <c r="S1811" s="242"/>
      <c r="T1811" s="24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44" t="s">
        <v>172</v>
      </c>
      <c r="AU1811" s="244" t="s">
        <v>86</v>
      </c>
      <c r="AV1811" s="13" t="s">
        <v>86</v>
      </c>
      <c r="AW1811" s="13" t="s">
        <v>32</v>
      </c>
      <c r="AX1811" s="13" t="s">
        <v>76</v>
      </c>
      <c r="AY1811" s="244" t="s">
        <v>164</v>
      </c>
    </row>
    <row r="1812" spans="1:51" s="13" customFormat="1" ht="12">
      <c r="A1812" s="13"/>
      <c r="B1812" s="233"/>
      <c r="C1812" s="234"/>
      <c r="D1812" s="235" t="s">
        <v>172</v>
      </c>
      <c r="E1812" s="236" t="s">
        <v>1</v>
      </c>
      <c r="F1812" s="237" t="s">
        <v>3232</v>
      </c>
      <c r="G1812" s="234"/>
      <c r="H1812" s="238">
        <v>229.71</v>
      </c>
      <c r="I1812" s="239"/>
      <c r="J1812" s="234"/>
      <c r="K1812" s="234"/>
      <c r="L1812" s="240"/>
      <c r="M1812" s="241"/>
      <c r="N1812" s="242"/>
      <c r="O1812" s="242"/>
      <c r="P1812" s="242"/>
      <c r="Q1812" s="242"/>
      <c r="R1812" s="242"/>
      <c r="S1812" s="242"/>
      <c r="T1812" s="24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T1812" s="244" t="s">
        <v>172</v>
      </c>
      <c r="AU1812" s="244" t="s">
        <v>86</v>
      </c>
      <c r="AV1812" s="13" t="s">
        <v>86</v>
      </c>
      <c r="AW1812" s="13" t="s">
        <v>32</v>
      </c>
      <c r="AX1812" s="13" t="s">
        <v>76</v>
      </c>
      <c r="AY1812" s="244" t="s">
        <v>164</v>
      </c>
    </row>
    <row r="1813" spans="1:51" s="13" customFormat="1" ht="12">
      <c r="A1813" s="13"/>
      <c r="B1813" s="233"/>
      <c r="C1813" s="234"/>
      <c r="D1813" s="235" t="s">
        <v>172</v>
      </c>
      <c r="E1813" s="236" t="s">
        <v>1</v>
      </c>
      <c r="F1813" s="237" t="s">
        <v>3233</v>
      </c>
      <c r="G1813" s="234"/>
      <c r="H1813" s="238">
        <v>179.72</v>
      </c>
      <c r="I1813" s="239"/>
      <c r="J1813" s="234"/>
      <c r="K1813" s="234"/>
      <c r="L1813" s="240"/>
      <c r="M1813" s="241"/>
      <c r="N1813" s="242"/>
      <c r="O1813" s="242"/>
      <c r="P1813" s="242"/>
      <c r="Q1813" s="242"/>
      <c r="R1813" s="242"/>
      <c r="S1813" s="242"/>
      <c r="T1813" s="24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44" t="s">
        <v>172</v>
      </c>
      <c r="AU1813" s="244" t="s">
        <v>86</v>
      </c>
      <c r="AV1813" s="13" t="s">
        <v>86</v>
      </c>
      <c r="AW1813" s="13" t="s">
        <v>32</v>
      </c>
      <c r="AX1813" s="13" t="s">
        <v>76</v>
      </c>
      <c r="AY1813" s="244" t="s">
        <v>164</v>
      </c>
    </row>
    <row r="1814" spans="1:51" s="13" customFormat="1" ht="12">
      <c r="A1814" s="13"/>
      <c r="B1814" s="233"/>
      <c r="C1814" s="234"/>
      <c r="D1814" s="235" t="s">
        <v>172</v>
      </c>
      <c r="E1814" s="236" t="s">
        <v>1</v>
      </c>
      <c r="F1814" s="237" t="s">
        <v>3234</v>
      </c>
      <c r="G1814" s="234"/>
      <c r="H1814" s="238">
        <v>538.96</v>
      </c>
      <c r="I1814" s="239"/>
      <c r="J1814" s="234"/>
      <c r="K1814" s="234"/>
      <c r="L1814" s="240"/>
      <c r="M1814" s="241"/>
      <c r="N1814" s="242"/>
      <c r="O1814" s="242"/>
      <c r="P1814" s="242"/>
      <c r="Q1814" s="242"/>
      <c r="R1814" s="242"/>
      <c r="S1814" s="242"/>
      <c r="T1814" s="24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44" t="s">
        <v>172</v>
      </c>
      <c r="AU1814" s="244" t="s">
        <v>86</v>
      </c>
      <c r="AV1814" s="13" t="s">
        <v>86</v>
      </c>
      <c r="AW1814" s="13" t="s">
        <v>32</v>
      </c>
      <c r="AX1814" s="13" t="s">
        <v>76</v>
      </c>
      <c r="AY1814" s="244" t="s">
        <v>164</v>
      </c>
    </row>
    <row r="1815" spans="1:51" s="14" customFormat="1" ht="12">
      <c r="A1815" s="14"/>
      <c r="B1815" s="245"/>
      <c r="C1815" s="246"/>
      <c r="D1815" s="235" t="s">
        <v>172</v>
      </c>
      <c r="E1815" s="247" t="s">
        <v>1</v>
      </c>
      <c r="F1815" s="248" t="s">
        <v>175</v>
      </c>
      <c r="G1815" s="246"/>
      <c r="H1815" s="249">
        <v>1551.71</v>
      </c>
      <c r="I1815" s="250"/>
      <c r="J1815" s="246"/>
      <c r="K1815" s="246"/>
      <c r="L1815" s="251"/>
      <c r="M1815" s="252"/>
      <c r="N1815" s="253"/>
      <c r="O1815" s="253"/>
      <c r="P1815" s="253"/>
      <c r="Q1815" s="253"/>
      <c r="R1815" s="253"/>
      <c r="S1815" s="253"/>
      <c r="T1815" s="25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T1815" s="255" t="s">
        <v>172</v>
      </c>
      <c r="AU1815" s="255" t="s">
        <v>86</v>
      </c>
      <c r="AV1815" s="14" t="s">
        <v>170</v>
      </c>
      <c r="AW1815" s="14" t="s">
        <v>32</v>
      </c>
      <c r="AX1815" s="14" t="s">
        <v>84</v>
      </c>
      <c r="AY1815" s="255" t="s">
        <v>164</v>
      </c>
    </row>
    <row r="1816" spans="1:65" s="2" customFormat="1" ht="13.8" customHeight="1">
      <c r="A1816" s="38"/>
      <c r="B1816" s="39"/>
      <c r="C1816" s="266" t="s">
        <v>3235</v>
      </c>
      <c r="D1816" s="266" t="s">
        <v>424</v>
      </c>
      <c r="E1816" s="267" t="s">
        <v>3236</v>
      </c>
      <c r="F1816" s="268" t="s">
        <v>3237</v>
      </c>
      <c r="G1816" s="269" t="s">
        <v>169</v>
      </c>
      <c r="H1816" s="270">
        <v>1706.881</v>
      </c>
      <c r="I1816" s="271"/>
      <c r="J1816" s="272">
        <f>ROUND(I1816*H1816,2)</f>
        <v>0</v>
      </c>
      <c r="K1816" s="273"/>
      <c r="L1816" s="274"/>
      <c r="M1816" s="275" t="s">
        <v>1</v>
      </c>
      <c r="N1816" s="276" t="s">
        <v>41</v>
      </c>
      <c r="O1816" s="91"/>
      <c r="P1816" s="229">
        <f>O1816*H1816</f>
        <v>0</v>
      </c>
      <c r="Q1816" s="229">
        <v>0.0118</v>
      </c>
      <c r="R1816" s="229">
        <f>Q1816*H1816</f>
        <v>20.141195800000002</v>
      </c>
      <c r="S1816" s="229">
        <v>0</v>
      </c>
      <c r="T1816" s="230">
        <f>S1816*H1816</f>
        <v>0</v>
      </c>
      <c r="U1816" s="38"/>
      <c r="V1816" s="38"/>
      <c r="W1816" s="38"/>
      <c r="X1816" s="38"/>
      <c r="Y1816" s="38"/>
      <c r="Z1816" s="38"/>
      <c r="AA1816" s="38"/>
      <c r="AB1816" s="38"/>
      <c r="AC1816" s="38"/>
      <c r="AD1816" s="38"/>
      <c r="AE1816" s="38"/>
      <c r="AR1816" s="231" t="s">
        <v>352</v>
      </c>
      <c r="AT1816" s="231" t="s">
        <v>424</v>
      </c>
      <c r="AU1816" s="231" t="s">
        <v>86</v>
      </c>
      <c r="AY1816" s="17" t="s">
        <v>164</v>
      </c>
      <c r="BE1816" s="232">
        <f>IF(N1816="základní",J1816,0)</f>
        <v>0</v>
      </c>
      <c r="BF1816" s="232">
        <f>IF(N1816="snížená",J1816,0)</f>
        <v>0</v>
      </c>
      <c r="BG1816" s="232">
        <f>IF(N1816="zákl. přenesená",J1816,0)</f>
        <v>0</v>
      </c>
      <c r="BH1816" s="232">
        <f>IF(N1816="sníž. přenesená",J1816,0)</f>
        <v>0</v>
      </c>
      <c r="BI1816" s="232">
        <f>IF(N1816="nulová",J1816,0)</f>
        <v>0</v>
      </c>
      <c r="BJ1816" s="17" t="s">
        <v>84</v>
      </c>
      <c r="BK1816" s="232">
        <f>ROUND(I1816*H1816,2)</f>
        <v>0</v>
      </c>
      <c r="BL1816" s="17" t="s">
        <v>252</v>
      </c>
      <c r="BM1816" s="231" t="s">
        <v>3238</v>
      </c>
    </row>
    <row r="1817" spans="1:51" s="13" customFormat="1" ht="12">
      <c r="A1817" s="13"/>
      <c r="B1817" s="233"/>
      <c r="C1817" s="234"/>
      <c r="D1817" s="235" t="s">
        <v>172</v>
      </c>
      <c r="E1817" s="236" t="s">
        <v>1</v>
      </c>
      <c r="F1817" s="237" t="s">
        <v>3239</v>
      </c>
      <c r="G1817" s="234"/>
      <c r="H1817" s="238">
        <v>1551.71</v>
      </c>
      <c r="I1817" s="239"/>
      <c r="J1817" s="234"/>
      <c r="K1817" s="234"/>
      <c r="L1817" s="240"/>
      <c r="M1817" s="241"/>
      <c r="N1817" s="242"/>
      <c r="O1817" s="242"/>
      <c r="P1817" s="242"/>
      <c r="Q1817" s="242"/>
      <c r="R1817" s="242"/>
      <c r="S1817" s="242"/>
      <c r="T1817" s="24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T1817" s="244" t="s">
        <v>172</v>
      </c>
      <c r="AU1817" s="244" t="s">
        <v>86</v>
      </c>
      <c r="AV1817" s="13" t="s">
        <v>86</v>
      </c>
      <c r="AW1817" s="13" t="s">
        <v>32</v>
      </c>
      <c r="AX1817" s="13" t="s">
        <v>84</v>
      </c>
      <c r="AY1817" s="244" t="s">
        <v>164</v>
      </c>
    </row>
    <row r="1818" spans="1:51" s="13" customFormat="1" ht="12">
      <c r="A1818" s="13"/>
      <c r="B1818" s="233"/>
      <c r="C1818" s="234"/>
      <c r="D1818" s="235" t="s">
        <v>172</v>
      </c>
      <c r="E1818" s="234"/>
      <c r="F1818" s="237" t="s">
        <v>3240</v>
      </c>
      <c r="G1818" s="234"/>
      <c r="H1818" s="238">
        <v>1706.881</v>
      </c>
      <c r="I1818" s="239"/>
      <c r="J1818" s="234"/>
      <c r="K1818" s="234"/>
      <c r="L1818" s="240"/>
      <c r="M1818" s="241"/>
      <c r="N1818" s="242"/>
      <c r="O1818" s="242"/>
      <c r="P1818" s="242"/>
      <c r="Q1818" s="242"/>
      <c r="R1818" s="242"/>
      <c r="S1818" s="242"/>
      <c r="T1818" s="24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T1818" s="244" t="s">
        <v>172</v>
      </c>
      <c r="AU1818" s="244" t="s">
        <v>86</v>
      </c>
      <c r="AV1818" s="13" t="s">
        <v>86</v>
      </c>
      <c r="AW1818" s="13" t="s">
        <v>4</v>
      </c>
      <c r="AX1818" s="13" t="s">
        <v>84</v>
      </c>
      <c r="AY1818" s="244" t="s">
        <v>164</v>
      </c>
    </row>
    <row r="1819" spans="1:65" s="2" customFormat="1" ht="13.8" customHeight="1">
      <c r="A1819" s="38"/>
      <c r="B1819" s="39"/>
      <c r="C1819" s="266" t="s">
        <v>3241</v>
      </c>
      <c r="D1819" s="266" t="s">
        <v>424</v>
      </c>
      <c r="E1819" s="267" t="s">
        <v>3242</v>
      </c>
      <c r="F1819" s="268" t="s">
        <v>3243</v>
      </c>
      <c r="G1819" s="269" t="s">
        <v>350</v>
      </c>
      <c r="H1819" s="270">
        <v>209</v>
      </c>
      <c r="I1819" s="271"/>
      <c r="J1819" s="272">
        <f>ROUND(I1819*H1819,2)</f>
        <v>0</v>
      </c>
      <c r="K1819" s="273"/>
      <c r="L1819" s="274"/>
      <c r="M1819" s="275" t="s">
        <v>1</v>
      </c>
      <c r="N1819" s="276" t="s">
        <v>41</v>
      </c>
      <c r="O1819" s="91"/>
      <c r="P1819" s="229">
        <f>O1819*H1819</f>
        <v>0</v>
      </c>
      <c r="Q1819" s="229">
        <v>0</v>
      </c>
      <c r="R1819" s="229">
        <f>Q1819*H1819</f>
        <v>0</v>
      </c>
      <c r="S1819" s="229">
        <v>0</v>
      </c>
      <c r="T1819" s="230">
        <f>S1819*H1819</f>
        <v>0</v>
      </c>
      <c r="U1819" s="38"/>
      <c r="V1819" s="38"/>
      <c r="W1819" s="38"/>
      <c r="X1819" s="38"/>
      <c r="Y1819" s="38"/>
      <c r="Z1819" s="38"/>
      <c r="AA1819" s="38"/>
      <c r="AB1819" s="38"/>
      <c r="AC1819" s="38"/>
      <c r="AD1819" s="38"/>
      <c r="AE1819" s="38"/>
      <c r="AR1819" s="231" t="s">
        <v>352</v>
      </c>
      <c r="AT1819" s="231" t="s">
        <v>424</v>
      </c>
      <c r="AU1819" s="231" t="s">
        <v>86</v>
      </c>
      <c r="AY1819" s="17" t="s">
        <v>164</v>
      </c>
      <c r="BE1819" s="232">
        <f>IF(N1819="základní",J1819,0)</f>
        <v>0</v>
      </c>
      <c r="BF1819" s="232">
        <f>IF(N1819="snížená",J1819,0)</f>
        <v>0</v>
      </c>
      <c r="BG1819" s="232">
        <f>IF(N1819="zákl. přenesená",J1819,0)</f>
        <v>0</v>
      </c>
      <c r="BH1819" s="232">
        <f>IF(N1819="sníž. přenesená",J1819,0)</f>
        <v>0</v>
      </c>
      <c r="BI1819" s="232">
        <f>IF(N1819="nulová",J1819,0)</f>
        <v>0</v>
      </c>
      <c r="BJ1819" s="17" t="s">
        <v>84</v>
      </c>
      <c r="BK1819" s="232">
        <f>ROUND(I1819*H1819,2)</f>
        <v>0</v>
      </c>
      <c r="BL1819" s="17" t="s">
        <v>252</v>
      </c>
      <c r="BM1819" s="231" t="s">
        <v>3244</v>
      </c>
    </row>
    <row r="1820" spans="1:65" s="2" customFormat="1" ht="13.8" customHeight="1">
      <c r="A1820" s="38"/>
      <c r="B1820" s="39"/>
      <c r="C1820" s="219" t="s">
        <v>3245</v>
      </c>
      <c r="D1820" s="219" t="s">
        <v>166</v>
      </c>
      <c r="E1820" s="220" t="s">
        <v>3246</v>
      </c>
      <c r="F1820" s="221" t="s">
        <v>3247</v>
      </c>
      <c r="G1820" s="222" t="s">
        <v>182</v>
      </c>
      <c r="H1820" s="223">
        <v>560</v>
      </c>
      <c r="I1820" s="224"/>
      <c r="J1820" s="225">
        <f>ROUND(I1820*H1820,2)</f>
        <v>0</v>
      </c>
      <c r="K1820" s="226"/>
      <c r="L1820" s="44"/>
      <c r="M1820" s="227" t="s">
        <v>1</v>
      </c>
      <c r="N1820" s="228" t="s">
        <v>41</v>
      </c>
      <c r="O1820" s="91"/>
      <c r="P1820" s="229">
        <f>O1820*H1820</f>
        <v>0</v>
      </c>
      <c r="Q1820" s="229">
        <v>0.00055</v>
      </c>
      <c r="R1820" s="229">
        <f>Q1820*H1820</f>
        <v>0.308</v>
      </c>
      <c r="S1820" s="229">
        <v>0</v>
      </c>
      <c r="T1820" s="230">
        <f>S1820*H1820</f>
        <v>0</v>
      </c>
      <c r="U1820" s="38"/>
      <c r="V1820" s="38"/>
      <c r="W1820" s="38"/>
      <c r="X1820" s="38"/>
      <c r="Y1820" s="38"/>
      <c r="Z1820" s="38"/>
      <c r="AA1820" s="38"/>
      <c r="AB1820" s="38"/>
      <c r="AC1820" s="38"/>
      <c r="AD1820" s="38"/>
      <c r="AE1820" s="38"/>
      <c r="AR1820" s="231" t="s">
        <v>252</v>
      </c>
      <c r="AT1820" s="231" t="s">
        <v>166</v>
      </c>
      <c r="AU1820" s="231" t="s">
        <v>86</v>
      </c>
      <c r="AY1820" s="17" t="s">
        <v>164</v>
      </c>
      <c r="BE1820" s="232">
        <f>IF(N1820="základní",J1820,0)</f>
        <v>0</v>
      </c>
      <c r="BF1820" s="232">
        <f>IF(N1820="snížená",J1820,0)</f>
        <v>0</v>
      </c>
      <c r="BG1820" s="232">
        <f>IF(N1820="zákl. přenesená",J1820,0)</f>
        <v>0</v>
      </c>
      <c r="BH1820" s="232">
        <f>IF(N1820="sníž. přenesená",J1820,0)</f>
        <v>0</v>
      </c>
      <c r="BI1820" s="232">
        <f>IF(N1820="nulová",J1820,0)</f>
        <v>0</v>
      </c>
      <c r="BJ1820" s="17" t="s">
        <v>84</v>
      </c>
      <c r="BK1820" s="232">
        <f>ROUND(I1820*H1820,2)</f>
        <v>0</v>
      </c>
      <c r="BL1820" s="17" t="s">
        <v>252</v>
      </c>
      <c r="BM1820" s="231" t="s">
        <v>3248</v>
      </c>
    </row>
    <row r="1821" spans="1:51" s="13" customFormat="1" ht="12">
      <c r="A1821" s="13"/>
      <c r="B1821" s="233"/>
      <c r="C1821" s="234"/>
      <c r="D1821" s="235" t="s">
        <v>172</v>
      </c>
      <c r="E1821" s="236" t="s">
        <v>1</v>
      </c>
      <c r="F1821" s="237" t="s">
        <v>3249</v>
      </c>
      <c r="G1821" s="234"/>
      <c r="H1821" s="238">
        <v>560</v>
      </c>
      <c r="I1821" s="239"/>
      <c r="J1821" s="234"/>
      <c r="K1821" s="234"/>
      <c r="L1821" s="240"/>
      <c r="M1821" s="241"/>
      <c r="N1821" s="242"/>
      <c r="O1821" s="242"/>
      <c r="P1821" s="242"/>
      <c r="Q1821" s="242"/>
      <c r="R1821" s="242"/>
      <c r="S1821" s="242"/>
      <c r="T1821" s="24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44" t="s">
        <v>172</v>
      </c>
      <c r="AU1821" s="244" t="s">
        <v>86</v>
      </c>
      <c r="AV1821" s="13" t="s">
        <v>86</v>
      </c>
      <c r="AW1821" s="13" t="s">
        <v>32</v>
      </c>
      <c r="AX1821" s="13" t="s">
        <v>84</v>
      </c>
      <c r="AY1821" s="244" t="s">
        <v>164</v>
      </c>
    </row>
    <row r="1822" spans="1:65" s="2" customFormat="1" ht="13.8" customHeight="1">
      <c r="A1822" s="38"/>
      <c r="B1822" s="39"/>
      <c r="C1822" s="219" t="s">
        <v>3250</v>
      </c>
      <c r="D1822" s="219" t="s">
        <v>166</v>
      </c>
      <c r="E1822" s="220" t="s">
        <v>3251</v>
      </c>
      <c r="F1822" s="221" t="s">
        <v>3252</v>
      </c>
      <c r="G1822" s="222" t="s">
        <v>1553</v>
      </c>
      <c r="H1822" s="277"/>
      <c r="I1822" s="224"/>
      <c r="J1822" s="225">
        <f>ROUND(I1822*H1822,2)</f>
        <v>0</v>
      </c>
      <c r="K1822" s="226"/>
      <c r="L1822" s="44"/>
      <c r="M1822" s="227" t="s">
        <v>1</v>
      </c>
      <c r="N1822" s="228" t="s">
        <v>41</v>
      </c>
      <c r="O1822" s="91"/>
      <c r="P1822" s="229">
        <f>O1822*H1822</f>
        <v>0</v>
      </c>
      <c r="Q1822" s="229">
        <v>0</v>
      </c>
      <c r="R1822" s="229">
        <f>Q1822*H1822</f>
        <v>0</v>
      </c>
      <c r="S1822" s="229">
        <v>0</v>
      </c>
      <c r="T1822" s="230">
        <f>S1822*H1822</f>
        <v>0</v>
      </c>
      <c r="U1822" s="38"/>
      <c r="V1822" s="38"/>
      <c r="W1822" s="38"/>
      <c r="X1822" s="38"/>
      <c r="Y1822" s="38"/>
      <c r="Z1822" s="38"/>
      <c r="AA1822" s="38"/>
      <c r="AB1822" s="38"/>
      <c r="AC1822" s="38"/>
      <c r="AD1822" s="38"/>
      <c r="AE1822" s="38"/>
      <c r="AR1822" s="231" t="s">
        <v>252</v>
      </c>
      <c r="AT1822" s="231" t="s">
        <v>166</v>
      </c>
      <c r="AU1822" s="231" t="s">
        <v>86</v>
      </c>
      <c r="AY1822" s="17" t="s">
        <v>164</v>
      </c>
      <c r="BE1822" s="232">
        <f>IF(N1822="základní",J1822,0)</f>
        <v>0</v>
      </c>
      <c r="BF1822" s="232">
        <f>IF(N1822="snížená",J1822,0)</f>
        <v>0</v>
      </c>
      <c r="BG1822" s="232">
        <f>IF(N1822="zákl. přenesená",J1822,0)</f>
        <v>0</v>
      </c>
      <c r="BH1822" s="232">
        <f>IF(N1822="sníž. přenesená",J1822,0)</f>
        <v>0</v>
      </c>
      <c r="BI1822" s="232">
        <f>IF(N1822="nulová",J1822,0)</f>
        <v>0</v>
      </c>
      <c r="BJ1822" s="17" t="s">
        <v>84</v>
      </c>
      <c r="BK1822" s="232">
        <f>ROUND(I1822*H1822,2)</f>
        <v>0</v>
      </c>
      <c r="BL1822" s="17" t="s">
        <v>252</v>
      </c>
      <c r="BM1822" s="231" t="s">
        <v>3253</v>
      </c>
    </row>
    <row r="1823" spans="1:63" s="12" customFormat="1" ht="22.8" customHeight="1">
      <c r="A1823" s="12"/>
      <c r="B1823" s="203"/>
      <c r="C1823" s="204"/>
      <c r="D1823" s="205" t="s">
        <v>75</v>
      </c>
      <c r="E1823" s="217" t="s">
        <v>3254</v>
      </c>
      <c r="F1823" s="217" t="s">
        <v>3255</v>
      </c>
      <c r="G1823" s="204"/>
      <c r="H1823" s="204"/>
      <c r="I1823" s="207"/>
      <c r="J1823" s="218">
        <f>BK1823</f>
        <v>0</v>
      </c>
      <c r="K1823" s="204"/>
      <c r="L1823" s="209"/>
      <c r="M1823" s="210"/>
      <c r="N1823" s="211"/>
      <c r="O1823" s="211"/>
      <c r="P1823" s="212">
        <f>SUM(P1824:P1844)</f>
        <v>0</v>
      </c>
      <c r="Q1823" s="211"/>
      <c r="R1823" s="212">
        <f>SUM(R1824:R1844)</f>
        <v>0.07690730000000001</v>
      </c>
      <c r="S1823" s="211"/>
      <c r="T1823" s="213">
        <f>SUM(T1824:T1844)</f>
        <v>0</v>
      </c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R1823" s="214" t="s">
        <v>86</v>
      </c>
      <c r="AT1823" s="215" t="s">
        <v>75</v>
      </c>
      <c r="AU1823" s="215" t="s">
        <v>84</v>
      </c>
      <c r="AY1823" s="214" t="s">
        <v>164</v>
      </c>
      <c r="BK1823" s="216">
        <f>SUM(BK1824:BK1844)</f>
        <v>0</v>
      </c>
    </row>
    <row r="1824" spans="1:65" s="2" customFormat="1" ht="13.8" customHeight="1">
      <c r="A1824" s="38"/>
      <c r="B1824" s="39"/>
      <c r="C1824" s="219" t="s">
        <v>3256</v>
      </c>
      <c r="D1824" s="219" t="s">
        <v>166</v>
      </c>
      <c r="E1824" s="220" t="s">
        <v>3257</v>
      </c>
      <c r="F1824" s="221" t="s">
        <v>3258</v>
      </c>
      <c r="G1824" s="222" t="s">
        <v>169</v>
      </c>
      <c r="H1824" s="223">
        <v>2.65</v>
      </c>
      <c r="I1824" s="224"/>
      <c r="J1824" s="225">
        <f>ROUND(I1824*H1824,2)</f>
        <v>0</v>
      </c>
      <c r="K1824" s="226"/>
      <c r="L1824" s="44"/>
      <c r="M1824" s="227" t="s">
        <v>1</v>
      </c>
      <c r="N1824" s="228" t="s">
        <v>41</v>
      </c>
      <c r="O1824" s="91"/>
      <c r="P1824" s="229">
        <f>O1824*H1824</f>
        <v>0</v>
      </c>
      <c r="Q1824" s="229">
        <v>0</v>
      </c>
      <c r="R1824" s="229">
        <f>Q1824*H1824</f>
        <v>0</v>
      </c>
      <c r="S1824" s="229">
        <v>0</v>
      </c>
      <c r="T1824" s="230">
        <f>S1824*H1824</f>
        <v>0</v>
      </c>
      <c r="U1824" s="38"/>
      <c r="V1824" s="38"/>
      <c r="W1824" s="38"/>
      <c r="X1824" s="38"/>
      <c r="Y1824" s="38"/>
      <c r="Z1824" s="38"/>
      <c r="AA1824" s="38"/>
      <c r="AB1824" s="38"/>
      <c r="AC1824" s="38"/>
      <c r="AD1824" s="38"/>
      <c r="AE1824" s="38"/>
      <c r="AR1824" s="231" t="s">
        <v>252</v>
      </c>
      <c r="AT1824" s="231" t="s">
        <v>166</v>
      </c>
      <c r="AU1824" s="231" t="s">
        <v>86</v>
      </c>
      <c r="AY1824" s="17" t="s">
        <v>164</v>
      </c>
      <c r="BE1824" s="232">
        <f>IF(N1824="základní",J1824,0)</f>
        <v>0</v>
      </c>
      <c r="BF1824" s="232">
        <f>IF(N1824="snížená",J1824,0)</f>
        <v>0</v>
      </c>
      <c r="BG1824" s="232">
        <f>IF(N1824="zákl. přenesená",J1824,0)</f>
        <v>0</v>
      </c>
      <c r="BH1824" s="232">
        <f>IF(N1824="sníž. přenesená",J1824,0)</f>
        <v>0</v>
      </c>
      <c r="BI1824" s="232">
        <f>IF(N1824="nulová",J1824,0)</f>
        <v>0</v>
      </c>
      <c r="BJ1824" s="17" t="s">
        <v>84</v>
      </c>
      <c r="BK1824" s="232">
        <f>ROUND(I1824*H1824,2)</f>
        <v>0</v>
      </c>
      <c r="BL1824" s="17" t="s">
        <v>252</v>
      </c>
      <c r="BM1824" s="231" t="s">
        <v>3259</v>
      </c>
    </row>
    <row r="1825" spans="1:65" s="2" customFormat="1" ht="13.8" customHeight="1">
      <c r="A1825" s="38"/>
      <c r="B1825" s="39"/>
      <c r="C1825" s="219" t="s">
        <v>3260</v>
      </c>
      <c r="D1825" s="219" t="s">
        <v>166</v>
      </c>
      <c r="E1825" s="220" t="s">
        <v>3261</v>
      </c>
      <c r="F1825" s="221" t="s">
        <v>3262</v>
      </c>
      <c r="G1825" s="222" t="s">
        <v>169</v>
      </c>
      <c r="H1825" s="223">
        <v>226</v>
      </c>
      <c r="I1825" s="224"/>
      <c r="J1825" s="225">
        <f>ROUND(I1825*H1825,2)</f>
        <v>0</v>
      </c>
      <c r="K1825" s="226"/>
      <c r="L1825" s="44"/>
      <c r="M1825" s="227" t="s">
        <v>1</v>
      </c>
      <c r="N1825" s="228" t="s">
        <v>41</v>
      </c>
      <c r="O1825" s="91"/>
      <c r="P1825" s="229">
        <f>O1825*H1825</f>
        <v>0</v>
      </c>
      <c r="Q1825" s="229">
        <v>0</v>
      </c>
      <c r="R1825" s="229">
        <f>Q1825*H1825</f>
        <v>0</v>
      </c>
      <c r="S1825" s="229">
        <v>0</v>
      </c>
      <c r="T1825" s="230">
        <f>S1825*H1825</f>
        <v>0</v>
      </c>
      <c r="U1825" s="38"/>
      <c r="V1825" s="38"/>
      <c r="W1825" s="38"/>
      <c r="X1825" s="38"/>
      <c r="Y1825" s="38"/>
      <c r="Z1825" s="38"/>
      <c r="AA1825" s="38"/>
      <c r="AB1825" s="38"/>
      <c r="AC1825" s="38"/>
      <c r="AD1825" s="38"/>
      <c r="AE1825" s="38"/>
      <c r="AR1825" s="231" t="s">
        <v>252</v>
      </c>
      <c r="AT1825" s="231" t="s">
        <v>166</v>
      </c>
      <c r="AU1825" s="231" t="s">
        <v>86</v>
      </c>
      <c r="AY1825" s="17" t="s">
        <v>164</v>
      </c>
      <c r="BE1825" s="232">
        <f>IF(N1825="základní",J1825,0)</f>
        <v>0</v>
      </c>
      <c r="BF1825" s="232">
        <f>IF(N1825="snížená",J1825,0)</f>
        <v>0</v>
      </c>
      <c r="BG1825" s="232">
        <f>IF(N1825="zákl. přenesená",J1825,0)</f>
        <v>0</v>
      </c>
      <c r="BH1825" s="232">
        <f>IF(N1825="sníž. přenesená",J1825,0)</f>
        <v>0</v>
      </c>
      <c r="BI1825" s="232">
        <f>IF(N1825="nulová",J1825,0)</f>
        <v>0</v>
      </c>
      <c r="BJ1825" s="17" t="s">
        <v>84</v>
      </c>
      <c r="BK1825" s="232">
        <f>ROUND(I1825*H1825,2)</f>
        <v>0</v>
      </c>
      <c r="BL1825" s="17" t="s">
        <v>252</v>
      </c>
      <c r="BM1825" s="231" t="s">
        <v>3263</v>
      </c>
    </row>
    <row r="1826" spans="1:51" s="13" customFormat="1" ht="12">
      <c r="A1826" s="13"/>
      <c r="B1826" s="233"/>
      <c r="C1826" s="234"/>
      <c r="D1826" s="235" t="s">
        <v>172</v>
      </c>
      <c r="E1826" s="236" t="s">
        <v>1</v>
      </c>
      <c r="F1826" s="237" t="s">
        <v>3264</v>
      </c>
      <c r="G1826" s="234"/>
      <c r="H1826" s="238">
        <v>175</v>
      </c>
      <c r="I1826" s="239"/>
      <c r="J1826" s="234"/>
      <c r="K1826" s="234"/>
      <c r="L1826" s="240"/>
      <c r="M1826" s="241"/>
      <c r="N1826" s="242"/>
      <c r="O1826" s="242"/>
      <c r="P1826" s="242"/>
      <c r="Q1826" s="242"/>
      <c r="R1826" s="242"/>
      <c r="S1826" s="242"/>
      <c r="T1826" s="24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44" t="s">
        <v>172</v>
      </c>
      <c r="AU1826" s="244" t="s">
        <v>86</v>
      </c>
      <c r="AV1826" s="13" t="s">
        <v>86</v>
      </c>
      <c r="AW1826" s="13" t="s">
        <v>32</v>
      </c>
      <c r="AX1826" s="13" t="s">
        <v>76</v>
      </c>
      <c r="AY1826" s="244" t="s">
        <v>164</v>
      </c>
    </row>
    <row r="1827" spans="1:51" s="13" customFormat="1" ht="12">
      <c r="A1827" s="13"/>
      <c r="B1827" s="233"/>
      <c r="C1827" s="234"/>
      <c r="D1827" s="235" t="s">
        <v>172</v>
      </c>
      <c r="E1827" s="236" t="s">
        <v>1</v>
      </c>
      <c r="F1827" s="237" t="s">
        <v>3265</v>
      </c>
      <c r="G1827" s="234"/>
      <c r="H1827" s="238">
        <v>51</v>
      </c>
      <c r="I1827" s="239"/>
      <c r="J1827" s="234"/>
      <c r="K1827" s="234"/>
      <c r="L1827" s="240"/>
      <c r="M1827" s="241"/>
      <c r="N1827" s="242"/>
      <c r="O1827" s="242"/>
      <c r="P1827" s="242"/>
      <c r="Q1827" s="242"/>
      <c r="R1827" s="242"/>
      <c r="S1827" s="242"/>
      <c r="T1827" s="24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44" t="s">
        <v>172</v>
      </c>
      <c r="AU1827" s="244" t="s">
        <v>86</v>
      </c>
      <c r="AV1827" s="13" t="s">
        <v>86</v>
      </c>
      <c r="AW1827" s="13" t="s">
        <v>32</v>
      </c>
      <c r="AX1827" s="13" t="s">
        <v>76</v>
      </c>
      <c r="AY1827" s="244" t="s">
        <v>164</v>
      </c>
    </row>
    <row r="1828" spans="1:51" s="14" customFormat="1" ht="12">
      <c r="A1828" s="14"/>
      <c r="B1828" s="245"/>
      <c r="C1828" s="246"/>
      <c r="D1828" s="235" t="s">
        <v>172</v>
      </c>
      <c r="E1828" s="247" t="s">
        <v>1</v>
      </c>
      <c r="F1828" s="248" t="s">
        <v>175</v>
      </c>
      <c r="G1828" s="246"/>
      <c r="H1828" s="249">
        <v>226</v>
      </c>
      <c r="I1828" s="250"/>
      <c r="J1828" s="246"/>
      <c r="K1828" s="246"/>
      <c r="L1828" s="251"/>
      <c r="M1828" s="252"/>
      <c r="N1828" s="253"/>
      <c r="O1828" s="253"/>
      <c r="P1828" s="253"/>
      <c r="Q1828" s="253"/>
      <c r="R1828" s="253"/>
      <c r="S1828" s="253"/>
      <c r="T1828" s="25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T1828" s="255" t="s">
        <v>172</v>
      </c>
      <c r="AU1828" s="255" t="s">
        <v>86</v>
      </c>
      <c r="AV1828" s="14" t="s">
        <v>170</v>
      </c>
      <c r="AW1828" s="14" t="s">
        <v>32</v>
      </c>
      <c r="AX1828" s="14" t="s">
        <v>84</v>
      </c>
      <c r="AY1828" s="255" t="s">
        <v>164</v>
      </c>
    </row>
    <row r="1829" spans="1:65" s="2" customFormat="1" ht="13.8" customHeight="1">
      <c r="A1829" s="38"/>
      <c r="B1829" s="39"/>
      <c r="C1829" s="219" t="s">
        <v>3266</v>
      </c>
      <c r="D1829" s="219" t="s">
        <v>166</v>
      </c>
      <c r="E1829" s="220" t="s">
        <v>3267</v>
      </c>
      <c r="F1829" s="221" t="s">
        <v>3268</v>
      </c>
      <c r="G1829" s="222" t="s">
        <v>169</v>
      </c>
      <c r="H1829" s="223">
        <v>130.34</v>
      </c>
      <c r="I1829" s="224"/>
      <c r="J1829" s="225">
        <f>ROUND(I1829*H1829,2)</f>
        <v>0</v>
      </c>
      <c r="K1829" s="226"/>
      <c r="L1829" s="44"/>
      <c r="M1829" s="227" t="s">
        <v>1</v>
      </c>
      <c r="N1829" s="228" t="s">
        <v>41</v>
      </c>
      <c r="O1829" s="91"/>
      <c r="P1829" s="229">
        <f>O1829*H1829</f>
        <v>0</v>
      </c>
      <c r="Q1829" s="229">
        <v>0.00011</v>
      </c>
      <c r="R1829" s="229">
        <f>Q1829*H1829</f>
        <v>0.0143374</v>
      </c>
      <c r="S1829" s="229">
        <v>0</v>
      </c>
      <c r="T1829" s="230">
        <f>S1829*H1829</f>
        <v>0</v>
      </c>
      <c r="U1829" s="38"/>
      <c r="V1829" s="38"/>
      <c r="W1829" s="38"/>
      <c r="X1829" s="38"/>
      <c r="Y1829" s="38"/>
      <c r="Z1829" s="38"/>
      <c r="AA1829" s="38"/>
      <c r="AB1829" s="38"/>
      <c r="AC1829" s="38"/>
      <c r="AD1829" s="38"/>
      <c r="AE1829" s="38"/>
      <c r="AR1829" s="231" t="s">
        <v>252</v>
      </c>
      <c r="AT1829" s="231" t="s">
        <v>166</v>
      </c>
      <c r="AU1829" s="231" t="s">
        <v>86</v>
      </c>
      <c r="AY1829" s="17" t="s">
        <v>164</v>
      </c>
      <c r="BE1829" s="232">
        <f>IF(N1829="základní",J1829,0)</f>
        <v>0</v>
      </c>
      <c r="BF1829" s="232">
        <f>IF(N1829="snížená",J1829,0)</f>
        <v>0</v>
      </c>
      <c r="BG1829" s="232">
        <f>IF(N1829="zákl. přenesená",J1829,0)</f>
        <v>0</v>
      </c>
      <c r="BH1829" s="232">
        <f>IF(N1829="sníž. přenesená",J1829,0)</f>
        <v>0</v>
      </c>
      <c r="BI1829" s="232">
        <f>IF(N1829="nulová",J1829,0)</f>
        <v>0</v>
      </c>
      <c r="BJ1829" s="17" t="s">
        <v>84</v>
      </c>
      <c r="BK1829" s="232">
        <f>ROUND(I1829*H1829,2)</f>
        <v>0</v>
      </c>
      <c r="BL1829" s="17" t="s">
        <v>252</v>
      </c>
      <c r="BM1829" s="231" t="s">
        <v>3269</v>
      </c>
    </row>
    <row r="1830" spans="1:51" s="13" customFormat="1" ht="12">
      <c r="A1830" s="13"/>
      <c r="B1830" s="233"/>
      <c r="C1830" s="234"/>
      <c r="D1830" s="235" t="s">
        <v>172</v>
      </c>
      <c r="E1830" s="236" t="s">
        <v>1</v>
      </c>
      <c r="F1830" s="237" t="s">
        <v>1384</v>
      </c>
      <c r="G1830" s="234"/>
      <c r="H1830" s="238">
        <v>50.84</v>
      </c>
      <c r="I1830" s="239"/>
      <c r="J1830" s="234"/>
      <c r="K1830" s="234"/>
      <c r="L1830" s="240"/>
      <c r="M1830" s="241"/>
      <c r="N1830" s="242"/>
      <c r="O1830" s="242"/>
      <c r="P1830" s="242"/>
      <c r="Q1830" s="242"/>
      <c r="R1830" s="242"/>
      <c r="S1830" s="242"/>
      <c r="T1830" s="24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T1830" s="244" t="s">
        <v>172</v>
      </c>
      <c r="AU1830" s="244" t="s">
        <v>86</v>
      </c>
      <c r="AV1830" s="13" t="s">
        <v>86</v>
      </c>
      <c r="AW1830" s="13" t="s">
        <v>32</v>
      </c>
      <c r="AX1830" s="13" t="s">
        <v>76</v>
      </c>
      <c r="AY1830" s="244" t="s">
        <v>164</v>
      </c>
    </row>
    <row r="1831" spans="1:51" s="13" customFormat="1" ht="12">
      <c r="A1831" s="13"/>
      <c r="B1831" s="233"/>
      <c r="C1831" s="234"/>
      <c r="D1831" s="235" t="s">
        <v>172</v>
      </c>
      <c r="E1831" s="236" t="s">
        <v>1</v>
      </c>
      <c r="F1831" s="237" t="s">
        <v>781</v>
      </c>
      <c r="G1831" s="234"/>
      <c r="H1831" s="238">
        <v>27.3</v>
      </c>
      <c r="I1831" s="239"/>
      <c r="J1831" s="234"/>
      <c r="K1831" s="234"/>
      <c r="L1831" s="240"/>
      <c r="M1831" s="241"/>
      <c r="N1831" s="242"/>
      <c r="O1831" s="242"/>
      <c r="P1831" s="242"/>
      <c r="Q1831" s="242"/>
      <c r="R1831" s="242"/>
      <c r="S1831" s="242"/>
      <c r="T1831" s="24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44" t="s">
        <v>172</v>
      </c>
      <c r="AU1831" s="244" t="s">
        <v>86</v>
      </c>
      <c r="AV1831" s="13" t="s">
        <v>86</v>
      </c>
      <c r="AW1831" s="13" t="s">
        <v>32</v>
      </c>
      <c r="AX1831" s="13" t="s">
        <v>76</v>
      </c>
      <c r="AY1831" s="244" t="s">
        <v>164</v>
      </c>
    </row>
    <row r="1832" spans="1:51" s="13" customFormat="1" ht="12">
      <c r="A1832" s="13"/>
      <c r="B1832" s="233"/>
      <c r="C1832" s="234"/>
      <c r="D1832" s="235" t="s">
        <v>172</v>
      </c>
      <c r="E1832" s="236" t="s">
        <v>1</v>
      </c>
      <c r="F1832" s="237" t="s">
        <v>914</v>
      </c>
      <c r="G1832" s="234"/>
      <c r="H1832" s="238">
        <v>52.2</v>
      </c>
      <c r="I1832" s="239"/>
      <c r="J1832" s="234"/>
      <c r="K1832" s="234"/>
      <c r="L1832" s="240"/>
      <c r="M1832" s="241"/>
      <c r="N1832" s="242"/>
      <c r="O1832" s="242"/>
      <c r="P1832" s="242"/>
      <c r="Q1832" s="242"/>
      <c r="R1832" s="242"/>
      <c r="S1832" s="242"/>
      <c r="T1832" s="24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44" t="s">
        <v>172</v>
      </c>
      <c r="AU1832" s="244" t="s">
        <v>86</v>
      </c>
      <c r="AV1832" s="13" t="s">
        <v>86</v>
      </c>
      <c r="AW1832" s="13" t="s">
        <v>32</v>
      </c>
      <c r="AX1832" s="13" t="s">
        <v>76</v>
      </c>
      <c r="AY1832" s="244" t="s">
        <v>164</v>
      </c>
    </row>
    <row r="1833" spans="1:51" s="14" customFormat="1" ht="12">
      <c r="A1833" s="14"/>
      <c r="B1833" s="245"/>
      <c r="C1833" s="246"/>
      <c r="D1833" s="235" t="s">
        <v>172</v>
      </c>
      <c r="E1833" s="247" t="s">
        <v>1</v>
      </c>
      <c r="F1833" s="248" t="s">
        <v>175</v>
      </c>
      <c r="G1833" s="246"/>
      <c r="H1833" s="249">
        <v>130.34</v>
      </c>
      <c r="I1833" s="250"/>
      <c r="J1833" s="246"/>
      <c r="K1833" s="246"/>
      <c r="L1833" s="251"/>
      <c r="M1833" s="252"/>
      <c r="N1833" s="253"/>
      <c r="O1833" s="253"/>
      <c r="P1833" s="253"/>
      <c r="Q1833" s="253"/>
      <c r="R1833" s="253"/>
      <c r="S1833" s="253"/>
      <c r="T1833" s="254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55" t="s">
        <v>172</v>
      </c>
      <c r="AU1833" s="255" t="s">
        <v>86</v>
      </c>
      <c r="AV1833" s="14" t="s">
        <v>170</v>
      </c>
      <c r="AW1833" s="14" t="s">
        <v>32</v>
      </c>
      <c r="AX1833" s="14" t="s">
        <v>84</v>
      </c>
      <c r="AY1833" s="255" t="s">
        <v>164</v>
      </c>
    </row>
    <row r="1834" spans="1:65" s="2" customFormat="1" ht="13.8" customHeight="1">
      <c r="A1834" s="38"/>
      <c r="B1834" s="39"/>
      <c r="C1834" s="219" t="s">
        <v>3270</v>
      </c>
      <c r="D1834" s="219" t="s">
        <v>166</v>
      </c>
      <c r="E1834" s="220" t="s">
        <v>3271</v>
      </c>
      <c r="F1834" s="221" t="s">
        <v>3272</v>
      </c>
      <c r="G1834" s="222" t="s">
        <v>169</v>
      </c>
      <c r="H1834" s="223">
        <v>130.34</v>
      </c>
      <c r="I1834" s="224"/>
      <c r="J1834" s="225">
        <f>ROUND(I1834*H1834,2)</f>
        <v>0</v>
      </c>
      <c r="K1834" s="226"/>
      <c r="L1834" s="44"/>
      <c r="M1834" s="227" t="s">
        <v>1</v>
      </c>
      <c r="N1834" s="228" t="s">
        <v>41</v>
      </c>
      <c r="O1834" s="91"/>
      <c r="P1834" s="229">
        <f>O1834*H1834</f>
        <v>0</v>
      </c>
      <c r="Q1834" s="229">
        <v>0.00036</v>
      </c>
      <c r="R1834" s="229">
        <f>Q1834*H1834</f>
        <v>0.0469224</v>
      </c>
      <c r="S1834" s="229">
        <v>0</v>
      </c>
      <c r="T1834" s="230">
        <f>S1834*H1834</f>
        <v>0</v>
      </c>
      <c r="U1834" s="38"/>
      <c r="V1834" s="38"/>
      <c r="W1834" s="38"/>
      <c r="X1834" s="38"/>
      <c r="Y1834" s="38"/>
      <c r="Z1834" s="38"/>
      <c r="AA1834" s="38"/>
      <c r="AB1834" s="38"/>
      <c r="AC1834" s="38"/>
      <c r="AD1834" s="38"/>
      <c r="AE1834" s="38"/>
      <c r="AR1834" s="231" t="s">
        <v>252</v>
      </c>
      <c r="AT1834" s="231" t="s">
        <v>166</v>
      </c>
      <c r="AU1834" s="231" t="s">
        <v>86</v>
      </c>
      <c r="AY1834" s="17" t="s">
        <v>164</v>
      </c>
      <c r="BE1834" s="232">
        <f>IF(N1834="základní",J1834,0)</f>
        <v>0</v>
      </c>
      <c r="BF1834" s="232">
        <f>IF(N1834="snížená",J1834,0)</f>
        <v>0</v>
      </c>
      <c r="BG1834" s="232">
        <f>IF(N1834="zákl. přenesená",J1834,0)</f>
        <v>0</v>
      </c>
      <c r="BH1834" s="232">
        <f>IF(N1834="sníž. přenesená",J1834,0)</f>
        <v>0</v>
      </c>
      <c r="BI1834" s="232">
        <f>IF(N1834="nulová",J1834,0)</f>
        <v>0</v>
      </c>
      <c r="BJ1834" s="17" t="s">
        <v>84</v>
      </c>
      <c r="BK1834" s="232">
        <f>ROUND(I1834*H1834,2)</f>
        <v>0</v>
      </c>
      <c r="BL1834" s="17" t="s">
        <v>252</v>
      </c>
      <c r="BM1834" s="231" t="s">
        <v>3273</v>
      </c>
    </row>
    <row r="1835" spans="1:51" s="13" customFormat="1" ht="12">
      <c r="A1835" s="13"/>
      <c r="B1835" s="233"/>
      <c r="C1835" s="234"/>
      <c r="D1835" s="235" t="s">
        <v>172</v>
      </c>
      <c r="E1835" s="236" t="s">
        <v>1</v>
      </c>
      <c r="F1835" s="237" t="s">
        <v>1384</v>
      </c>
      <c r="G1835" s="234"/>
      <c r="H1835" s="238">
        <v>50.84</v>
      </c>
      <c r="I1835" s="239"/>
      <c r="J1835" s="234"/>
      <c r="K1835" s="234"/>
      <c r="L1835" s="240"/>
      <c r="M1835" s="241"/>
      <c r="N1835" s="242"/>
      <c r="O1835" s="242"/>
      <c r="P1835" s="242"/>
      <c r="Q1835" s="242"/>
      <c r="R1835" s="242"/>
      <c r="S1835" s="242"/>
      <c r="T1835" s="24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44" t="s">
        <v>172</v>
      </c>
      <c r="AU1835" s="244" t="s">
        <v>86</v>
      </c>
      <c r="AV1835" s="13" t="s">
        <v>86</v>
      </c>
      <c r="AW1835" s="13" t="s">
        <v>32</v>
      </c>
      <c r="AX1835" s="13" t="s">
        <v>76</v>
      </c>
      <c r="AY1835" s="244" t="s">
        <v>164</v>
      </c>
    </row>
    <row r="1836" spans="1:51" s="13" customFormat="1" ht="12">
      <c r="A1836" s="13"/>
      <c r="B1836" s="233"/>
      <c r="C1836" s="234"/>
      <c r="D1836" s="235" t="s">
        <v>172</v>
      </c>
      <c r="E1836" s="236" t="s">
        <v>1</v>
      </c>
      <c r="F1836" s="237" t="s">
        <v>781</v>
      </c>
      <c r="G1836" s="234"/>
      <c r="H1836" s="238">
        <v>27.3</v>
      </c>
      <c r="I1836" s="239"/>
      <c r="J1836" s="234"/>
      <c r="K1836" s="234"/>
      <c r="L1836" s="240"/>
      <c r="M1836" s="241"/>
      <c r="N1836" s="242"/>
      <c r="O1836" s="242"/>
      <c r="P1836" s="242"/>
      <c r="Q1836" s="242"/>
      <c r="R1836" s="242"/>
      <c r="S1836" s="242"/>
      <c r="T1836" s="24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44" t="s">
        <v>172</v>
      </c>
      <c r="AU1836" s="244" t="s">
        <v>86</v>
      </c>
      <c r="AV1836" s="13" t="s">
        <v>86</v>
      </c>
      <c r="AW1836" s="13" t="s">
        <v>32</v>
      </c>
      <c r="AX1836" s="13" t="s">
        <v>76</v>
      </c>
      <c r="AY1836" s="244" t="s">
        <v>164</v>
      </c>
    </row>
    <row r="1837" spans="1:51" s="13" customFormat="1" ht="12">
      <c r="A1837" s="13"/>
      <c r="B1837" s="233"/>
      <c r="C1837" s="234"/>
      <c r="D1837" s="235" t="s">
        <v>172</v>
      </c>
      <c r="E1837" s="236" t="s">
        <v>1</v>
      </c>
      <c r="F1837" s="237" t="s">
        <v>914</v>
      </c>
      <c r="G1837" s="234"/>
      <c r="H1837" s="238">
        <v>52.2</v>
      </c>
      <c r="I1837" s="239"/>
      <c r="J1837" s="234"/>
      <c r="K1837" s="234"/>
      <c r="L1837" s="240"/>
      <c r="M1837" s="241"/>
      <c r="N1837" s="242"/>
      <c r="O1837" s="242"/>
      <c r="P1837" s="242"/>
      <c r="Q1837" s="242"/>
      <c r="R1837" s="242"/>
      <c r="S1837" s="242"/>
      <c r="T1837" s="24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44" t="s">
        <v>172</v>
      </c>
      <c r="AU1837" s="244" t="s">
        <v>86</v>
      </c>
      <c r="AV1837" s="13" t="s">
        <v>86</v>
      </c>
      <c r="AW1837" s="13" t="s">
        <v>32</v>
      </c>
      <c r="AX1837" s="13" t="s">
        <v>76</v>
      </c>
      <c r="AY1837" s="244" t="s">
        <v>164</v>
      </c>
    </row>
    <row r="1838" spans="1:51" s="14" customFormat="1" ht="12">
      <c r="A1838" s="14"/>
      <c r="B1838" s="245"/>
      <c r="C1838" s="246"/>
      <c r="D1838" s="235" t="s">
        <v>172</v>
      </c>
      <c r="E1838" s="247" t="s">
        <v>1</v>
      </c>
      <c r="F1838" s="248" t="s">
        <v>175</v>
      </c>
      <c r="G1838" s="246"/>
      <c r="H1838" s="249">
        <v>130.34</v>
      </c>
      <c r="I1838" s="250"/>
      <c r="J1838" s="246"/>
      <c r="K1838" s="246"/>
      <c r="L1838" s="251"/>
      <c r="M1838" s="252"/>
      <c r="N1838" s="253"/>
      <c r="O1838" s="253"/>
      <c r="P1838" s="253"/>
      <c r="Q1838" s="253"/>
      <c r="R1838" s="253"/>
      <c r="S1838" s="253"/>
      <c r="T1838" s="25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T1838" s="255" t="s">
        <v>172</v>
      </c>
      <c r="AU1838" s="255" t="s">
        <v>86</v>
      </c>
      <c r="AV1838" s="14" t="s">
        <v>170</v>
      </c>
      <c r="AW1838" s="14" t="s">
        <v>32</v>
      </c>
      <c r="AX1838" s="14" t="s">
        <v>84</v>
      </c>
      <c r="AY1838" s="255" t="s">
        <v>164</v>
      </c>
    </row>
    <row r="1839" spans="1:65" s="2" customFormat="1" ht="13.8" customHeight="1">
      <c r="A1839" s="38"/>
      <c r="B1839" s="39"/>
      <c r="C1839" s="219" t="s">
        <v>3274</v>
      </c>
      <c r="D1839" s="219" t="s">
        <v>166</v>
      </c>
      <c r="E1839" s="220" t="s">
        <v>3275</v>
      </c>
      <c r="F1839" s="221" t="s">
        <v>3276</v>
      </c>
      <c r="G1839" s="222" t="s">
        <v>169</v>
      </c>
      <c r="H1839" s="223">
        <v>28.59</v>
      </c>
      <c r="I1839" s="224"/>
      <c r="J1839" s="225">
        <f>ROUND(I1839*H1839,2)</f>
        <v>0</v>
      </c>
      <c r="K1839" s="226"/>
      <c r="L1839" s="44"/>
      <c r="M1839" s="227" t="s">
        <v>1</v>
      </c>
      <c r="N1839" s="228" t="s">
        <v>41</v>
      </c>
      <c r="O1839" s="91"/>
      <c r="P1839" s="229">
        <f>O1839*H1839</f>
        <v>0</v>
      </c>
      <c r="Q1839" s="229">
        <v>0.00025</v>
      </c>
      <c r="R1839" s="229">
        <f>Q1839*H1839</f>
        <v>0.0071475</v>
      </c>
      <c r="S1839" s="229">
        <v>0</v>
      </c>
      <c r="T1839" s="230">
        <f>S1839*H1839</f>
        <v>0</v>
      </c>
      <c r="U1839" s="38"/>
      <c r="V1839" s="38"/>
      <c r="W1839" s="38"/>
      <c r="X1839" s="38"/>
      <c r="Y1839" s="38"/>
      <c r="Z1839" s="38"/>
      <c r="AA1839" s="38"/>
      <c r="AB1839" s="38"/>
      <c r="AC1839" s="38"/>
      <c r="AD1839" s="38"/>
      <c r="AE1839" s="38"/>
      <c r="AR1839" s="231" t="s">
        <v>252</v>
      </c>
      <c r="AT1839" s="231" t="s">
        <v>166</v>
      </c>
      <c r="AU1839" s="231" t="s">
        <v>86</v>
      </c>
      <c r="AY1839" s="17" t="s">
        <v>164</v>
      </c>
      <c r="BE1839" s="232">
        <f>IF(N1839="základní",J1839,0)</f>
        <v>0</v>
      </c>
      <c r="BF1839" s="232">
        <f>IF(N1839="snížená",J1839,0)</f>
        <v>0</v>
      </c>
      <c r="BG1839" s="232">
        <f>IF(N1839="zákl. přenesená",J1839,0)</f>
        <v>0</v>
      </c>
      <c r="BH1839" s="232">
        <f>IF(N1839="sníž. přenesená",J1839,0)</f>
        <v>0</v>
      </c>
      <c r="BI1839" s="232">
        <f>IF(N1839="nulová",J1839,0)</f>
        <v>0</v>
      </c>
      <c r="BJ1839" s="17" t="s">
        <v>84</v>
      </c>
      <c r="BK1839" s="232">
        <f>ROUND(I1839*H1839,2)</f>
        <v>0</v>
      </c>
      <c r="BL1839" s="17" t="s">
        <v>252</v>
      </c>
      <c r="BM1839" s="231" t="s">
        <v>3277</v>
      </c>
    </row>
    <row r="1840" spans="1:51" s="13" customFormat="1" ht="12">
      <c r="A1840" s="13"/>
      <c r="B1840" s="233"/>
      <c r="C1840" s="234"/>
      <c r="D1840" s="235" t="s">
        <v>172</v>
      </c>
      <c r="E1840" s="236" t="s">
        <v>1</v>
      </c>
      <c r="F1840" s="237" t="s">
        <v>3278</v>
      </c>
      <c r="G1840" s="234"/>
      <c r="H1840" s="238">
        <v>22.42</v>
      </c>
      <c r="I1840" s="239"/>
      <c r="J1840" s="234"/>
      <c r="K1840" s="234"/>
      <c r="L1840" s="240"/>
      <c r="M1840" s="241"/>
      <c r="N1840" s="242"/>
      <c r="O1840" s="242"/>
      <c r="P1840" s="242"/>
      <c r="Q1840" s="242"/>
      <c r="R1840" s="242"/>
      <c r="S1840" s="242"/>
      <c r="T1840" s="24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T1840" s="244" t="s">
        <v>172</v>
      </c>
      <c r="AU1840" s="244" t="s">
        <v>86</v>
      </c>
      <c r="AV1840" s="13" t="s">
        <v>86</v>
      </c>
      <c r="AW1840" s="13" t="s">
        <v>32</v>
      </c>
      <c r="AX1840" s="13" t="s">
        <v>76</v>
      </c>
      <c r="AY1840" s="244" t="s">
        <v>164</v>
      </c>
    </row>
    <row r="1841" spans="1:51" s="13" customFormat="1" ht="12">
      <c r="A1841" s="13"/>
      <c r="B1841" s="233"/>
      <c r="C1841" s="234"/>
      <c r="D1841" s="235" t="s">
        <v>172</v>
      </c>
      <c r="E1841" s="236" t="s">
        <v>1</v>
      </c>
      <c r="F1841" s="237" t="s">
        <v>3279</v>
      </c>
      <c r="G1841" s="234"/>
      <c r="H1841" s="238">
        <v>6.17</v>
      </c>
      <c r="I1841" s="239"/>
      <c r="J1841" s="234"/>
      <c r="K1841" s="234"/>
      <c r="L1841" s="240"/>
      <c r="M1841" s="241"/>
      <c r="N1841" s="242"/>
      <c r="O1841" s="242"/>
      <c r="P1841" s="242"/>
      <c r="Q1841" s="242"/>
      <c r="R1841" s="242"/>
      <c r="S1841" s="242"/>
      <c r="T1841" s="24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44" t="s">
        <v>172</v>
      </c>
      <c r="AU1841" s="244" t="s">
        <v>86</v>
      </c>
      <c r="AV1841" s="13" t="s">
        <v>86</v>
      </c>
      <c r="AW1841" s="13" t="s">
        <v>32</v>
      </c>
      <c r="AX1841" s="13" t="s">
        <v>76</v>
      </c>
      <c r="AY1841" s="244" t="s">
        <v>164</v>
      </c>
    </row>
    <row r="1842" spans="1:51" s="14" customFormat="1" ht="12">
      <c r="A1842" s="14"/>
      <c r="B1842" s="245"/>
      <c r="C1842" s="246"/>
      <c r="D1842" s="235" t="s">
        <v>172</v>
      </c>
      <c r="E1842" s="247" t="s">
        <v>1</v>
      </c>
      <c r="F1842" s="248" t="s">
        <v>175</v>
      </c>
      <c r="G1842" s="246"/>
      <c r="H1842" s="249">
        <v>28.590000000000003</v>
      </c>
      <c r="I1842" s="250"/>
      <c r="J1842" s="246"/>
      <c r="K1842" s="246"/>
      <c r="L1842" s="251"/>
      <c r="M1842" s="252"/>
      <c r="N1842" s="253"/>
      <c r="O1842" s="253"/>
      <c r="P1842" s="253"/>
      <c r="Q1842" s="253"/>
      <c r="R1842" s="253"/>
      <c r="S1842" s="253"/>
      <c r="T1842" s="25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55" t="s">
        <v>172</v>
      </c>
      <c r="AU1842" s="255" t="s">
        <v>86</v>
      </c>
      <c r="AV1842" s="14" t="s">
        <v>170</v>
      </c>
      <c r="AW1842" s="14" t="s">
        <v>32</v>
      </c>
      <c r="AX1842" s="14" t="s">
        <v>84</v>
      </c>
      <c r="AY1842" s="255" t="s">
        <v>164</v>
      </c>
    </row>
    <row r="1843" spans="1:65" s="2" customFormat="1" ht="13.8" customHeight="1">
      <c r="A1843" s="38"/>
      <c r="B1843" s="39"/>
      <c r="C1843" s="219" t="s">
        <v>3280</v>
      </c>
      <c r="D1843" s="219" t="s">
        <v>166</v>
      </c>
      <c r="E1843" s="220" t="s">
        <v>3281</v>
      </c>
      <c r="F1843" s="221" t="s">
        <v>3282</v>
      </c>
      <c r="G1843" s="222" t="s">
        <v>169</v>
      </c>
      <c r="H1843" s="223">
        <v>17</v>
      </c>
      <c r="I1843" s="224"/>
      <c r="J1843" s="225">
        <f>ROUND(I1843*H1843,2)</f>
        <v>0</v>
      </c>
      <c r="K1843" s="226"/>
      <c r="L1843" s="44"/>
      <c r="M1843" s="227" t="s">
        <v>1</v>
      </c>
      <c r="N1843" s="228" t="s">
        <v>41</v>
      </c>
      <c r="O1843" s="91"/>
      <c r="P1843" s="229">
        <f>O1843*H1843</f>
        <v>0</v>
      </c>
      <c r="Q1843" s="229">
        <v>0.0005</v>
      </c>
      <c r="R1843" s="229">
        <f>Q1843*H1843</f>
        <v>0.0085</v>
      </c>
      <c r="S1843" s="229">
        <v>0</v>
      </c>
      <c r="T1843" s="230">
        <f>S1843*H1843</f>
        <v>0</v>
      </c>
      <c r="U1843" s="38"/>
      <c r="V1843" s="38"/>
      <c r="W1843" s="38"/>
      <c r="X1843" s="38"/>
      <c r="Y1843" s="38"/>
      <c r="Z1843" s="38"/>
      <c r="AA1843" s="38"/>
      <c r="AB1843" s="38"/>
      <c r="AC1843" s="38"/>
      <c r="AD1843" s="38"/>
      <c r="AE1843" s="38"/>
      <c r="AR1843" s="231" t="s">
        <v>252</v>
      </c>
      <c r="AT1843" s="231" t="s">
        <v>166</v>
      </c>
      <c r="AU1843" s="231" t="s">
        <v>86</v>
      </c>
      <c r="AY1843" s="17" t="s">
        <v>164</v>
      </c>
      <c r="BE1843" s="232">
        <f>IF(N1843="základní",J1843,0)</f>
        <v>0</v>
      </c>
      <c r="BF1843" s="232">
        <f>IF(N1843="snížená",J1843,0)</f>
        <v>0</v>
      </c>
      <c r="BG1843" s="232">
        <f>IF(N1843="zákl. přenesená",J1843,0)</f>
        <v>0</v>
      </c>
      <c r="BH1843" s="232">
        <f>IF(N1843="sníž. přenesená",J1843,0)</f>
        <v>0</v>
      </c>
      <c r="BI1843" s="232">
        <f>IF(N1843="nulová",J1843,0)</f>
        <v>0</v>
      </c>
      <c r="BJ1843" s="17" t="s">
        <v>84</v>
      </c>
      <c r="BK1843" s="232">
        <f>ROUND(I1843*H1843,2)</f>
        <v>0</v>
      </c>
      <c r="BL1843" s="17" t="s">
        <v>252</v>
      </c>
      <c r="BM1843" s="231" t="s">
        <v>3283</v>
      </c>
    </row>
    <row r="1844" spans="1:51" s="13" customFormat="1" ht="12">
      <c r="A1844" s="13"/>
      <c r="B1844" s="233"/>
      <c r="C1844" s="234"/>
      <c r="D1844" s="235" t="s">
        <v>172</v>
      </c>
      <c r="E1844" s="236" t="s">
        <v>1</v>
      </c>
      <c r="F1844" s="237" t="s">
        <v>3284</v>
      </c>
      <c r="G1844" s="234"/>
      <c r="H1844" s="238">
        <v>17</v>
      </c>
      <c r="I1844" s="239"/>
      <c r="J1844" s="234"/>
      <c r="K1844" s="234"/>
      <c r="L1844" s="240"/>
      <c r="M1844" s="241"/>
      <c r="N1844" s="242"/>
      <c r="O1844" s="242"/>
      <c r="P1844" s="242"/>
      <c r="Q1844" s="242"/>
      <c r="R1844" s="242"/>
      <c r="S1844" s="242"/>
      <c r="T1844" s="24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44" t="s">
        <v>172</v>
      </c>
      <c r="AU1844" s="244" t="s">
        <v>86</v>
      </c>
      <c r="AV1844" s="13" t="s">
        <v>86</v>
      </c>
      <c r="AW1844" s="13" t="s">
        <v>32</v>
      </c>
      <c r="AX1844" s="13" t="s">
        <v>84</v>
      </c>
      <c r="AY1844" s="244" t="s">
        <v>164</v>
      </c>
    </row>
    <row r="1845" spans="1:63" s="12" customFormat="1" ht="22.8" customHeight="1">
      <c r="A1845" s="12"/>
      <c r="B1845" s="203"/>
      <c r="C1845" s="204"/>
      <c r="D1845" s="205" t="s">
        <v>75</v>
      </c>
      <c r="E1845" s="217" t="s">
        <v>3285</v>
      </c>
      <c r="F1845" s="217" t="s">
        <v>3286</v>
      </c>
      <c r="G1845" s="204"/>
      <c r="H1845" s="204"/>
      <c r="I1845" s="207"/>
      <c r="J1845" s="218">
        <f>BK1845</f>
        <v>0</v>
      </c>
      <c r="K1845" s="204"/>
      <c r="L1845" s="209"/>
      <c r="M1845" s="210"/>
      <c r="N1845" s="211"/>
      <c r="O1845" s="211"/>
      <c r="P1845" s="212">
        <f>SUM(P1846:P1895)</f>
        <v>0</v>
      </c>
      <c r="Q1845" s="211"/>
      <c r="R1845" s="212">
        <f>SUM(R1846:R1895)</f>
        <v>10.050027440000001</v>
      </c>
      <c r="S1845" s="211"/>
      <c r="T1845" s="213">
        <f>SUM(T1846:T1895)</f>
        <v>1.7675378499999999</v>
      </c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R1845" s="214" t="s">
        <v>86</v>
      </c>
      <c r="AT1845" s="215" t="s">
        <v>75</v>
      </c>
      <c r="AU1845" s="215" t="s">
        <v>84</v>
      </c>
      <c r="AY1845" s="214" t="s">
        <v>164</v>
      </c>
      <c r="BK1845" s="216">
        <f>SUM(BK1846:BK1895)</f>
        <v>0</v>
      </c>
    </row>
    <row r="1846" spans="1:65" s="2" customFormat="1" ht="13.8" customHeight="1">
      <c r="A1846" s="38"/>
      <c r="B1846" s="39"/>
      <c r="C1846" s="219" t="s">
        <v>3287</v>
      </c>
      <c r="D1846" s="219" t="s">
        <v>166</v>
      </c>
      <c r="E1846" s="220" t="s">
        <v>3288</v>
      </c>
      <c r="F1846" s="221" t="s">
        <v>3289</v>
      </c>
      <c r="G1846" s="222" t="s">
        <v>169</v>
      </c>
      <c r="H1846" s="223">
        <v>5701.735</v>
      </c>
      <c r="I1846" s="224"/>
      <c r="J1846" s="225">
        <f>ROUND(I1846*H1846,2)</f>
        <v>0</v>
      </c>
      <c r="K1846" s="226"/>
      <c r="L1846" s="44"/>
      <c r="M1846" s="227" t="s">
        <v>1</v>
      </c>
      <c r="N1846" s="228" t="s">
        <v>41</v>
      </c>
      <c r="O1846" s="91"/>
      <c r="P1846" s="229">
        <f>O1846*H1846</f>
        <v>0</v>
      </c>
      <c r="Q1846" s="229">
        <v>0.001</v>
      </c>
      <c r="R1846" s="229">
        <f>Q1846*H1846</f>
        <v>5.701735</v>
      </c>
      <c r="S1846" s="229">
        <v>0.00031</v>
      </c>
      <c r="T1846" s="230">
        <f>S1846*H1846</f>
        <v>1.7675378499999999</v>
      </c>
      <c r="U1846" s="38"/>
      <c r="V1846" s="38"/>
      <c r="W1846" s="38"/>
      <c r="X1846" s="38"/>
      <c r="Y1846" s="38"/>
      <c r="Z1846" s="38"/>
      <c r="AA1846" s="38"/>
      <c r="AB1846" s="38"/>
      <c r="AC1846" s="38"/>
      <c r="AD1846" s="38"/>
      <c r="AE1846" s="38"/>
      <c r="AR1846" s="231" t="s">
        <v>252</v>
      </c>
      <c r="AT1846" s="231" t="s">
        <v>166</v>
      </c>
      <c r="AU1846" s="231" t="s">
        <v>86</v>
      </c>
      <c r="AY1846" s="17" t="s">
        <v>164</v>
      </c>
      <c r="BE1846" s="232">
        <f>IF(N1846="základní",J1846,0)</f>
        <v>0</v>
      </c>
      <c r="BF1846" s="232">
        <f>IF(N1846="snížená",J1846,0)</f>
        <v>0</v>
      </c>
      <c r="BG1846" s="232">
        <f>IF(N1846="zákl. přenesená",J1846,0)</f>
        <v>0</v>
      </c>
      <c r="BH1846" s="232">
        <f>IF(N1846="sníž. přenesená",J1846,0)</f>
        <v>0</v>
      </c>
      <c r="BI1846" s="232">
        <f>IF(N1846="nulová",J1846,0)</f>
        <v>0</v>
      </c>
      <c r="BJ1846" s="17" t="s">
        <v>84</v>
      </c>
      <c r="BK1846" s="232">
        <f>ROUND(I1846*H1846,2)</f>
        <v>0</v>
      </c>
      <c r="BL1846" s="17" t="s">
        <v>252</v>
      </c>
      <c r="BM1846" s="231" t="s">
        <v>3290</v>
      </c>
    </row>
    <row r="1847" spans="1:51" s="13" customFormat="1" ht="12">
      <c r="A1847" s="13"/>
      <c r="B1847" s="233"/>
      <c r="C1847" s="234"/>
      <c r="D1847" s="235" t="s">
        <v>172</v>
      </c>
      <c r="E1847" s="236" t="s">
        <v>1</v>
      </c>
      <c r="F1847" s="237" t="s">
        <v>3291</v>
      </c>
      <c r="G1847" s="234"/>
      <c r="H1847" s="238">
        <v>254.18</v>
      </c>
      <c r="I1847" s="239"/>
      <c r="J1847" s="234"/>
      <c r="K1847" s="234"/>
      <c r="L1847" s="240"/>
      <c r="M1847" s="241"/>
      <c r="N1847" s="242"/>
      <c r="O1847" s="242"/>
      <c r="P1847" s="242"/>
      <c r="Q1847" s="242"/>
      <c r="R1847" s="242"/>
      <c r="S1847" s="242"/>
      <c r="T1847" s="24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44" t="s">
        <v>172</v>
      </c>
      <c r="AU1847" s="244" t="s">
        <v>86</v>
      </c>
      <c r="AV1847" s="13" t="s">
        <v>86</v>
      </c>
      <c r="AW1847" s="13" t="s">
        <v>32</v>
      </c>
      <c r="AX1847" s="13" t="s">
        <v>76</v>
      </c>
      <c r="AY1847" s="244" t="s">
        <v>164</v>
      </c>
    </row>
    <row r="1848" spans="1:51" s="13" customFormat="1" ht="12">
      <c r="A1848" s="13"/>
      <c r="B1848" s="233"/>
      <c r="C1848" s="234"/>
      <c r="D1848" s="235" t="s">
        <v>172</v>
      </c>
      <c r="E1848" s="236" t="s">
        <v>1</v>
      </c>
      <c r="F1848" s="237" t="s">
        <v>3292</v>
      </c>
      <c r="G1848" s="234"/>
      <c r="H1848" s="238">
        <v>297.14</v>
      </c>
      <c r="I1848" s="239"/>
      <c r="J1848" s="234"/>
      <c r="K1848" s="234"/>
      <c r="L1848" s="240"/>
      <c r="M1848" s="241"/>
      <c r="N1848" s="242"/>
      <c r="O1848" s="242"/>
      <c r="P1848" s="242"/>
      <c r="Q1848" s="242"/>
      <c r="R1848" s="242"/>
      <c r="S1848" s="242"/>
      <c r="T1848" s="24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T1848" s="244" t="s">
        <v>172</v>
      </c>
      <c r="AU1848" s="244" t="s">
        <v>86</v>
      </c>
      <c r="AV1848" s="13" t="s">
        <v>86</v>
      </c>
      <c r="AW1848" s="13" t="s">
        <v>32</v>
      </c>
      <c r="AX1848" s="13" t="s">
        <v>76</v>
      </c>
      <c r="AY1848" s="244" t="s">
        <v>164</v>
      </c>
    </row>
    <row r="1849" spans="1:51" s="13" customFormat="1" ht="12">
      <c r="A1849" s="13"/>
      <c r="B1849" s="233"/>
      <c r="C1849" s="234"/>
      <c r="D1849" s="235" t="s">
        <v>172</v>
      </c>
      <c r="E1849" s="236" t="s">
        <v>1</v>
      </c>
      <c r="F1849" s="237" t="s">
        <v>3293</v>
      </c>
      <c r="G1849" s="234"/>
      <c r="H1849" s="238">
        <v>288.385</v>
      </c>
      <c r="I1849" s="239"/>
      <c r="J1849" s="234"/>
      <c r="K1849" s="234"/>
      <c r="L1849" s="240"/>
      <c r="M1849" s="241"/>
      <c r="N1849" s="242"/>
      <c r="O1849" s="242"/>
      <c r="P1849" s="242"/>
      <c r="Q1849" s="242"/>
      <c r="R1849" s="242"/>
      <c r="S1849" s="242"/>
      <c r="T1849" s="24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44" t="s">
        <v>172</v>
      </c>
      <c r="AU1849" s="244" t="s">
        <v>86</v>
      </c>
      <c r="AV1849" s="13" t="s">
        <v>86</v>
      </c>
      <c r="AW1849" s="13" t="s">
        <v>32</v>
      </c>
      <c r="AX1849" s="13" t="s">
        <v>76</v>
      </c>
      <c r="AY1849" s="244" t="s">
        <v>164</v>
      </c>
    </row>
    <row r="1850" spans="1:51" s="13" customFormat="1" ht="12">
      <c r="A1850" s="13"/>
      <c r="B1850" s="233"/>
      <c r="C1850" s="234"/>
      <c r="D1850" s="235" t="s">
        <v>172</v>
      </c>
      <c r="E1850" s="236" t="s">
        <v>1</v>
      </c>
      <c r="F1850" s="237" t="s">
        <v>3294</v>
      </c>
      <c r="G1850" s="234"/>
      <c r="H1850" s="238">
        <v>269.18</v>
      </c>
      <c r="I1850" s="239"/>
      <c r="J1850" s="234"/>
      <c r="K1850" s="234"/>
      <c r="L1850" s="240"/>
      <c r="M1850" s="241"/>
      <c r="N1850" s="242"/>
      <c r="O1850" s="242"/>
      <c r="P1850" s="242"/>
      <c r="Q1850" s="242"/>
      <c r="R1850" s="242"/>
      <c r="S1850" s="242"/>
      <c r="T1850" s="24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T1850" s="244" t="s">
        <v>172</v>
      </c>
      <c r="AU1850" s="244" t="s">
        <v>86</v>
      </c>
      <c r="AV1850" s="13" t="s">
        <v>86</v>
      </c>
      <c r="AW1850" s="13" t="s">
        <v>32</v>
      </c>
      <c r="AX1850" s="13" t="s">
        <v>76</v>
      </c>
      <c r="AY1850" s="244" t="s">
        <v>164</v>
      </c>
    </row>
    <row r="1851" spans="1:51" s="13" customFormat="1" ht="12">
      <c r="A1851" s="13"/>
      <c r="B1851" s="233"/>
      <c r="C1851" s="234"/>
      <c r="D1851" s="235" t="s">
        <v>172</v>
      </c>
      <c r="E1851" s="236" t="s">
        <v>1</v>
      </c>
      <c r="F1851" s="237" t="s">
        <v>3295</v>
      </c>
      <c r="G1851" s="234"/>
      <c r="H1851" s="238">
        <v>428.68</v>
      </c>
      <c r="I1851" s="239"/>
      <c r="J1851" s="234"/>
      <c r="K1851" s="234"/>
      <c r="L1851" s="240"/>
      <c r="M1851" s="241"/>
      <c r="N1851" s="242"/>
      <c r="O1851" s="242"/>
      <c r="P1851" s="242"/>
      <c r="Q1851" s="242"/>
      <c r="R1851" s="242"/>
      <c r="S1851" s="242"/>
      <c r="T1851" s="24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T1851" s="244" t="s">
        <v>172</v>
      </c>
      <c r="AU1851" s="244" t="s">
        <v>86</v>
      </c>
      <c r="AV1851" s="13" t="s">
        <v>86</v>
      </c>
      <c r="AW1851" s="13" t="s">
        <v>32</v>
      </c>
      <c r="AX1851" s="13" t="s">
        <v>76</v>
      </c>
      <c r="AY1851" s="244" t="s">
        <v>164</v>
      </c>
    </row>
    <row r="1852" spans="1:51" s="13" customFormat="1" ht="12">
      <c r="A1852" s="13"/>
      <c r="B1852" s="233"/>
      <c r="C1852" s="234"/>
      <c r="D1852" s="235" t="s">
        <v>172</v>
      </c>
      <c r="E1852" s="236" t="s">
        <v>1</v>
      </c>
      <c r="F1852" s="237" t="s">
        <v>3296</v>
      </c>
      <c r="G1852" s="234"/>
      <c r="H1852" s="238">
        <v>748.39</v>
      </c>
      <c r="I1852" s="239"/>
      <c r="J1852" s="234"/>
      <c r="K1852" s="234"/>
      <c r="L1852" s="240"/>
      <c r="M1852" s="241"/>
      <c r="N1852" s="242"/>
      <c r="O1852" s="242"/>
      <c r="P1852" s="242"/>
      <c r="Q1852" s="242"/>
      <c r="R1852" s="242"/>
      <c r="S1852" s="242"/>
      <c r="T1852" s="24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T1852" s="244" t="s">
        <v>172</v>
      </c>
      <c r="AU1852" s="244" t="s">
        <v>86</v>
      </c>
      <c r="AV1852" s="13" t="s">
        <v>86</v>
      </c>
      <c r="AW1852" s="13" t="s">
        <v>32</v>
      </c>
      <c r="AX1852" s="13" t="s">
        <v>76</v>
      </c>
      <c r="AY1852" s="244" t="s">
        <v>164</v>
      </c>
    </row>
    <row r="1853" spans="1:51" s="13" customFormat="1" ht="12">
      <c r="A1853" s="13"/>
      <c r="B1853" s="233"/>
      <c r="C1853" s="234"/>
      <c r="D1853" s="235" t="s">
        <v>172</v>
      </c>
      <c r="E1853" s="236" t="s">
        <v>1</v>
      </c>
      <c r="F1853" s="237" t="s">
        <v>3297</v>
      </c>
      <c r="G1853" s="234"/>
      <c r="H1853" s="238">
        <v>748.39</v>
      </c>
      <c r="I1853" s="239"/>
      <c r="J1853" s="234"/>
      <c r="K1853" s="234"/>
      <c r="L1853" s="240"/>
      <c r="M1853" s="241"/>
      <c r="N1853" s="242"/>
      <c r="O1853" s="242"/>
      <c r="P1853" s="242"/>
      <c r="Q1853" s="242"/>
      <c r="R1853" s="242"/>
      <c r="S1853" s="242"/>
      <c r="T1853" s="24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44" t="s">
        <v>172</v>
      </c>
      <c r="AU1853" s="244" t="s">
        <v>86</v>
      </c>
      <c r="AV1853" s="13" t="s">
        <v>86</v>
      </c>
      <c r="AW1853" s="13" t="s">
        <v>32</v>
      </c>
      <c r="AX1853" s="13" t="s">
        <v>76</v>
      </c>
      <c r="AY1853" s="244" t="s">
        <v>164</v>
      </c>
    </row>
    <row r="1854" spans="1:51" s="13" customFormat="1" ht="12">
      <c r="A1854" s="13"/>
      <c r="B1854" s="233"/>
      <c r="C1854" s="234"/>
      <c r="D1854" s="235" t="s">
        <v>172</v>
      </c>
      <c r="E1854" s="236" t="s">
        <v>1</v>
      </c>
      <c r="F1854" s="237" t="s">
        <v>3298</v>
      </c>
      <c r="G1854" s="234"/>
      <c r="H1854" s="238">
        <v>467.49</v>
      </c>
      <c r="I1854" s="239"/>
      <c r="J1854" s="234"/>
      <c r="K1854" s="234"/>
      <c r="L1854" s="240"/>
      <c r="M1854" s="241"/>
      <c r="N1854" s="242"/>
      <c r="O1854" s="242"/>
      <c r="P1854" s="242"/>
      <c r="Q1854" s="242"/>
      <c r="R1854" s="242"/>
      <c r="S1854" s="242"/>
      <c r="T1854" s="24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44" t="s">
        <v>172</v>
      </c>
      <c r="AU1854" s="244" t="s">
        <v>86</v>
      </c>
      <c r="AV1854" s="13" t="s">
        <v>86</v>
      </c>
      <c r="AW1854" s="13" t="s">
        <v>32</v>
      </c>
      <c r="AX1854" s="13" t="s">
        <v>76</v>
      </c>
      <c r="AY1854" s="244" t="s">
        <v>164</v>
      </c>
    </row>
    <row r="1855" spans="1:51" s="13" customFormat="1" ht="12">
      <c r="A1855" s="13"/>
      <c r="B1855" s="233"/>
      <c r="C1855" s="234"/>
      <c r="D1855" s="235" t="s">
        <v>172</v>
      </c>
      <c r="E1855" s="236" t="s">
        <v>1</v>
      </c>
      <c r="F1855" s="237" t="s">
        <v>3299</v>
      </c>
      <c r="G1855" s="234"/>
      <c r="H1855" s="238">
        <v>1196.72</v>
      </c>
      <c r="I1855" s="239"/>
      <c r="J1855" s="234"/>
      <c r="K1855" s="234"/>
      <c r="L1855" s="240"/>
      <c r="M1855" s="241"/>
      <c r="N1855" s="242"/>
      <c r="O1855" s="242"/>
      <c r="P1855" s="242"/>
      <c r="Q1855" s="242"/>
      <c r="R1855" s="242"/>
      <c r="S1855" s="242"/>
      <c r="T1855" s="24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44" t="s">
        <v>172</v>
      </c>
      <c r="AU1855" s="244" t="s">
        <v>86</v>
      </c>
      <c r="AV1855" s="13" t="s">
        <v>86</v>
      </c>
      <c r="AW1855" s="13" t="s">
        <v>32</v>
      </c>
      <c r="AX1855" s="13" t="s">
        <v>76</v>
      </c>
      <c r="AY1855" s="244" t="s">
        <v>164</v>
      </c>
    </row>
    <row r="1856" spans="1:51" s="13" customFormat="1" ht="12">
      <c r="A1856" s="13"/>
      <c r="B1856" s="233"/>
      <c r="C1856" s="234"/>
      <c r="D1856" s="235" t="s">
        <v>172</v>
      </c>
      <c r="E1856" s="236" t="s">
        <v>1</v>
      </c>
      <c r="F1856" s="237" t="s">
        <v>3300</v>
      </c>
      <c r="G1856" s="234"/>
      <c r="H1856" s="238">
        <v>838.5</v>
      </c>
      <c r="I1856" s="239"/>
      <c r="J1856" s="234"/>
      <c r="K1856" s="234"/>
      <c r="L1856" s="240"/>
      <c r="M1856" s="241"/>
      <c r="N1856" s="242"/>
      <c r="O1856" s="242"/>
      <c r="P1856" s="242"/>
      <c r="Q1856" s="242"/>
      <c r="R1856" s="242"/>
      <c r="S1856" s="242"/>
      <c r="T1856" s="24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44" t="s">
        <v>172</v>
      </c>
      <c r="AU1856" s="244" t="s">
        <v>86</v>
      </c>
      <c r="AV1856" s="13" t="s">
        <v>86</v>
      </c>
      <c r="AW1856" s="13" t="s">
        <v>32</v>
      </c>
      <c r="AX1856" s="13" t="s">
        <v>76</v>
      </c>
      <c r="AY1856" s="244" t="s">
        <v>164</v>
      </c>
    </row>
    <row r="1857" spans="1:51" s="13" customFormat="1" ht="12">
      <c r="A1857" s="13"/>
      <c r="B1857" s="233"/>
      <c r="C1857" s="234"/>
      <c r="D1857" s="235" t="s">
        <v>172</v>
      </c>
      <c r="E1857" s="236" t="s">
        <v>1</v>
      </c>
      <c r="F1857" s="237" t="s">
        <v>3301</v>
      </c>
      <c r="G1857" s="234"/>
      <c r="H1857" s="238">
        <v>36.14</v>
      </c>
      <c r="I1857" s="239"/>
      <c r="J1857" s="234"/>
      <c r="K1857" s="234"/>
      <c r="L1857" s="240"/>
      <c r="M1857" s="241"/>
      <c r="N1857" s="242"/>
      <c r="O1857" s="242"/>
      <c r="P1857" s="242"/>
      <c r="Q1857" s="242"/>
      <c r="R1857" s="242"/>
      <c r="S1857" s="242"/>
      <c r="T1857" s="24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44" t="s">
        <v>172</v>
      </c>
      <c r="AU1857" s="244" t="s">
        <v>86</v>
      </c>
      <c r="AV1857" s="13" t="s">
        <v>86</v>
      </c>
      <c r="AW1857" s="13" t="s">
        <v>32</v>
      </c>
      <c r="AX1857" s="13" t="s">
        <v>76</v>
      </c>
      <c r="AY1857" s="244" t="s">
        <v>164</v>
      </c>
    </row>
    <row r="1858" spans="1:51" s="13" customFormat="1" ht="12">
      <c r="A1858" s="13"/>
      <c r="B1858" s="233"/>
      <c r="C1858" s="234"/>
      <c r="D1858" s="235" t="s">
        <v>172</v>
      </c>
      <c r="E1858" s="236" t="s">
        <v>1</v>
      </c>
      <c r="F1858" s="237" t="s">
        <v>3302</v>
      </c>
      <c r="G1858" s="234"/>
      <c r="H1858" s="238">
        <v>128.54</v>
      </c>
      <c r="I1858" s="239"/>
      <c r="J1858" s="234"/>
      <c r="K1858" s="234"/>
      <c r="L1858" s="240"/>
      <c r="M1858" s="241"/>
      <c r="N1858" s="242"/>
      <c r="O1858" s="242"/>
      <c r="P1858" s="242"/>
      <c r="Q1858" s="242"/>
      <c r="R1858" s="242"/>
      <c r="S1858" s="242"/>
      <c r="T1858" s="24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T1858" s="244" t="s">
        <v>172</v>
      </c>
      <c r="AU1858" s="244" t="s">
        <v>86</v>
      </c>
      <c r="AV1858" s="13" t="s">
        <v>86</v>
      </c>
      <c r="AW1858" s="13" t="s">
        <v>32</v>
      </c>
      <c r="AX1858" s="13" t="s">
        <v>76</v>
      </c>
      <c r="AY1858" s="244" t="s">
        <v>164</v>
      </c>
    </row>
    <row r="1859" spans="1:51" s="14" customFormat="1" ht="12">
      <c r="A1859" s="14"/>
      <c r="B1859" s="245"/>
      <c r="C1859" s="246"/>
      <c r="D1859" s="235" t="s">
        <v>172</v>
      </c>
      <c r="E1859" s="247" t="s">
        <v>1</v>
      </c>
      <c r="F1859" s="248" t="s">
        <v>175</v>
      </c>
      <c r="G1859" s="246"/>
      <c r="H1859" s="249">
        <v>5701.735000000001</v>
      </c>
      <c r="I1859" s="250"/>
      <c r="J1859" s="246"/>
      <c r="K1859" s="246"/>
      <c r="L1859" s="251"/>
      <c r="M1859" s="252"/>
      <c r="N1859" s="253"/>
      <c r="O1859" s="253"/>
      <c r="P1859" s="253"/>
      <c r="Q1859" s="253"/>
      <c r="R1859" s="253"/>
      <c r="S1859" s="253"/>
      <c r="T1859" s="25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T1859" s="255" t="s">
        <v>172</v>
      </c>
      <c r="AU1859" s="255" t="s">
        <v>86</v>
      </c>
      <c r="AV1859" s="14" t="s">
        <v>170</v>
      </c>
      <c r="AW1859" s="14" t="s">
        <v>32</v>
      </c>
      <c r="AX1859" s="14" t="s">
        <v>84</v>
      </c>
      <c r="AY1859" s="255" t="s">
        <v>164</v>
      </c>
    </row>
    <row r="1860" spans="1:65" s="2" customFormat="1" ht="13.8" customHeight="1">
      <c r="A1860" s="38"/>
      <c r="B1860" s="39"/>
      <c r="C1860" s="219" t="s">
        <v>3303</v>
      </c>
      <c r="D1860" s="219" t="s">
        <v>166</v>
      </c>
      <c r="E1860" s="220" t="s">
        <v>3304</v>
      </c>
      <c r="F1860" s="221" t="s">
        <v>3305</v>
      </c>
      <c r="G1860" s="222" t="s">
        <v>169</v>
      </c>
      <c r="H1860" s="223">
        <v>8258.575</v>
      </c>
      <c r="I1860" s="224"/>
      <c r="J1860" s="225">
        <f>ROUND(I1860*H1860,2)</f>
        <v>0</v>
      </c>
      <c r="K1860" s="226"/>
      <c r="L1860" s="44"/>
      <c r="M1860" s="227" t="s">
        <v>1</v>
      </c>
      <c r="N1860" s="228" t="s">
        <v>41</v>
      </c>
      <c r="O1860" s="91"/>
      <c r="P1860" s="229">
        <f>O1860*H1860</f>
        <v>0</v>
      </c>
      <c r="Q1860" s="229">
        <v>0.0002</v>
      </c>
      <c r="R1860" s="229">
        <f>Q1860*H1860</f>
        <v>1.6517150000000003</v>
      </c>
      <c r="S1860" s="229">
        <v>0</v>
      </c>
      <c r="T1860" s="230">
        <f>S1860*H1860</f>
        <v>0</v>
      </c>
      <c r="U1860" s="38"/>
      <c r="V1860" s="38"/>
      <c r="W1860" s="38"/>
      <c r="X1860" s="38"/>
      <c r="Y1860" s="38"/>
      <c r="Z1860" s="38"/>
      <c r="AA1860" s="38"/>
      <c r="AB1860" s="38"/>
      <c r="AC1860" s="38"/>
      <c r="AD1860" s="38"/>
      <c r="AE1860" s="38"/>
      <c r="AR1860" s="231" t="s">
        <v>252</v>
      </c>
      <c r="AT1860" s="231" t="s">
        <v>166</v>
      </c>
      <c r="AU1860" s="231" t="s">
        <v>86</v>
      </c>
      <c r="AY1860" s="17" t="s">
        <v>164</v>
      </c>
      <c r="BE1860" s="232">
        <f>IF(N1860="základní",J1860,0)</f>
        <v>0</v>
      </c>
      <c r="BF1860" s="232">
        <f>IF(N1860="snížená",J1860,0)</f>
        <v>0</v>
      </c>
      <c r="BG1860" s="232">
        <f>IF(N1860="zákl. přenesená",J1860,0)</f>
        <v>0</v>
      </c>
      <c r="BH1860" s="232">
        <f>IF(N1860="sníž. přenesená",J1860,0)</f>
        <v>0</v>
      </c>
      <c r="BI1860" s="232">
        <f>IF(N1860="nulová",J1860,0)</f>
        <v>0</v>
      </c>
      <c r="BJ1860" s="17" t="s">
        <v>84</v>
      </c>
      <c r="BK1860" s="232">
        <f>ROUND(I1860*H1860,2)</f>
        <v>0</v>
      </c>
      <c r="BL1860" s="17" t="s">
        <v>252</v>
      </c>
      <c r="BM1860" s="231" t="s">
        <v>3306</v>
      </c>
    </row>
    <row r="1861" spans="1:51" s="13" customFormat="1" ht="12">
      <c r="A1861" s="13"/>
      <c r="B1861" s="233"/>
      <c r="C1861" s="234"/>
      <c r="D1861" s="235" t="s">
        <v>172</v>
      </c>
      <c r="E1861" s="236" t="s">
        <v>1</v>
      </c>
      <c r="F1861" s="237" t="s">
        <v>3291</v>
      </c>
      <c r="G1861" s="234"/>
      <c r="H1861" s="238">
        <v>254.18</v>
      </c>
      <c r="I1861" s="239"/>
      <c r="J1861" s="234"/>
      <c r="K1861" s="234"/>
      <c r="L1861" s="240"/>
      <c r="M1861" s="241"/>
      <c r="N1861" s="242"/>
      <c r="O1861" s="242"/>
      <c r="P1861" s="242"/>
      <c r="Q1861" s="242"/>
      <c r="R1861" s="242"/>
      <c r="S1861" s="242"/>
      <c r="T1861" s="24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44" t="s">
        <v>172</v>
      </c>
      <c r="AU1861" s="244" t="s">
        <v>86</v>
      </c>
      <c r="AV1861" s="13" t="s">
        <v>86</v>
      </c>
      <c r="AW1861" s="13" t="s">
        <v>32</v>
      </c>
      <c r="AX1861" s="13" t="s">
        <v>76</v>
      </c>
      <c r="AY1861" s="244" t="s">
        <v>164</v>
      </c>
    </row>
    <row r="1862" spans="1:51" s="13" customFormat="1" ht="12">
      <c r="A1862" s="13"/>
      <c r="B1862" s="233"/>
      <c r="C1862" s="234"/>
      <c r="D1862" s="235" t="s">
        <v>172</v>
      </c>
      <c r="E1862" s="236" t="s">
        <v>1</v>
      </c>
      <c r="F1862" s="237" t="s">
        <v>3292</v>
      </c>
      <c r="G1862" s="234"/>
      <c r="H1862" s="238">
        <v>297.14</v>
      </c>
      <c r="I1862" s="239"/>
      <c r="J1862" s="234"/>
      <c r="K1862" s="234"/>
      <c r="L1862" s="240"/>
      <c r="M1862" s="241"/>
      <c r="N1862" s="242"/>
      <c r="O1862" s="242"/>
      <c r="P1862" s="242"/>
      <c r="Q1862" s="242"/>
      <c r="R1862" s="242"/>
      <c r="S1862" s="242"/>
      <c r="T1862" s="24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T1862" s="244" t="s">
        <v>172</v>
      </c>
      <c r="AU1862" s="244" t="s">
        <v>86</v>
      </c>
      <c r="AV1862" s="13" t="s">
        <v>86</v>
      </c>
      <c r="AW1862" s="13" t="s">
        <v>32</v>
      </c>
      <c r="AX1862" s="13" t="s">
        <v>76</v>
      </c>
      <c r="AY1862" s="244" t="s">
        <v>164</v>
      </c>
    </row>
    <row r="1863" spans="1:51" s="13" customFormat="1" ht="12">
      <c r="A1863" s="13"/>
      <c r="B1863" s="233"/>
      <c r="C1863" s="234"/>
      <c r="D1863" s="235" t="s">
        <v>172</v>
      </c>
      <c r="E1863" s="236" t="s">
        <v>1</v>
      </c>
      <c r="F1863" s="237" t="s">
        <v>3293</v>
      </c>
      <c r="G1863" s="234"/>
      <c r="H1863" s="238">
        <v>288.385</v>
      </c>
      <c r="I1863" s="239"/>
      <c r="J1863" s="234"/>
      <c r="K1863" s="234"/>
      <c r="L1863" s="240"/>
      <c r="M1863" s="241"/>
      <c r="N1863" s="242"/>
      <c r="O1863" s="242"/>
      <c r="P1863" s="242"/>
      <c r="Q1863" s="242"/>
      <c r="R1863" s="242"/>
      <c r="S1863" s="242"/>
      <c r="T1863" s="24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T1863" s="244" t="s">
        <v>172</v>
      </c>
      <c r="AU1863" s="244" t="s">
        <v>86</v>
      </c>
      <c r="AV1863" s="13" t="s">
        <v>86</v>
      </c>
      <c r="AW1863" s="13" t="s">
        <v>32</v>
      </c>
      <c r="AX1863" s="13" t="s">
        <v>76</v>
      </c>
      <c r="AY1863" s="244" t="s">
        <v>164</v>
      </c>
    </row>
    <row r="1864" spans="1:51" s="13" customFormat="1" ht="12">
      <c r="A1864" s="13"/>
      <c r="B1864" s="233"/>
      <c r="C1864" s="234"/>
      <c r="D1864" s="235" t="s">
        <v>172</v>
      </c>
      <c r="E1864" s="236" t="s">
        <v>1</v>
      </c>
      <c r="F1864" s="237" t="s">
        <v>3307</v>
      </c>
      <c r="G1864" s="234"/>
      <c r="H1864" s="238">
        <v>408.72</v>
      </c>
      <c r="I1864" s="239"/>
      <c r="J1864" s="234"/>
      <c r="K1864" s="234"/>
      <c r="L1864" s="240"/>
      <c r="M1864" s="241"/>
      <c r="N1864" s="242"/>
      <c r="O1864" s="242"/>
      <c r="P1864" s="242"/>
      <c r="Q1864" s="242"/>
      <c r="R1864" s="242"/>
      <c r="S1864" s="242"/>
      <c r="T1864" s="24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44" t="s">
        <v>172</v>
      </c>
      <c r="AU1864" s="244" t="s">
        <v>86</v>
      </c>
      <c r="AV1864" s="13" t="s">
        <v>86</v>
      </c>
      <c r="AW1864" s="13" t="s">
        <v>32</v>
      </c>
      <c r="AX1864" s="13" t="s">
        <v>76</v>
      </c>
      <c r="AY1864" s="244" t="s">
        <v>164</v>
      </c>
    </row>
    <row r="1865" spans="1:51" s="13" customFormat="1" ht="12">
      <c r="A1865" s="13"/>
      <c r="B1865" s="233"/>
      <c r="C1865" s="234"/>
      <c r="D1865" s="235" t="s">
        <v>172</v>
      </c>
      <c r="E1865" s="236" t="s">
        <v>1</v>
      </c>
      <c r="F1865" s="237" t="s">
        <v>3308</v>
      </c>
      <c r="G1865" s="234"/>
      <c r="H1865" s="238">
        <v>826.74</v>
      </c>
      <c r="I1865" s="239"/>
      <c r="J1865" s="234"/>
      <c r="K1865" s="234"/>
      <c r="L1865" s="240"/>
      <c r="M1865" s="241"/>
      <c r="N1865" s="242"/>
      <c r="O1865" s="242"/>
      <c r="P1865" s="242"/>
      <c r="Q1865" s="242"/>
      <c r="R1865" s="242"/>
      <c r="S1865" s="242"/>
      <c r="T1865" s="24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T1865" s="244" t="s">
        <v>172</v>
      </c>
      <c r="AU1865" s="244" t="s">
        <v>86</v>
      </c>
      <c r="AV1865" s="13" t="s">
        <v>86</v>
      </c>
      <c r="AW1865" s="13" t="s">
        <v>32</v>
      </c>
      <c r="AX1865" s="13" t="s">
        <v>76</v>
      </c>
      <c r="AY1865" s="244" t="s">
        <v>164</v>
      </c>
    </row>
    <row r="1866" spans="1:51" s="13" customFormat="1" ht="12">
      <c r="A1866" s="13"/>
      <c r="B1866" s="233"/>
      <c r="C1866" s="234"/>
      <c r="D1866" s="235" t="s">
        <v>172</v>
      </c>
      <c r="E1866" s="236" t="s">
        <v>1</v>
      </c>
      <c r="F1866" s="237" t="s">
        <v>3309</v>
      </c>
      <c r="G1866" s="234"/>
      <c r="H1866" s="238">
        <v>1117.46</v>
      </c>
      <c r="I1866" s="239"/>
      <c r="J1866" s="234"/>
      <c r="K1866" s="234"/>
      <c r="L1866" s="240"/>
      <c r="M1866" s="241"/>
      <c r="N1866" s="242"/>
      <c r="O1866" s="242"/>
      <c r="P1866" s="242"/>
      <c r="Q1866" s="242"/>
      <c r="R1866" s="242"/>
      <c r="S1866" s="242"/>
      <c r="T1866" s="24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T1866" s="244" t="s">
        <v>172</v>
      </c>
      <c r="AU1866" s="244" t="s">
        <v>86</v>
      </c>
      <c r="AV1866" s="13" t="s">
        <v>86</v>
      </c>
      <c r="AW1866" s="13" t="s">
        <v>32</v>
      </c>
      <c r="AX1866" s="13" t="s">
        <v>76</v>
      </c>
      <c r="AY1866" s="244" t="s">
        <v>164</v>
      </c>
    </row>
    <row r="1867" spans="1:51" s="13" customFormat="1" ht="12">
      <c r="A1867" s="13"/>
      <c r="B1867" s="233"/>
      <c r="C1867" s="234"/>
      <c r="D1867" s="235" t="s">
        <v>172</v>
      </c>
      <c r="E1867" s="236" t="s">
        <v>1</v>
      </c>
      <c r="F1867" s="237" t="s">
        <v>3310</v>
      </c>
      <c r="G1867" s="234"/>
      <c r="H1867" s="238">
        <v>1117.46</v>
      </c>
      <c r="I1867" s="239"/>
      <c r="J1867" s="234"/>
      <c r="K1867" s="234"/>
      <c r="L1867" s="240"/>
      <c r="M1867" s="241"/>
      <c r="N1867" s="242"/>
      <c r="O1867" s="242"/>
      <c r="P1867" s="242"/>
      <c r="Q1867" s="242"/>
      <c r="R1867" s="242"/>
      <c r="S1867" s="242"/>
      <c r="T1867" s="24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T1867" s="244" t="s">
        <v>172</v>
      </c>
      <c r="AU1867" s="244" t="s">
        <v>86</v>
      </c>
      <c r="AV1867" s="13" t="s">
        <v>86</v>
      </c>
      <c r="AW1867" s="13" t="s">
        <v>32</v>
      </c>
      <c r="AX1867" s="13" t="s">
        <v>76</v>
      </c>
      <c r="AY1867" s="244" t="s">
        <v>164</v>
      </c>
    </row>
    <row r="1868" spans="1:51" s="13" customFormat="1" ht="12">
      <c r="A1868" s="13"/>
      <c r="B1868" s="233"/>
      <c r="C1868" s="234"/>
      <c r="D1868" s="235" t="s">
        <v>172</v>
      </c>
      <c r="E1868" s="236" t="s">
        <v>1</v>
      </c>
      <c r="F1868" s="237" t="s">
        <v>3311</v>
      </c>
      <c r="G1868" s="234"/>
      <c r="H1868" s="238">
        <v>1033.35</v>
      </c>
      <c r="I1868" s="239"/>
      <c r="J1868" s="234"/>
      <c r="K1868" s="234"/>
      <c r="L1868" s="240"/>
      <c r="M1868" s="241"/>
      <c r="N1868" s="242"/>
      <c r="O1868" s="242"/>
      <c r="P1868" s="242"/>
      <c r="Q1868" s="242"/>
      <c r="R1868" s="242"/>
      <c r="S1868" s="242"/>
      <c r="T1868" s="24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44" t="s">
        <v>172</v>
      </c>
      <c r="AU1868" s="244" t="s">
        <v>86</v>
      </c>
      <c r="AV1868" s="13" t="s">
        <v>86</v>
      </c>
      <c r="AW1868" s="13" t="s">
        <v>32</v>
      </c>
      <c r="AX1868" s="13" t="s">
        <v>76</v>
      </c>
      <c r="AY1868" s="244" t="s">
        <v>164</v>
      </c>
    </row>
    <row r="1869" spans="1:51" s="13" customFormat="1" ht="12">
      <c r="A1869" s="13"/>
      <c r="B1869" s="233"/>
      <c r="C1869" s="234"/>
      <c r="D1869" s="235" t="s">
        <v>172</v>
      </c>
      <c r="E1869" s="236" t="s">
        <v>1</v>
      </c>
      <c r="F1869" s="237" t="s">
        <v>3312</v>
      </c>
      <c r="G1869" s="234"/>
      <c r="H1869" s="238">
        <v>1525.46</v>
      </c>
      <c r="I1869" s="239"/>
      <c r="J1869" s="234"/>
      <c r="K1869" s="234"/>
      <c r="L1869" s="240"/>
      <c r="M1869" s="241"/>
      <c r="N1869" s="242"/>
      <c r="O1869" s="242"/>
      <c r="P1869" s="242"/>
      <c r="Q1869" s="242"/>
      <c r="R1869" s="242"/>
      <c r="S1869" s="242"/>
      <c r="T1869" s="24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44" t="s">
        <v>172</v>
      </c>
      <c r="AU1869" s="244" t="s">
        <v>86</v>
      </c>
      <c r="AV1869" s="13" t="s">
        <v>86</v>
      </c>
      <c r="AW1869" s="13" t="s">
        <v>32</v>
      </c>
      <c r="AX1869" s="13" t="s">
        <v>76</v>
      </c>
      <c r="AY1869" s="244" t="s">
        <v>164</v>
      </c>
    </row>
    <row r="1870" spans="1:51" s="13" customFormat="1" ht="12">
      <c r="A1870" s="13"/>
      <c r="B1870" s="233"/>
      <c r="C1870" s="234"/>
      <c r="D1870" s="235" t="s">
        <v>172</v>
      </c>
      <c r="E1870" s="236" t="s">
        <v>1</v>
      </c>
      <c r="F1870" s="237" t="s">
        <v>3313</v>
      </c>
      <c r="G1870" s="234"/>
      <c r="H1870" s="238">
        <v>1225</v>
      </c>
      <c r="I1870" s="239"/>
      <c r="J1870" s="234"/>
      <c r="K1870" s="234"/>
      <c r="L1870" s="240"/>
      <c r="M1870" s="241"/>
      <c r="N1870" s="242"/>
      <c r="O1870" s="242"/>
      <c r="P1870" s="242"/>
      <c r="Q1870" s="242"/>
      <c r="R1870" s="242"/>
      <c r="S1870" s="242"/>
      <c r="T1870" s="24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T1870" s="244" t="s">
        <v>172</v>
      </c>
      <c r="AU1870" s="244" t="s">
        <v>86</v>
      </c>
      <c r="AV1870" s="13" t="s">
        <v>86</v>
      </c>
      <c r="AW1870" s="13" t="s">
        <v>32</v>
      </c>
      <c r="AX1870" s="13" t="s">
        <v>76</v>
      </c>
      <c r="AY1870" s="244" t="s">
        <v>164</v>
      </c>
    </row>
    <row r="1871" spans="1:51" s="13" customFormat="1" ht="12">
      <c r="A1871" s="13"/>
      <c r="B1871" s="233"/>
      <c r="C1871" s="234"/>
      <c r="D1871" s="235" t="s">
        <v>172</v>
      </c>
      <c r="E1871" s="236" t="s">
        <v>1</v>
      </c>
      <c r="F1871" s="237" t="s">
        <v>3301</v>
      </c>
      <c r="G1871" s="234"/>
      <c r="H1871" s="238">
        <v>36.14</v>
      </c>
      <c r="I1871" s="239"/>
      <c r="J1871" s="234"/>
      <c r="K1871" s="234"/>
      <c r="L1871" s="240"/>
      <c r="M1871" s="241"/>
      <c r="N1871" s="242"/>
      <c r="O1871" s="242"/>
      <c r="P1871" s="242"/>
      <c r="Q1871" s="242"/>
      <c r="R1871" s="242"/>
      <c r="S1871" s="242"/>
      <c r="T1871" s="24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T1871" s="244" t="s">
        <v>172</v>
      </c>
      <c r="AU1871" s="244" t="s">
        <v>86</v>
      </c>
      <c r="AV1871" s="13" t="s">
        <v>86</v>
      </c>
      <c r="AW1871" s="13" t="s">
        <v>32</v>
      </c>
      <c r="AX1871" s="13" t="s">
        <v>76</v>
      </c>
      <c r="AY1871" s="244" t="s">
        <v>164</v>
      </c>
    </row>
    <row r="1872" spans="1:51" s="13" customFormat="1" ht="12">
      <c r="A1872" s="13"/>
      <c r="B1872" s="233"/>
      <c r="C1872" s="234"/>
      <c r="D1872" s="235" t="s">
        <v>172</v>
      </c>
      <c r="E1872" s="236" t="s">
        <v>1</v>
      </c>
      <c r="F1872" s="237" t="s">
        <v>3314</v>
      </c>
      <c r="G1872" s="234"/>
      <c r="H1872" s="238">
        <v>128.54</v>
      </c>
      <c r="I1872" s="239"/>
      <c r="J1872" s="234"/>
      <c r="K1872" s="234"/>
      <c r="L1872" s="240"/>
      <c r="M1872" s="241"/>
      <c r="N1872" s="242"/>
      <c r="O1872" s="242"/>
      <c r="P1872" s="242"/>
      <c r="Q1872" s="242"/>
      <c r="R1872" s="242"/>
      <c r="S1872" s="242"/>
      <c r="T1872" s="24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44" t="s">
        <v>172</v>
      </c>
      <c r="AU1872" s="244" t="s">
        <v>86</v>
      </c>
      <c r="AV1872" s="13" t="s">
        <v>86</v>
      </c>
      <c r="AW1872" s="13" t="s">
        <v>32</v>
      </c>
      <c r="AX1872" s="13" t="s">
        <v>76</v>
      </c>
      <c r="AY1872" s="244" t="s">
        <v>164</v>
      </c>
    </row>
    <row r="1873" spans="1:51" s="14" customFormat="1" ht="12">
      <c r="A1873" s="14"/>
      <c r="B1873" s="245"/>
      <c r="C1873" s="246"/>
      <c r="D1873" s="235" t="s">
        <v>172</v>
      </c>
      <c r="E1873" s="247" t="s">
        <v>1</v>
      </c>
      <c r="F1873" s="248" t="s">
        <v>175</v>
      </c>
      <c r="G1873" s="246"/>
      <c r="H1873" s="249">
        <v>8258.575</v>
      </c>
      <c r="I1873" s="250"/>
      <c r="J1873" s="246"/>
      <c r="K1873" s="246"/>
      <c r="L1873" s="251"/>
      <c r="M1873" s="252"/>
      <c r="N1873" s="253"/>
      <c r="O1873" s="253"/>
      <c r="P1873" s="253"/>
      <c r="Q1873" s="253"/>
      <c r="R1873" s="253"/>
      <c r="S1873" s="253"/>
      <c r="T1873" s="254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T1873" s="255" t="s">
        <v>172</v>
      </c>
      <c r="AU1873" s="255" t="s">
        <v>86</v>
      </c>
      <c r="AV1873" s="14" t="s">
        <v>170</v>
      </c>
      <c r="AW1873" s="14" t="s">
        <v>32</v>
      </c>
      <c r="AX1873" s="14" t="s">
        <v>84</v>
      </c>
      <c r="AY1873" s="255" t="s">
        <v>164</v>
      </c>
    </row>
    <row r="1874" spans="1:65" s="2" customFormat="1" ht="13.8" customHeight="1">
      <c r="A1874" s="38"/>
      <c r="B1874" s="39"/>
      <c r="C1874" s="219" t="s">
        <v>3315</v>
      </c>
      <c r="D1874" s="219" t="s">
        <v>166</v>
      </c>
      <c r="E1874" s="220" t="s">
        <v>3316</v>
      </c>
      <c r="F1874" s="221" t="s">
        <v>3317</v>
      </c>
      <c r="G1874" s="222" t="s">
        <v>169</v>
      </c>
      <c r="H1874" s="223">
        <v>9847.424</v>
      </c>
      <c r="I1874" s="224"/>
      <c r="J1874" s="225">
        <f>ROUND(I1874*H1874,2)</f>
        <v>0</v>
      </c>
      <c r="K1874" s="226"/>
      <c r="L1874" s="44"/>
      <c r="M1874" s="227" t="s">
        <v>1</v>
      </c>
      <c r="N1874" s="228" t="s">
        <v>41</v>
      </c>
      <c r="O1874" s="91"/>
      <c r="P1874" s="229">
        <f>O1874*H1874</f>
        <v>0</v>
      </c>
      <c r="Q1874" s="229">
        <v>0.00026</v>
      </c>
      <c r="R1874" s="229">
        <f>Q1874*H1874</f>
        <v>2.56033024</v>
      </c>
      <c r="S1874" s="229">
        <v>0</v>
      </c>
      <c r="T1874" s="230">
        <f>S1874*H1874</f>
        <v>0</v>
      </c>
      <c r="U1874" s="38"/>
      <c r="V1874" s="38"/>
      <c r="W1874" s="38"/>
      <c r="X1874" s="38"/>
      <c r="Y1874" s="38"/>
      <c r="Z1874" s="38"/>
      <c r="AA1874" s="38"/>
      <c r="AB1874" s="38"/>
      <c r="AC1874" s="38"/>
      <c r="AD1874" s="38"/>
      <c r="AE1874" s="38"/>
      <c r="AR1874" s="231" t="s">
        <v>252</v>
      </c>
      <c r="AT1874" s="231" t="s">
        <v>166</v>
      </c>
      <c r="AU1874" s="231" t="s">
        <v>86</v>
      </c>
      <c r="AY1874" s="17" t="s">
        <v>164</v>
      </c>
      <c r="BE1874" s="232">
        <f>IF(N1874="základní",J1874,0)</f>
        <v>0</v>
      </c>
      <c r="BF1874" s="232">
        <f>IF(N1874="snížená",J1874,0)</f>
        <v>0</v>
      </c>
      <c r="BG1874" s="232">
        <f>IF(N1874="zákl. přenesená",J1874,0)</f>
        <v>0</v>
      </c>
      <c r="BH1874" s="232">
        <f>IF(N1874="sníž. přenesená",J1874,0)</f>
        <v>0</v>
      </c>
      <c r="BI1874" s="232">
        <f>IF(N1874="nulová",J1874,0)</f>
        <v>0</v>
      </c>
      <c r="BJ1874" s="17" t="s">
        <v>84</v>
      </c>
      <c r="BK1874" s="232">
        <f>ROUND(I1874*H1874,2)</f>
        <v>0</v>
      </c>
      <c r="BL1874" s="17" t="s">
        <v>252</v>
      </c>
      <c r="BM1874" s="231" t="s">
        <v>3318</v>
      </c>
    </row>
    <row r="1875" spans="1:51" s="13" customFormat="1" ht="12">
      <c r="A1875" s="13"/>
      <c r="B1875" s="233"/>
      <c r="C1875" s="234"/>
      <c r="D1875" s="235" t="s">
        <v>172</v>
      </c>
      <c r="E1875" s="236" t="s">
        <v>1</v>
      </c>
      <c r="F1875" s="237" t="s">
        <v>3319</v>
      </c>
      <c r="G1875" s="234"/>
      <c r="H1875" s="238">
        <v>381.8</v>
      </c>
      <c r="I1875" s="239"/>
      <c r="J1875" s="234"/>
      <c r="K1875" s="234"/>
      <c r="L1875" s="240"/>
      <c r="M1875" s="241"/>
      <c r="N1875" s="242"/>
      <c r="O1875" s="242"/>
      <c r="P1875" s="242"/>
      <c r="Q1875" s="242"/>
      <c r="R1875" s="242"/>
      <c r="S1875" s="242"/>
      <c r="T1875" s="24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T1875" s="244" t="s">
        <v>172</v>
      </c>
      <c r="AU1875" s="244" t="s">
        <v>86</v>
      </c>
      <c r="AV1875" s="13" t="s">
        <v>86</v>
      </c>
      <c r="AW1875" s="13" t="s">
        <v>32</v>
      </c>
      <c r="AX1875" s="13" t="s">
        <v>76</v>
      </c>
      <c r="AY1875" s="244" t="s">
        <v>164</v>
      </c>
    </row>
    <row r="1876" spans="1:51" s="13" customFormat="1" ht="12">
      <c r="A1876" s="13"/>
      <c r="B1876" s="233"/>
      <c r="C1876" s="234"/>
      <c r="D1876" s="235" t="s">
        <v>172</v>
      </c>
      <c r="E1876" s="236" t="s">
        <v>1</v>
      </c>
      <c r="F1876" s="237" t="s">
        <v>3320</v>
      </c>
      <c r="G1876" s="234"/>
      <c r="H1876" s="238">
        <v>452.76</v>
      </c>
      <c r="I1876" s="239"/>
      <c r="J1876" s="234"/>
      <c r="K1876" s="234"/>
      <c r="L1876" s="240"/>
      <c r="M1876" s="241"/>
      <c r="N1876" s="242"/>
      <c r="O1876" s="242"/>
      <c r="P1876" s="242"/>
      <c r="Q1876" s="242"/>
      <c r="R1876" s="242"/>
      <c r="S1876" s="242"/>
      <c r="T1876" s="24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44" t="s">
        <v>172</v>
      </c>
      <c r="AU1876" s="244" t="s">
        <v>86</v>
      </c>
      <c r="AV1876" s="13" t="s">
        <v>86</v>
      </c>
      <c r="AW1876" s="13" t="s">
        <v>32</v>
      </c>
      <c r="AX1876" s="13" t="s">
        <v>76</v>
      </c>
      <c r="AY1876" s="244" t="s">
        <v>164</v>
      </c>
    </row>
    <row r="1877" spans="1:51" s="13" customFormat="1" ht="12">
      <c r="A1877" s="13"/>
      <c r="B1877" s="233"/>
      <c r="C1877" s="234"/>
      <c r="D1877" s="235" t="s">
        <v>172</v>
      </c>
      <c r="E1877" s="236" t="s">
        <v>1</v>
      </c>
      <c r="F1877" s="237" t="s">
        <v>3321</v>
      </c>
      <c r="G1877" s="234"/>
      <c r="H1877" s="238">
        <v>407.505</v>
      </c>
      <c r="I1877" s="239"/>
      <c r="J1877" s="234"/>
      <c r="K1877" s="234"/>
      <c r="L1877" s="240"/>
      <c r="M1877" s="241"/>
      <c r="N1877" s="242"/>
      <c r="O1877" s="242"/>
      <c r="P1877" s="242"/>
      <c r="Q1877" s="242"/>
      <c r="R1877" s="242"/>
      <c r="S1877" s="242"/>
      <c r="T1877" s="24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T1877" s="244" t="s">
        <v>172</v>
      </c>
      <c r="AU1877" s="244" t="s">
        <v>86</v>
      </c>
      <c r="AV1877" s="13" t="s">
        <v>86</v>
      </c>
      <c r="AW1877" s="13" t="s">
        <v>32</v>
      </c>
      <c r="AX1877" s="13" t="s">
        <v>76</v>
      </c>
      <c r="AY1877" s="244" t="s">
        <v>164</v>
      </c>
    </row>
    <row r="1878" spans="1:51" s="13" customFormat="1" ht="12">
      <c r="A1878" s="13"/>
      <c r="B1878" s="233"/>
      <c r="C1878" s="234"/>
      <c r="D1878" s="235" t="s">
        <v>172</v>
      </c>
      <c r="E1878" s="236" t="s">
        <v>1</v>
      </c>
      <c r="F1878" s="237" t="s">
        <v>3322</v>
      </c>
      <c r="G1878" s="234"/>
      <c r="H1878" s="238">
        <v>636.47</v>
      </c>
      <c r="I1878" s="239"/>
      <c r="J1878" s="234"/>
      <c r="K1878" s="234"/>
      <c r="L1878" s="240"/>
      <c r="M1878" s="241"/>
      <c r="N1878" s="242"/>
      <c r="O1878" s="242"/>
      <c r="P1878" s="242"/>
      <c r="Q1878" s="242"/>
      <c r="R1878" s="242"/>
      <c r="S1878" s="242"/>
      <c r="T1878" s="24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44" t="s">
        <v>172</v>
      </c>
      <c r="AU1878" s="244" t="s">
        <v>86</v>
      </c>
      <c r="AV1878" s="13" t="s">
        <v>86</v>
      </c>
      <c r="AW1878" s="13" t="s">
        <v>32</v>
      </c>
      <c r="AX1878" s="13" t="s">
        <v>76</v>
      </c>
      <c r="AY1878" s="244" t="s">
        <v>164</v>
      </c>
    </row>
    <row r="1879" spans="1:51" s="13" customFormat="1" ht="12">
      <c r="A1879" s="13"/>
      <c r="B1879" s="233"/>
      <c r="C1879" s="234"/>
      <c r="D1879" s="235" t="s">
        <v>172</v>
      </c>
      <c r="E1879" s="236" t="s">
        <v>1</v>
      </c>
      <c r="F1879" s="237" t="s">
        <v>3323</v>
      </c>
      <c r="G1879" s="234"/>
      <c r="H1879" s="238">
        <v>937.37</v>
      </c>
      <c r="I1879" s="239"/>
      <c r="J1879" s="234"/>
      <c r="K1879" s="234"/>
      <c r="L1879" s="240"/>
      <c r="M1879" s="241"/>
      <c r="N1879" s="242"/>
      <c r="O1879" s="242"/>
      <c r="P1879" s="242"/>
      <c r="Q1879" s="242"/>
      <c r="R1879" s="242"/>
      <c r="S1879" s="242"/>
      <c r="T1879" s="24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T1879" s="244" t="s">
        <v>172</v>
      </c>
      <c r="AU1879" s="244" t="s">
        <v>86</v>
      </c>
      <c r="AV1879" s="13" t="s">
        <v>86</v>
      </c>
      <c r="AW1879" s="13" t="s">
        <v>32</v>
      </c>
      <c r="AX1879" s="13" t="s">
        <v>76</v>
      </c>
      <c r="AY1879" s="244" t="s">
        <v>164</v>
      </c>
    </row>
    <row r="1880" spans="1:51" s="13" customFormat="1" ht="12">
      <c r="A1880" s="13"/>
      <c r="B1880" s="233"/>
      <c r="C1880" s="234"/>
      <c r="D1880" s="235" t="s">
        <v>172</v>
      </c>
      <c r="E1880" s="236" t="s">
        <v>1</v>
      </c>
      <c r="F1880" s="237" t="s">
        <v>3324</v>
      </c>
      <c r="G1880" s="234"/>
      <c r="H1880" s="238">
        <v>1376.62</v>
      </c>
      <c r="I1880" s="239"/>
      <c r="J1880" s="234"/>
      <c r="K1880" s="234"/>
      <c r="L1880" s="240"/>
      <c r="M1880" s="241"/>
      <c r="N1880" s="242"/>
      <c r="O1880" s="242"/>
      <c r="P1880" s="242"/>
      <c r="Q1880" s="242"/>
      <c r="R1880" s="242"/>
      <c r="S1880" s="242"/>
      <c r="T1880" s="24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T1880" s="244" t="s">
        <v>172</v>
      </c>
      <c r="AU1880" s="244" t="s">
        <v>86</v>
      </c>
      <c r="AV1880" s="13" t="s">
        <v>86</v>
      </c>
      <c r="AW1880" s="13" t="s">
        <v>32</v>
      </c>
      <c r="AX1880" s="13" t="s">
        <v>76</v>
      </c>
      <c r="AY1880" s="244" t="s">
        <v>164</v>
      </c>
    </row>
    <row r="1881" spans="1:51" s="13" customFormat="1" ht="12">
      <c r="A1881" s="13"/>
      <c r="B1881" s="233"/>
      <c r="C1881" s="234"/>
      <c r="D1881" s="235" t="s">
        <v>172</v>
      </c>
      <c r="E1881" s="236" t="s">
        <v>1</v>
      </c>
      <c r="F1881" s="237" t="s">
        <v>3325</v>
      </c>
      <c r="G1881" s="234"/>
      <c r="H1881" s="238">
        <v>1376.62</v>
      </c>
      <c r="I1881" s="239"/>
      <c r="J1881" s="234"/>
      <c r="K1881" s="234"/>
      <c r="L1881" s="240"/>
      <c r="M1881" s="241"/>
      <c r="N1881" s="242"/>
      <c r="O1881" s="242"/>
      <c r="P1881" s="242"/>
      <c r="Q1881" s="242"/>
      <c r="R1881" s="242"/>
      <c r="S1881" s="242"/>
      <c r="T1881" s="24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T1881" s="244" t="s">
        <v>172</v>
      </c>
      <c r="AU1881" s="244" t="s">
        <v>86</v>
      </c>
      <c r="AV1881" s="13" t="s">
        <v>86</v>
      </c>
      <c r="AW1881" s="13" t="s">
        <v>32</v>
      </c>
      <c r="AX1881" s="13" t="s">
        <v>76</v>
      </c>
      <c r="AY1881" s="244" t="s">
        <v>164</v>
      </c>
    </row>
    <row r="1882" spans="1:51" s="13" customFormat="1" ht="12">
      <c r="A1882" s="13"/>
      <c r="B1882" s="233"/>
      <c r="C1882" s="234"/>
      <c r="D1882" s="235" t="s">
        <v>172</v>
      </c>
      <c r="E1882" s="236" t="s">
        <v>1</v>
      </c>
      <c r="F1882" s="237" t="s">
        <v>3326</v>
      </c>
      <c r="G1882" s="234"/>
      <c r="H1882" s="238">
        <v>1218.31</v>
      </c>
      <c r="I1882" s="239"/>
      <c r="J1882" s="234"/>
      <c r="K1882" s="234"/>
      <c r="L1882" s="240"/>
      <c r="M1882" s="241"/>
      <c r="N1882" s="242"/>
      <c r="O1882" s="242"/>
      <c r="P1882" s="242"/>
      <c r="Q1882" s="242"/>
      <c r="R1882" s="242"/>
      <c r="S1882" s="242"/>
      <c r="T1882" s="24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T1882" s="244" t="s">
        <v>172</v>
      </c>
      <c r="AU1882" s="244" t="s">
        <v>86</v>
      </c>
      <c r="AV1882" s="13" t="s">
        <v>86</v>
      </c>
      <c r="AW1882" s="13" t="s">
        <v>32</v>
      </c>
      <c r="AX1882" s="13" t="s">
        <v>76</v>
      </c>
      <c r="AY1882" s="244" t="s">
        <v>164</v>
      </c>
    </row>
    <row r="1883" spans="1:51" s="13" customFormat="1" ht="12">
      <c r="A1883" s="13"/>
      <c r="B1883" s="233"/>
      <c r="C1883" s="234"/>
      <c r="D1883" s="235" t="s">
        <v>172</v>
      </c>
      <c r="E1883" s="236" t="s">
        <v>1</v>
      </c>
      <c r="F1883" s="237" t="s">
        <v>3327</v>
      </c>
      <c r="G1883" s="234"/>
      <c r="H1883" s="238">
        <v>1525.46</v>
      </c>
      <c r="I1883" s="239"/>
      <c r="J1883" s="234"/>
      <c r="K1883" s="234"/>
      <c r="L1883" s="240"/>
      <c r="M1883" s="241"/>
      <c r="N1883" s="242"/>
      <c r="O1883" s="242"/>
      <c r="P1883" s="242"/>
      <c r="Q1883" s="242"/>
      <c r="R1883" s="242"/>
      <c r="S1883" s="242"/>
      <c r="T1883" s="24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44" t="s">
        <v>172</v>
      </c>
      <c r="AU1883" s="244" t="s">
        <v>86</v>
      </c>
      <c r="AV1883" s="13" t="s">
        <v>86</v>
      </c>
      <c r="AW1883" s="13" t="s">
        <v>32</v>
      </c>
      <c r="AX1883" s="13" t="s">
        <v>76</v>
      </c>
      <c r="AY1883" s="244" t="s">
        <v>164</v>
      </c>
    </row>
    <row r="1884" spans="1:51" s="13" customFormat="1" ht="12">
      <c r="A1884" s="13"/>
      <c r="B1884" s="233"/>
      <c r="C1884" s="234"/>
      <c r="D1884" s="235" t="s">
        <v>172</v>
      </c>
      <c r="E1884" s="236" t="s">
        <v>1</v>
      </c>
      <c r="F1884" s="237" t="s">
        <v>3328</v>
      </c>
      <c r="G1884" s="234"/>
      <c r="H1884" s="238">
        <v>1315.35</v>
      </c>
      <c r="I1884" s="239"/>
      <c r="J1884" s="234"/>
      <c r="K1884" s="234"/>
      <c r="L1884" s="240"/>
      <c r="M1884" s="241"/>
      <c r="N1884" s="242"/>
      <c r="O1884" s="242"/>
      <c r="P1884" s="242"/>
      <c r="Q1884" s="242"/>
      <c r="R1884" s="242"/>
      <c r="S1884" s="242"/>
      <c r="T1884" s="24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T1884" s="244" t="s">
        <v>172</v>
      </c>
      <c r="AU1884" s="244" t="s">
        <v>86</v>
      </c>
      <c r="AV1884" s="13" t="s">
        <v>86</v>
      </c>
      <c r="AW1884" s="13" t="s">
        <v>32</v>
      </c>
      <c r="AX1884" s="13" t="s">
        <v>76</v>
      </c>
      <c r="AY1884" s="244" t="s">
        <v>164</v>
      </c>
    </row>
    <row r="1885" spans="1:51" s="13" customFormat="1" ht="12">
      <c r="A1885" s="13"/>
      <c r="B1885" s="233"/>
      <c r="C1885" s="234"/>
      <c r="D1885" s="235" t="s">
        <v>172</v>
      </c>
      <c r="E1885" s="236" t="s">
        <v>1</v>
      </c>
      <c r="F1885" s="237" t="s">
        <v>3301</v>
      </c>
      <c r="G1885" s="234"/>
      <c r="H1885" s="238">
        <v>36.14</v>
      </c>
      <c r="I1885" s="239"/>
      <c r="J1885" s="234"/>
      <c r="K1885" s="234"/>
      <c r="L1885" s="240"/>
      <c r="M1885" s="241"/>
      <c r="N1885" s="242"/>
      <c r="O1885" s="242"/>
      <c r="P1885" s="242"/>
      <c r="Q1885" s="242"/>
      <c r="R1885" s="242"/>
      <c r="S1885" s="242"/>
      <c r="T1885" s="24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T1885" s="244" t="s">
        <v>172</v>
      </c>
      <c r="AU1885" s="244" t="s">
        <v>86</v>
      </c>
      <c r="AV1885" s="13" t="s">
        <v>86</v>
      </c>
      <c r="AW1885" s="13" t="s">
        <v>32</v>
      </c>
      <c r="AX1885" s="13" t="s">
        <v>76</v>
      </c>
      <c r="AY1885" s="244" t="s">
        <v>164</v>
      </c>
    </row>
    <row r="1886" spans="1:51" s="13" customFormat="1" ht="12">
      <c r="A1886" s="13"/>
      <c r="B1886" s="233"/>
      <c r="C1886" s="234"/>
      <c r="D1886" s="235" t="s">
        <v>172</v>
      </c>
      <c r="E1886" s="236" t="s">
        <v>1</v>
      </c>
      <c r="F1886" s="237" t="s">
        <v>3314</v>
      </c>
      <c r="G1886" s="234"/>
      <c r="H1886" s="238">
        <v>128.54</v>
      </c>
      <c r="I1886" s="239"/>
      <c r="J1886" s="234"/>
      <c r="K1886" s="234"/>
      <c r="L1886" s="240"/>
      <c r="M1886" s="241"/>
      <c r="N1886" s="242"/>
      <c r="O1886" s="242"/>
      <c r="P1886" s="242"/>
      <c r="Q1886" s="242"/>
      <c r="R1886" s="242"/>
      <c r="S1886" s="242"/>
      <c r="T1886" s="24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T1886" s="244" t="s">
        <v>172</v>
      </c>
      <c r="AU1886" s="244" t="s">
        <v>86</v>
      </c>
      <c r="AV1886" s="13" t="s">
        <v>86</v>
      </c>
      <c r="AW1886" s="13" t="s">
        <v>32</v>
      </c>
      <c r="AX1886" s="13" t="s">
        <v>76</v>
      </c>
      <c r="AY1886" s="244" t="s">
        <v>164</v>
      </c>
    </row>
    <row r="1887" spans="1:51" s="13" customFormat="1" ht="12">
      <c r="A1887" s="13"/>
      <c r="B1887" s="233"/>
      <c r="C1887" s="234"/>
      <c r="D1887" s="235" t="s">
        <v>172</v>
      </c>
      <c r="E1887" s="236" t="s">
        <v>1</v>
      </c>
      <c r="F1887" s="237" t="s">
        <v>3329</v>
      </c>
      <c r="G1887" s="234"/>
      <c r="H1887" s="238">
        <v>54.479</v>
      </c>
      <c r="I1887" s="239"/>
      <c r="J1887" s="234"/>
      <c r="K1887" s="234"/>
      <c r="L1887" s="240"/>
      <c r="M1887" s="241"/>
      <c r="N1887" s="242"/>
      <c r="O1887" s="242"/>
      <c r="P1887" s="242"/>
      <c r="Q1887" s="242"/>
      <c r="R1887" s="242"/>
      <c r="S1887" s="242"/>
      <c r="T1887" s="24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T1887" s="244" t="s">
        <v>172</v>
      </c>
      <c r="AU1887" s="244" t="s">
        <v>86</v>
      </c>
      <c r="AV1887" s="13" t="s">
        <v>86</v>
      </c>
      <c r="AW1887" s="13" t="s">
        <v>32</v>
      </c>
      <c r="AX1887" s="13" t="s">
        <v>76</v>
      </c>
      <c r="AY1887" s="244" t="s">
        <v>164</v>
      </c>
    </row>
    <row r="1888" spans="1:51" s="14" customFormat="1" ht="12">
      <c r="A1888" s="14"/>
      <c r="B1888" s="245"/>
      <c r="C1888" s="246"/>
      <c r="D1888" s="235" t="s">
        <v>172</v>
      </c>
      <c r="E1888" s="247" t="s">
        <v>1</v>
      </c>
      <c r="F1888" s="248" t="s">
        <v>175</v>
      </c>
      <c r="G1888" s="246"/>
      <c r="H1888" s="249">
        <v>9847.424</v>
      </c>
      <c r="I1888" s="250"/>
      <c r="J1888" s="246"/>
      <c r="K1888" s="246"/>
      <c r="L1888" s="251"/>
      <c r="M1888" s="252"/>
      <c r="N1888" s="253"/>
      <c r="O1888" s="253"/>
      <c r="P1888" s="253"/>
      <c r="Q1888" s="253"/>
      <c r="R1888" s="253"/>
      <c r="S1888" s="253"/>
      <c r="T1888" s="25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T1888" s="255" t="s">
        <v>172</v>
      </c>
      <c r="AU1888" s="255" t="s">
        <v>86</v>
      </c>
      <c r="AV1888" s="14" t="s">
        <v>170</v>
      </c>
      <c r="AW1888" s="14" t="s">
        <v>32</v>
      </c>
      <c r="AX1888" s="14" t="s">
        <v>84</v>
      </c>
      <c r="AY1888" s="255" t="s">
        <v>164</v>
      </c>
    </row>
    <row r="1889" spans="1:65" s="2" customFormat="1" ht="13.8" customHeight="1">
      <c r="A1889" s="38"/>
      <c r="B1889" s="39"/>
      <c r="C1889" s="219" t="s">
        <v>3330</v>
      </c>
      <c r="D1889" s="219" t="s">
        <v>166</v>
      </c>
      <c r="E1889" s="220" t="s">
        <v>3331</v>
      </c>
      <c r="F1889" s="221" t="s">
        <v>3332</v>
      </c>
      <c r="G1889" s="222" t="s">
        <v>169</v>
      </c>
      <c r="H1889" s="223">
        <v>6812.36</v>
      </c>
      <c r="I1889" s="224"/>
      <c r="J1889" s="225">
        <f>ROUND(I1889*H1889,2)</f>
        <v>0</v>
      </c>
      <c r="K1889" s="226"/>
      <c r="L1889" s="44"/>
      <c r="M1889" s="227" t="s">
        <v>1</v>
      </c>
      <c r="N1889" s="228" t="s">
        <v>41</v>
      </c>
      <c r="O1889" s="91"/>
      <c r="P1889" s="229">
        <f>O1889*H1889</f>
        <v>0</v>
      </c>
      <c r="Q1889" s="229">
        <v>2E-05</v>
      </c>
      <c r="R1889" s="229">
        <f>Q1889*H1889</f>
        <v>0.1362472</v>
      </c>
      <c r="S1889" s="229">
        <v>0</v>
      </c>
      <c r="T1889" s="230">
        <f>S1889*H1889</f>
        <v>0</v>
      </c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38"/>
      <c r="AR1889" s="231" t="s">
        <v>252</v>
      </c>
      <c r="AT1889" s="231" t="s">
        <v>166</v>
      </c>
      <c r="AU1889" s="231" t="s">
        <v>86</v>
      </c>
      <c r="AY1889" s="17" t="s">
        <v>164</v>
      </c>
      <c r="BE1889" s="232">
        <f>IF(N1889="základní",J1889,0)</f>
        <v>0</v>
      </c>
      <c r="BF1889" s="232">
        <f>IF(N1889="snížená",J1889,0)</f>
        <v>0</v>
      </c>
      <c r="BG1889" s="232">
        <f>IF(N1889="zákl. přenesená",J1889,0)</f>
        <v>0</v>
      </c>
      <c r="BH1889" s="232">
        <f>IF(N1889="sníž. přenesená",J1889,0)</f>
        <v>0</v>
      </c>
      <c r="BI1889" s="232">
        <f>IF(N1889="nulová",J1889,0)</f>
        <v>0</v>
      </c>
      <c r="BJ1889" s="17" t="s">
        <v>84</v>
      </c>
      <c r="BK1889" s="232">
        <f>ROUND(I1889*H1889,2)</f>
        <v>0</v>
      </c>
      <c r="BL1889" s="17" t="s">
        <v>252</v>
      </c>
      <c r="BM1889" s="231" t="s">
        <v>3333</v>
      </c>
    </row>
    <row r="1890" spans="1:51" s="13" customFormat="1" ht="12">
      <c r="A1890" s="13"/>
      <c r="B1890" s="233"/>
      <c r="C1890" s="234"/>
      <c r="D1890" s="235" t="s">
        <v>172</v>
      </c>
      <c r="E1890" s="236" t="s">
        <v>1</v>
      </c>
      <c r="F1890" s="237" t="s">
        <v>3324</v>
      </c>
      <c r="G1890" s="234"/>
      <c r="H1890" s="238">
        <v>1376.62</v>
      </c>
      <c r="I1890" s="239"/>
      <c r="J1890" s="234"/>
      <c r="K1890" s="234"/>
      <c r="L1890" s="240"/>
      <c r="M1890" s="241"/>
      <c r="N1890" s="242"/>
      <c r="O1890" s="242"/>
      <c r="P1890" s="242"/>
      <c r="Q1890" s="242"/>
      <c r="R1890" s="242"/>
      <c r="S1890" s="242"/>
      <c r="T1890" s="24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44" t="s">
        <v>172</v>
      </c>
      <c r="AU1890" s="244" t="s">
        <v>86</v>
      </c>
      <c r="AV1890" s="13" t="s">
        <v>86</v>
      </c>
      <c r="AW1890" s="13" t="s">
        <v>32</v>
      </c>
      <c r="AX1890" s="13" t="s">
        <v>76</v>
      </c>
      <c r="AY1890" s="244" t="s">
        <v>164</v>
      </c>
    </row>
    <row r="1891" spans="1:51" s="13" customFormat="1" ht="12">
      <c r="A1891" s="13"/>
      <c r="B1891" s="233"/>
      <c r="C1891" s="234"/>
      <c r="D1891" s="235" t="s">
        <v>172</v>
      </c>
      <c r="E1891" s="236" t="s">
        <v>1</v>
      </c>
      <c r="F1891" s="237" t="s">
        <v>3325</v>
      </c>
      <c r="G1891" s="234"/>
      <c r="H1891" s="238">
        <v>1376.62</v>
      </c>
      <c r="I1891" s="239"/>
      <c r="J1891" s="234"/>
      <c r="K1891" s="234"/>
      <c r="L1891" s="240"/>
      <c r="M1891" s="241"/>
      <c r="N1891" s="242"/>
      <c r="O1891" s="242"/>
      <c r="P1891" s="242"/>
      <c r="Q1891" s="242"/>
      <c r="R1891" s="242"/>
      <c r="S1891" s="242"/>
      <c r="T1891" s="24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T1891" s="244" t="s">
        <v>172</v>
      </c>
      <c r="AU1891" s="244" t="s">
        <v>86</v>
      </c>
      <c r="AV1891" s="13" t="s">
        <v>86</v>
      </c>
      <c r="AW1891" s="13" t="s">
        <v>32</v>
      </c>
      <c r="AX1891" s="13" t="s">
        <v>76</v>
      </c>
      <c r="AY1891" s="244" t="s">
        <v>164</v>
      </c>
    </row>
    <row r="1892" spans="1:51" s="13" customFormat="1" ht="12">
      <c r="A1892" s="13"/>
      <c r="B1892" s="233"/>
      <c r="C1892" s="234"/>
      <c r="D1892" s="235" t="s">
        <v>172</v>
      </c>
      <c r="E1892" s="236" t="s">
        <v>1</v>
      </c>
      <c r="F1892" s="237" t="s">
        <v>3326</v>
      </c>
      <c r="G1892" s="234"/>
      <c r="H1892" s="238">
        <v>1218.31</v>
      </c>
      <c r="I1892" s="239"/>
      <c r="J1892" s="234"/>
      <c r="K1892" s="234"/>
      <c r="L1892" s="240"/>
      <c r="M1892" s="241"/>
      <c r="N1892" s="242"/>
      <c r="O1892" s="242"/>
      <c r="P1892" s="242"/>
      <c r="Q1892" s="242"/>
      <c r="R1892" s="242"/>
      <c r="S1892" s="242"/>
      <c r="T1892" s="24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44" t="s">
        <v>172</v>
      </c>
      <c r="AU1892" s="244" t="s">
        <v>86</v>
      </c>
      <c r="AV1892" s="13" t="s">
        <v>86</v>
      </c>
      <c r="AW1892" s="13" t="s">
        <v>32</v>
      </c>
      <c r="AX1892" s="13" t="s">
        <v>76</v>
      </c>
      <c r="AY1892" s="244" t="s">
        <v>164</v>
      </c>
    </row>
    <row r="1893" spans="1:51" s="13" customFormat="1" ht="12">
      <c r="A1893" s="13"/>
      <c r="B1893" s="233"/>
      <c r="C1893" s="234"/>
      <c r="D1893" s="235" t="s">
        <v>172</v>
      </c>
      <c r="E1893" s="236" t="s">
        <v>1</v>
      </c>
      <c r="F1893" s="237" t="s">
        <v>3327</v>
      </c>
      <c r="G1893" s="234"/>
      <c r="H1893" s="238">
        <v>1525.46</v>
      </c>
      <c r="I1893" s="239"/>
      <c r="J1893" s="234"/>
      <c r="K1893" s="234"/>
      <c r="L1893" s="240"/>
      <c r="M1893" s="241"/>
      <c r="N1893" s="242"/>
      <c r="O1893" s="242"/>
      <c r="P1893" s="242"/>
      <c r="Q1893" s="242"/>
      <c r="R1893" s="242"/>
      <c r="S1893" s="242"/>
      <c r="T1893" s="24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T1893" s="244" t="s">
        <v>172</v>
      </c>
      <c r="AU1893" s="244" t="s">
        <v>86</v>
      </c>
      <c r="AV1893" s="13" t="s">
        <v>86</v>
      </c>
      <c r="AW1893" s="13" t="s">
        <v>32</v>
      </c>
      <c r="AX1893" s="13" t="s">
        <v>76</v>
      </c>
      <c r="AY1893" s="244" t="s">
        <v>164</v>
      </c>
    </row>
    <row r="1894" spans="1:51" s="13" customFormat="1" ht="12">
      <c r="A1894" s="13"/>
      <c r="B1894" s="233"/>
      <c r="C1894" s="234"/>
      <c r="D1894" s="235" t="s">
        <v>172</v>
      </c>
      <c r="E1894" s="236" t="s">
        <v>1</v>
      </c>
      <c r="F1894" s="237" t="s">
        <v>3328</v>
      </c>
      <c r="G1894" s="234"/>
      <c r="H1894" s="238">
        <v>1315.35</v>
      </c>
      <c r="I1894" s="239"/>
      <c r="J1894" s="234"/>
      <c r="K1894" s="234"/>
      <c r="L1894" s="240"/>
      <c r="M1894" s="241"/>
      <c r="N1894" s="242"/>
      <c r="O1894" s="242"/>
      <c r="P1894" s="242"/>
      <c r="Q1894" s="242"/>
      <c r="R1894" s="242"/>
      <c r="S1894" s="242"/>
      <c r="T1894" s="24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T1894" s="244" t="s">
        <v>172</v>
      </c>
      <c r="AU1894" s="244" t="s">
        <v>86</v>
      </c>
      <c r="AV1894" s="13" t="s">
        <v>86</v>
      </c>
      <c r="AW1894" s="13" t="s">
        <v>32</v>
      </c>
      <c r="AX1894" s="13" t="s">
        <v>76</v>
      </c>
      <c r="AY1894" s="244" t="s">
        <v>164</v>
      </c>
    </row>
    <row r="1895" spans="1:51" s="14" customFormat="1" ht="12">
      <c r="A1895" s="14"/>
      <c r="B1895" s="245"/>
      <c r="C1895" s="246"/>
      <c r="D1895" s="235" t="s">
        <v>172</v>
      </c>
      <c r="E1895" s="247" t="s">
        <v>1</v>
      </c>
      <c r="F1895" s="248" t="s">
        <v>175</v>
      </c>
      <c r="G1895" s="246"/>
      <c r="H1895" s="249">
        <v>6812.360000000001</v>
      </c>
      <c r="I1895" s="250"/>
      <c r="J1895" s="246"/>
      <c r="K1895" s="246"/>
      <c r="L1895" s="251"/>
      <c r="M1895" s="252"/>
      <c r="N1895" s="253"/>
      <c r="O1895" s="253"/>
      <c r="P1895" s="253"/>
      <c r="Q1895" s="253"/>
      <c r="R1895" s="253"/>
      <c r="S1895" s="253"/>
      <c r="T1895" s="254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T1895" s="255" t="s">
        <v>172</v>
      </c>
      <c r="AU1895" s="255" t="s">
        <v>86</v>
      </c>
      <c r="AV1895" s="14" t="s">
        <v>170</v>
      </c>
      <c r="AW1895" s="14" t="s">
        <v>32</v>
      </c>
      <c r="AX1895" s="14" t="s">
        <v>84</v>
      </c>
      <c r="AY1895" s="255" t="s">
        <v>164</v>
      </c>
    </row>
    <row r="1896" spans="1:63" s="12" customFormat="1" ht="25.9" customHeight="1">
      <c r="A1896" s="12"/>
      <c r="B1896" s="203"/>
      <c r="C1896" s="204"/>
      <c r="D1896" s="205" t="s">
        <v>75</v>
      </c>
      <c r="E1896" s="206" t="s">
        <v>424</v>
      </c>
      <c r="F1896" s="206" t="s">
        <v>3334</v>
      </c>
      <c r="G1896" s="204"/>
      <c r="H1896" s="204"/>
      <c r="I1896" s="207"/>
      <c r="J1896" s="208">
        <f>BK1896</f>
        <v>0</v>
      </c>
      <c r="K1896" s="204"/>
      <c r="L1896" s="209"/>
      <c r="M1896" s="210"/>
      <c r="N1896" s="211"/>
      <c r="O1896" s="211"/>
      <c r="P1896" s="212">
        <f>P1897</f>
        <v>0</v>
      </c>
      <c r="Q1896" s="211"/>
      <c r="R1896" s="212">
        <f>R1897</f>
        <v>0</v>
      </c>
      <c r="S1896" s="211"/>
      <c r="T1896" s="213">
        <f>T1897</f>
        <v>0</v>
      </c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R1896" s="214" t="s">
        <v>179</v>
      </c>
      <c r="AT1896" s="215" t="s">
        <v>75</v>
      </c>
      <c r="AU1896" s="215" t="s">
        <v>76</v>
      </c>
      <c r="AY1896" s="214" t="s">
        <v>164</v>
      </c>
      <c r="BK1896" s="216">
        <f>BK1897</f>
        <v>0</v>
      </c>
    </row>
    <row r="1897" spans="1:63" s="12" customFormat="1" ht="22.8" customHeight="1">
      <c r="A1897" s="12"/>
      <c r="B1897" s="203"/>
      <c r="C1897" s="204"/>
      <c r="D1897" s="205" t="s">
        <v>75</v>
      </c>
      <c r="E1897" s="217" t="s">
        <v>3335</v>
      </c>
      <c r="F1897" s="217" t="s">
        <v>3336</v>
      </c>
      <c r="G1897" s="204"/>
      <c r="H1897" s="204"/>
      <c r="I1897" s="207"/>
      <c r="J1897" s="218">
        <f>BK1897</f>
        <v>0</v>
      </c>
      <c r="K1897" s="204"/>
      <c r="L1897" s="209"/>
      <c r="M1897" s="210"/>
      <c r="N1897" s="211"/>
      <c r="O1897" s="211"/>
      <c r="P1897" s="212">
        <f>SUM(P1898:P1899)</f>
        <v>0</v>
      </c>
      <c r="Q1897" s="211"/>
      <c r="R1897" s="212">
        <f>SUM(R1898:R1899)</f>
        <v>0</v>
      </c>
      <c r="S1897" s="211"/>
      <c r="T1897" s="213">
        <f>SUM(T1898:T1899)</f>
        <v>0</v>
      </c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R1897" s="214" t="s">
        <v>179</v>
      </c>
      <c r="AT1897" s="215" t="s">
        <v>75</v>
      </c>
      <c r="AU1897" s="215" t="s">
        <v>84</v>
      </c>
      <c r="AY1897" s="214" t="s">
        <v>164</v>
      </c>
      <c r="BK1897" s="216">
        <f>SUM(BK1898:BK1899)</f>
        <v>0</v>
      </c>
    </row>
    <row r="1898" spans="1:65" s="2" customFormat="1" ht="13.8" customHeight="1">
      <c r="A1898" s="38"/>
      <c r="B1898" s="39"/>
      <c r="C1898" s="219" t="s">
        <v>3337</v>
      </c>
      <c r="D1898" s="219" t="s">
        <v>166</v>
      </c>
      <c r="E1898" s="220" t="s">
        <v>3338</v>
      </c>
      <c r="F1898" s="221" t="s">
        <v>3339</v>
      </c>
      <c r="G1898" s="222" t="s">
        <v>1462</v>
      </c>
      <c r="H1898" s="223">
        <v>1</v>
      </c>
      <c r="I1898" s="224"/>
      <c r="J1898" s="225">
        <f>ROUND(I1898*H1898,2)</f>
        <v>0</v>
      </c>
      <c r="K1898" s="226"/>
      <c r="L1898" s="44"/>
      <c r="M1898" s="227" t="s">
        <v>1</v>
      </c>
      <c r="N1898" s="228" t="s">
        <v>41</v>
      </c>
      <c r="O1898" s="91"/>
      <c r="P1898" s="229">
        <f>O1898*H1898</f>
        <v>0</v>
      </c>
      <c r="Q1898" s="229">
        <v>0</v>
      </c>
      <c r="R1898" s="229">
        <f>Q1898*H1898</f>
        <v>0</v>
      </c>
      <c r="S1898" s="229">
        <v>0</v>
      </c>
      <c r="T1898" s="230">
        <f>S1898*H1898</f>
        <v>0</v>
      </c>
      <c r="U1898" s="38"/>
      <c r="V1898" s="38"/>
      <c r="W1898" s="38"/>
      <c r="X1898" s="38"/>
      <c r="Y1898" s="38"/>
      <c r="Z1898" s="38"/>
      <c r="AA1898" s="38"/>
      <c r="AB1898" s="38"/>
      <c r="AC1898" s="38"/>
      <c r="AD1898" s="38"/>
      <c r="AE1898" s="38"/>
      <c r="AR1898" s="231" t="s">
        <v>554</v>
      </c>
      <c r="AT1898" s="231" t="s">
        <v>166</v>
      </c>
      <c r="AU1898" s="231" t="s">
        <v>86</v>
      </c>
      <c r="AY1898" s="17" t="s">
        <v>164</v>
      </c>
      <c r="BE1898" s="232">
        <f>IF(N1898="základní",J1898,0)</f>
        <v>0</v>
      </c>
      <c r="BF1898" s="232">
        <f>IF(N1898="snížená",J1898,0)</f>
        <v>0</v>
      </c>
      <c r="BG1898" s="232">
        <f>IF(N1898="zákl. přenesená",J1898,0)</f>
        <v>0</v>
      </c>
      <c r="BH1898" s="232">
        <f>IF(N1898="sníž. přenesená",J1898,0)</f>
        <v>0</v>
      </c>
      <c r="BI1898" s="232">
        <f>IF(N1898="nulová",J1898,0)</f>
        <v>0</v>
      </c>
      <c r="BJ1898" s="17" t="s">
        <v>84</v>
      </c>
      <c r="BK1898" s="232">
        <f>ROUND(I1898*H1898,2)</f>
        <v>0</v>
      </c>
      <c r="BL1898" s="17" t="s">
        <v>554</v>
      </c>
      <c r="BM1898" s="231" t="s">
        <v>3340</v>
      </c>
    </row>
    <row r="1899" spans="1:65" s="2" customFormat="1" ht="13.8" customHeight="1">
      <c r="A1899" s="38"/>
      <c r="B1899" s="39"/>
      <c r="C1899" s="219" t="s">
        <v>3341</v>
      </c>
      <c r="D1899" s="219" t="s">
        <v>166</v>
      </c>
      <c r="E1899" s="220" t="s">
        <v>3342</v>
      </c>
      <c r="F1899" s="221" t="s">
        <v>3343</v>
      </c>
      <c r="G1899" s="222" t="s">
        <v>1462</v>
      </c>
      <c r="H1899" s="223">
        <v>0.06</v>
      </c>
      <c r="I1899" s="224"/>
      <c r="J1899" s="225">
        <f>ROUND(I1899*H1899,2)</f>
        <v>0</v>
      </c>
      <c r="K1899" s="226"/>
      <c r="L1899" s="44"/>
      <c r="M1899" s="278" t="s">
        <v>1</v>
      </c>
      <c r="N1899" s="279" t="s">
        <v>41</v>
      </c>
      <c r="O1899" s="280"/>
      <c r="P1899" s="281">
        <f>O1899*H1899</f>
        <v>0</v>
      </c>
      <c r="Q1899" s="281">
        <v>0</v>
      </c>
      <c r="R1899" s="281">
        <f>Q1899*H1899</f>
        <v>0</v>
      </c>
      <c r="S1899" s="281">
        <v>0</v>
      </c>
      <c r="T1899" s="282">
        <f>S1899*H1899</f>
        <v>0</v>
      </c>
      <c r="U1899" s="38"/>
      <c r="V1899" s="38"/>
      <c r="W1899" s="38"/>
      <c r="X1899" s="38"/>
      <c r="Y1899" s="38"/>
      <c r="Z1899" s="38"/>
      <c r="AA1899" s="38"/>
      <c r="AB1899" s="38"/>
      <c r="AC1899" s="38"/>
      <c r="AD1899" s="38"/>
      <c r="AE1899" s="38"/>
      <c r="AR1899" s="231" t="s">
        <v>554</v>
      </c>
      <c r="AT1899" s="231" t="s">
        <v>166</v>
      </c>
      <c r="AU1899" s="231" t="s">
        <v>86</v>
      </c>
      <c r="AY1899" s="17" t="s">
        <v>164</v>
      </c>
      <c r="BE1899" s="232">
        <f>IF(N1899="základní",J1899,0)</f>
        <v>0</v>
      </c>
      <c r="BF1899" s="232">
        <f>IF(N1899="snížená",J1899,0)</f>
        <v>0</v>
      </c>
      <c r="BG1899" s="232">
        <f>IF(N1899="zákl. přenesená",J1899,0)</f>
        <v>0</v>
      </c>
      <c r="BH1899" s="232">
        <f>IF(N1899="sníž. přenesená",J1899,0)</f>
        <v>0</v>
      </c>
      <c r="BI1899" s="232">
        <f>IF(N1899="nulová",J1899,0)</f>
        <v>0</v>
      </c>
      <c r="BJ1899" s="17" t="s">
        <v>84</v>
      </c>
      <c r="BK1899" s="232">
        <f>ROUND(I1899*H1899,2)</f>
        <v>0</v>
      </c>
      <c r="BL1899" s="17" t="s">
        <v>554</v>
      </c>
      <c r="BM1899" s="231" t="s">
        <v>3344</v>
      </c>
    </row>
    <row r="1900" spans="1:31" s="2" customFormat="1" ht="6.95" customHeight="1">
      <c r="A1900" s="38"/>
      <c r="B1900" s="66"/>
      <c r="C1900" s="67"/>
      <c r="D1900" s="67"/>
      <c r="E1900" s="67"/>
      <c r="F1900" s="67"/>
      <c r="G1900" s="67"/>
      <c r="H1900" s="67"/>
      <c r="I1900" s="67"/>
      <c r="J1900" s="67"/>
      <c r="K1900" s="67"/>
      <c r="L1900" s="44"/>
      <c r="M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  <c r="AA1900" s="38"/>
      <c r="AB1900" s="38"/>
      <c r="AC1900" s="38"/>
      <c r="AD1900" s="38"/>
      <c r="AE1900" s="38"/>
    </row>
  </sheetData>
  <sheetProtection password="CC35" sheet="1" objects="1" scenarios="1" formatColumns="0" formatRows="0" autoFilter="0"/>
  <autoFilter ref="C145:K1899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111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4.4" customHeight="1">
      <c r="B7" s="20"/>
      <c r="E7" s="141" t="str">
        <f>'Rekapitulace stavby'!K6</f>
        <v>Rekonstrukce ubytovny ASK Lovosice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42" t="s">
        <v>3345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ROUND((SUM(BE119:BE261)),2)</f>
        <v>0</v>
      </c>
      <c r="G33" s="38"/>
      <c r="H33" s="38"/>
      <c r="I33" s="155">
        <v>0.21</v>
      </c>
      <c r="J33" s="154">
        <f>ROUND(((SUM(BE119:BE261))*I33),2)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ROUND((SUM(BF119:BF261)),2)</f>
        <v>0</v>
      </c>
      <c r="G34" s="38"/>
      <c r="H34" s="38"/>
      <c r="I34" s="155">
        <v>0.15</v>
      </c>
      <c r="J34" s="154">
        <f>ROUND(((SUM(BF119:BF261))*I34),2)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ROUND((SUM(BG119:BG261)),2)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ROUND((SUM(BH119:BH261)),2)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ROUND((SUM(BI119:BI261)),2)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74" t="str">
        <f>E7</f>
        <v>Rekonstrukce ubytovny ASK Lovosice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02 - Zdravotechnika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Lovosice</v>
      </c>
      <c r="G91" s="40"/>
      <c r="H91" s="40"/>
      <c r="I91" s="32" t="s">
        <v>30</v>
      </c>
      <c r="J91" s="36" t="str">
        <f>E21</f>
        <v>LINE architektura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115</v>
      </c>
      <c r="D94" s="176"/>
      <c r="E94" s="176"/>
      <c r="F94" s="176"/>
      <c r="G94" s="176"/>
      <c r="H94" s="176"/>
      <c r="I94" s="176"/>
      <c r="J94" s="177" t="s">
        <v>116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117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118</v>
      </c>
    </row>
    <row r="97" spans="1:31" s="9" customFormat="1" ht="24.95" customHeight="1">
      <c r="A97" s="9"/>
      <c r="B97" s="179"/>
      <c r="C97" s="180"/>
      <c r="D97" s="181" t="s">
        <v>3346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3347</v>
      </c>
      <c r="E98" s="182"/>
      <c r="F98" s="182"/>
      <c r="G98" s="182"/>
      <c r="H98" s="182"/>
      <c r="I98" s="182"/>
      <c r="J98" s="183">
        <f>J157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3348</v>
      </c>
      <c r="E99" s="182"/>
      <c r="F99" s="182"/>
      <c r="G99" s="182"/>
      <c r="H99" s="182"/>
      <c r="I99" s="182"/>
      <c r="J99" s="183">
        <f>J197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149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4.4" customHeight="1">
      <c r="A109" s="38"/>
      <c r="B109" s="39"/>
      <c r="C109" s="40"/>
      <c r="D109" s="40"/>
      <c r="E109" s="174" t="str">
        <f>E7</f>
        <v>Rekonstrukce ubytovny ASK Lovosice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112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5.6" customHeight="1">
      <c r="A111" s="38"/>
      <c r="B111" s="39"/>
      <c r="C111" s="40"/>
      <c r="D111" s="40"/>
      <c r="E111" s="76" t="str">
        <f>E9</f>
        <v>02 - Zdravotechnika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1. 10. 2020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4" customHeight="1">
      <c r="A115" s="38"/>
      <c r="B115" s="39"/>
      <c r="C115" s="32" t="s">
        <v>24</v>
      </c>
      <c r="D115" s="40"/>
      <c r="E115" s="40"/>
      <c r="F115" s="27" t="str">
        <f>E15</f>
        <v>Město Lovosice</v>
      </c>
      <c r="G115" s="40"/>
      <c r="H115" s="40"/>
      <c r="I115" s="32" t="s">
        <v>30</v>
      </c>
      <c r="J115" s="36" t="str">
        <f>E21</f>
        <v>LINE architektura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6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33</v>
      </c>
      <c r="J116" s="36" t="str">
        <f>E24</f>
        <v>Šimková Dita, K.Vary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150</v>
      </c>
      <c r="D118" s="194" t="s">
        <v>61</v>
      </c>
      <c r="E118" s="194" t="s">
        <v>57</v>
      </c>
      <c r="F118" s="194" t="s">
        <v>58</v>
      </c>
      <c r="G118" s="194" t="s">
        <v>151</v>
      </c>
      <c r="H118" s="194" t="s">
        <v>152</v>
      </c>
      <c r="I118" s="194" t="s">
        <v>153</v>
      </c>
      <c r="J118" s="195" t="s">
        <v>116</v>
      </c>
      <c r="K118" s="196" t="s">
        <v>154</v>
      </c>
      <c r="L118" s="197"/>
      <c r="M118" s="100" t="s">
        <v>1</v>
      </c>
      <c r="N118" s="101" t="s">
        <v>40</v>
      </c>
      <c r="O118" s="101" t="s">
        <v>155</v>
      </c>
      <c r="P118" s="101" t="s">
        <v>156</v>
      </c>
      <c r="Q118" s="101" t="s">
        <v>157</v>
      </c>
      <c r="R118" s="101" t="s">
        <v>158</v>
      </c>
      <c r="S118" s="101" t="s">
        <v>159</v>
      </c>
      <c r="T118" s="102" t="s">
        <v>160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161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P120+P157+P197</f>
        <v>0</v>
      </c>
      <c r="Q119" s="104"/>
      <c r="R119" s="200">
        <f>R120+R157+R197</f>
        <v>0</v>
      </c>
      <c r="S119" s="104"/>
      <c r="T119" s="201">
        <f>T120+T157+T197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75</v>
      </c>
      <c r="AU119" s="17" t="s">
        <v>118</v>
      </c>
      <c r="BK119" s="202">
        <f>BK120+BK157+BK197</f>
        <v>0</v>
      </c>
    </row>
    <row r="120" spans="1:63" s="12" customFormat="1" ht="25.9" customHeight="1">
      <c r="A120" s="12"/>
      <c r="B120" s="203"/>
      <c r="C120" s="204"/>
      <c r="D120" s="205" t="s">
        <v>75</v>
      </c>
      <c r="E120" s="206" t="s">
        <v>3349</v>
      </c>
      <c r="F120" s="206" t="s">
        <v>3350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SUM(P121:P156)</f>
        <v>0</v>
      </c>
      <c r="Q120" s="211"/>
      <c r="R120" s="212">
        <f>SUM(R121:R156)</f>
        <v>0</v>
      </c>
      <c r="S120" s="211"/>
      <c r="T120" s="213">
        <f>SUM(T121:T156)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84</v>
      </c>
      <c r="AT120" s="215" t="s">
        <v>75</v>
      </c>
      <c r="AU120" s="215" t="s">
        <v>76</v>
      </c>
      <c r="AY120" s="214" t="s">
        <v>164</v>
      </c>
      <c r="BK120" s="216">
        <f>SUM(BK121:BK156)</f>
        <v>0</v>
      </c>
    </row>
    <row r="121" spans="1:65" s="2" customFormat="1" ht="13.8" customHeight="1">
      <c r="A121" s="38"/>
      <c r="B121" s="39"/>
      <c r="C121" s="219" t="s">
        <v>84</v>
      </c>
      <c r="D121" s="219" t="s">
        <v>166</v>
      </c>
      <c r="E121" s="220" t="s">
        <v>84</v>
      </c>
      <c r="F121" s="221" t="s">
        <v>3351</v>
      </c>
      <c r="G121" s="222" t="s">
        <v>1462</v>
      </c>
      <c r="H121" s="223">
        <v>49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41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170</v>
      </c>
      <c r="AT121" s="231" t="s">
        <v>166</v>
      </c>
      <c r="AU121" s="231" t="s">
        <v>84</v>
      </c>
      <c r="AY121" s="17" t="s">
        <v>164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84</v>
      </c>
      <c r="BK121" s="232">
        <f>ROUND(I121*H121,2)</f>
        <v>0</v>
      </c>
      <c r="BL121" s="17" t="s">
        <v>170</v>
      </c>
      <c r="BM121" s="231" t="s">
        <v>3352</v>
      </c>
    </row>
    <row r="122" spans="1:65" s="2" customFormat="1" ht="13.8" customHeight="1">
      <c r="A122" s="38"/>
      <c r="B122" s="39"/>
      <c r="C122" s="219" t="s">
        <v>86</v>
      </c>
      <c r="D122" s="219" t="s">
        <v>166</v>
      </c>
      <c r="E122" s="220" t="s">
        <v>86</v>
      </c>
      <c r="F122" s="221" t="s">
        <v>3353</v>
      </c>
      <c r="G122" s="222" t="s">
        <v>1462</v>
      </c>
      <c r="H122" s="223">
        <v>2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41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170</v>
      </c>
      <c r="AT122" s="231" t="s">
        <v>166</v>
      </c>
      <c r="AU122" s="231" t="s">
        <v>84</v>
      </c>
      <c r="AY122" s="17" t="s">
        <v>164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84</v>
      </c>
      <c r="BK122" s="232">
        <f>ROUND(I122*H122,2)</f>
        <v>0</v>
      </c>
      <c r="BL122" s="17" t="s">
        <v>170</v>
      </c>
      <c r="BM122" s="231" t="s">
        <v>3354</v>
      </c>
    </row>
    <row r="123" spans="1:65" s="2" customFormat="1" ht="13.8" customHeight="1">
      <c r="A123" s="38"/>
      <c r="B123" s="39"/>
      <c r="C123" s="219" t="s">
        <v>179</v>
      </c>
      <c r="D123" s="219" t="s">
        <v>166</v>
      </c>
      <c r="E123" s="220" t="s">
        <v>179</v>
      </c>
      <c r="F123" s="221" t="s">
        <v>3355</v>
      </c>
      <c r="G123" s="222" t="s">
        <v>1462</v>
      </c>
      <c r="H123" s="223">
        <v>4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41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170</v>
      </c>
      <c r="AT123" s="231" t="s">
        <v>166</v>
      </c>
      <c r="AU123" s="231" t="s">
        <v>84</v>
      </c>
      <c r="AY123" s="17" t="s">
        <v>164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84</v>
      </c>
      <c r="BK123" s="232">
        <f>ROUND(I123*H123,2)</f>
        <v>0</v>
      </c>
      <c r="BL123" s="17" t="s">
        <v>170</v>
      </c>
      <c r="BM123" s="231" t="s">
        <v>3356</v>
      </c>
    </row>
    <row r="124" spans="1:65" s="2" customFormat="1" ht="13.8" customHeight="1">
      <c r="A124" s="38"/>
      <c r="B124" s="39"/>
      <c r="C124" s="219" t="s">
        <v>170</v>
      </c>
      <c r="D124" s="219" t="s">
        <v>166</v>
      </c>
      <c r="E124" s="220" t="s">
        <v>170</v>
      </c>
      <c r="F124" s="221" t="s">
        <v>3357</v>
      </c>
      <c r="G124" s="222" t="s">
        <v>1462</v>
      </c>
      <c r="H124" s="223">
        <v>40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41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170</v>
      </c>
      <c r="AT124" s="231" t="s">
        <v>166</v>
      </c>
      <c r="AU124" s="231" t="s">
        <v>84</v>
      </c>
      <c r="AY124" s="17" t="s">
        <v>164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84</v>
      </c>
      <c r="BK124" s="232">
        <f>ROUND(I124*H124,2)</f>
        <v>0</v>
      </c>
      <c r="BL124" s="17" t="s">
        <v>170</v>
      </c>
      <c r="BM124" s="231" t="s">
        <v>3358</v>
      </c>
    </row>
    <row r="125" spans="1:65" s="2" customFormat="1" ht="13.8" customHeight="1">
      <c r="A125" s="38"/>
      <c r="B125" s="39"/>
      <c r="C125" s="219" t="s">
        <v>191</v>
      </c>
      <c r="D125" s="219" t="s">
        <v>166</v>
      </c>
      <c r="E125" s="220" t="s">
        <v>191</v>
      </c>
      <c r="F125" s="221" t="s">
        <v>3359</v>
      </c>
      <c r="G125" s="222" t="s">
        <v>1462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41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170</v>
      </c>
      <c r="AT125" s="231" t="s">
        <v>166</v>
      </c>
      <c r="AU125" s="231" t="s">
        <v>84</v>
      </c>
      <c r="AY125" s="17" t="s">
        <v>164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84</v>
      </c>
      <c r="BK125" s="232">
        <f>ROUND(I125*H125,2)</f>
        <v>0</v>
      </c>
      <c r="BL125" s="17" t="s">
        <v>170</v>
      </c>
      <c r="BM125" s="231" t="s">
        <v>3360</v>
      </c>
    </row>
    <row r="126" spans="1:65" s="2" customFormat="1" ht="13.8" customHeight="1">
      <c r="A126" s="38"/>
      <c r="B126" s="39"/>
      <c r="C126" s="219" t="s">
        <v>197</v>
      </c>
      <c r="D126" s="219" t="s">
        <v>166</v>
      </c>
      <c r="E126" s="220" t="s">
        <v>197</v>
      </c>
      <c r="F126" s="221" t="s">
        <v>3361</v>
      </c>
      <c r="G126" s="222" t="s">
        <v>1462</v>
      </c>
      <c r="H126" s="223">
        <v>2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41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170</v>
      </c>
      <c r="AT126" s="231" t="s">
        <v>166</v>
      </c>
      <c r="AU126" s="231" t="s">
        <v>84</v>
      </c>
      <c r="AY126" s="17" t="s">
        <v>164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84</v>
      </c>
      <c r="BK126" s="232">
        <f>ROUND(I126*H126,2)</f>
        <v>0</v>
      </c>
      <c r="BL126" s="17" t="s">
        <v>170</v>
      </c>
      <c r="BM126" s="231" t="s">
        <v>3362</v>
      </c>
    </row>
    <row r="127" spans="1:65" s="2" customFormat="1" ht="13.8" customHeight="1">
      <c r="A127" s="38"/>
      <c r="B127" s="39"/>
      <c r="C127" s="219" t="s">
        <v>201</v>
      </c>
      <c r="D127" s="219" t="s">
        <v>166</v>
      </c>
      <c r="E127" s="220" t="s">
        <v>201</v>
      </c>
      <c r="F127" s="221" t="s">
        <v>3363</v>
      </c>
      <c r="G127" s="222" t="s">
        <v>1462</v>
      </c>
      <c r="H127" s="223">
        <v>2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41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170</v>
      </c>
      <c r="AT127" s="231" t="s">
        <v>166</v>
      </c>
      <c r="AU127" s="231" t="s">
        <v>84</v>
      </c>
      <c r="AY127" s="17" t="s">
        <v>164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84</v>
      </c>
      <c r="BK127" s="232">
        <f>ROUND(I127*H127,2)</f>
        <v>0</v>
      </c>
      <c r="BL127" s="17" t="s">
        <v>170</v>
      </c>
      <c r="BM127" s="231" t="s">
        <v>3364</v>
      </c>
    </row>
    <row r="128" spans="1:65" s="2" customFormat="1" ht="13.8" customHeight="1">
      <c r="A128" s="38"/>
      <c r="B128" s="39"/>
      <c r="C128" s="219" t="s">
        <v>207</v>
      </c>
      <c r="D128" s="219" t="s">
        <v>166</v>
      </c>
      <c r="E128" s="220" t="s">
        <v>207</v>
      </c>
      <c r="F128" s="221" t="s">
        <v>3365</v>
      </c>
      <c r="G128" s="222" t="s">
        <v>1462</v>
      </c>
      <c r="H128" s="223">
        <v>26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41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170</v>
      </c>
      <c r="AT128" s="231" t="s">
        <v>166</v>
      </c>
      <c r="AU128" s="231" t="s">
        <v>84</v>
      </c>
      <c r="AY128" s="17" t="s">
        <v>164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84</v>
      </c>
      <c r="BK128" s="232">
        <f>ROUND(I128*H128,2)</f>
        <v>0</v>
      </c>
      <c r="BL128" s="17" t="s">
        <v>170</v>
      </c>
      <c r="BM128" s="231" t="s">
        <v>3366</v>
      </c>
    </row>
    <row r="129" spans="1:65" s="2" customFormat="1" ht="13.8" customHeight="1">
      <c r="A129" s="38"/>
      <c r="B129" s="39"/>
      <c r="C129" s="219" t="s">
        <v>212</v>
      </c>
      <c r="D129" s="219" t="s">
        <v>166</v>
      </c>
      <c r="E129" s="220" t="s">
        <v>212</v>
      </c>
      <c r="F129" s="221" t="s">
        <v>3367</v>
      </c>
      <c r="G129" s="222" t="s">
        <v>1462</v>
      </c>
      <c r="H129" s="223">
        <v>4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41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170</v>
      </c>
      <c r="AT129" s="231" t="s">
        <v>166</v>
      </c>
      <c r="AU129" s="231" t="s">
        <v>84</v>
      </c>
      <c r="AY129" s="17" t="s">
        <v>164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84</v>
      </c>
      <c r="BK129" s="232">
        <f>ROUND(I129*H129,2)</f>
        <v>0</v>
      </c>
      <c r="BL129" s="17" t="s">
        <v>170</v>
      </c>
      <c r="BM129" s="231" t="s">
        <v>3368</v>
      </c>
    </row>
    <row r="130" spans="1:65" s="2" customFormat="1" ht="13.8" customHeight="1">
      <c r="A130" s="38"/>
      <c r="B130" s="39"/>
      <c r="C130" s="219" t="s">
        <v>218</v>
      </c>
      <c r="D130" s="219" t="s">
        <v>166</v>
      </c>
      <c r="E130" s="220" t="s">
        <v>218</v>
      </c>
      <c r="F130" s="221" t="s">
        <v>3369</v>
      </c>
      <c r="G130" s="222" t="s">
        <v>1462</v>
      </c>
      <c r="H130" s="223">
        <v>7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41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170</v>
      </c>
      <c r="AT130" s="231" t="s">
        <v>166</v>
      </c>
      <c r="AU130" s="231" t="s">
        <v>84</v>
      </c>
      <c r="AY130" s="17" t="s">
        <v>164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84</v>
      </c>
      <c r="BK130" s="232">
        <f>ROUND(I130*H130,2)</f>
        <v>0</v>
      </c>
      <c r="BL130" s="17" t="s">
        <v>170</v>
      </c>
      <c r="BM130" s="231" t="s">
        <v>3370</v>
      </c>
    </row>
    <row r="131" spans="1:65" s="2" customFormat="1" ht="13.8" customHeight="1">
      <c r="A131" s="38"/>
      <c r="B131" s="39"/>
      <c r="C131" s="219" t="s">
        <v>222</v>
      </c>
      <c r="D131" s="219" t="s">
        <v>166</v>
      </c>
      <c r="E131" s="220" t="s">
        <v>222</v>
      </c>
      <c r="F131" s="221" t="s">
        <v>3371</v>
      </c>
      <c r="G131" s="222" t="s">
        <v>1462</v>
      </c>
      <c r="H131" s="223">
        <v>2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41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170</v>
      </c>
      <c r="AT131" s="231" t="s">
        <v>166</v>
      </c>
      <c r="AU131" s="231" t="s">
        <v>84</v>
      </c>
      <c r="AY131" s="17" t="s">
        <v>164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84</v>
      </c>
      <c r="BK131" s="232">
        <f>ROUND(I131*H131,2)</f>
        <v>0</v>
      </c>
      <c r="BL131" s="17" t="s">
        <v>170</v>
      </c>
      <c r="BM131" s="231" t="s">
        <v>3372</v>
      </c>
    </row>
    <row r="132" spans="1:65" s="2" customFormat="1" ht="13.8" customHeight="1">
      <c r="A132" s="38"/>
      <c r="B132" s="39"/>
      <c r="C132" s="219" t="s">
        <v>227</v>
      </c>
      <c r="D132" s="219" t="s">
        <v>166</v>
      </c>
      <c r="E132" s="220" t="s">
        <v>227</v>
      </c>
      <c r="F132" s="221" t="s">
        <v>3373</v>
      </c>
      <c r="G132" s="222" t="s">
        <v>1462</v>
      </c>
      <c r="H132" s="223">
        <v>15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41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170</v>
      </c>
      <c r="AT132" s="231" t="s">
        <v>166</v>
      </c>
      <c r="AU132" s="231" t="s">
        <v>84</v>
      </c>
      <c r="AY132" s="17" t="s">
        <v>164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84</v>
      </c>
      <c r="BK132" s="232">
        <f>ROUND(I132*H132,2)</f>
        <v>0</v>
      </c>
      <c r="BL132" s="17" t="s">
        <v>170</v>
      </c>
      <c r="BM132" s="231" t="s">
        <v>3374</v>
      </c>
    </row>
    <row r="133" spans="1:65" s="2" customFormat="1" ht="13.8" customHeight="1">
      <c r="A133" s="38"/>
      <c r="B133" s="39"/>
      <c r="C133" s="219" t="s">
        <v>233</v>
      </c>
      <c r="D133" s="219" t="s">
        <v>166</v>
      </c>
      <c r="E133" s="220" t="s">
        <v>233</v>
      </c>
      <c r="F133" s="221" t="s">
        <v>3375</v>
      </c>
      <c r="G133" s="222" t="s">
        <v>1462</v>
      </c>
      <c r="H133" s="223">
        <v>2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41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170</v>
      </c>
      <c r="AT133" s="231" t="s">
        <v>166</v>
      </c>
      <c r="AU133" s="231" t="s">
        <v>84</v>
      </c>
      <c r="AY133" s="17" t="s">
        <v>164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84</v>
      </c>
      <c r="BK133" s="232">
        <f>ROUND(I133*H133,2)</f>
        <v>0</v>
      </c>
      <c r="BL133" s="17" t="s">
        <v>170</v>
      </c>
      <c r="BM133" s="231" t="s">
        <v>3376</v>
      </c>
    </row>
    <row r="134" spans="1:65" s="2" customFormat="1" ht="13.8" customHeight="1">
      <c r="A134" s="38"/>
      <c r="B134" s="39"/>
      <c r="C134" s="219" t="s">
        <v>238</v>
      </c>
      <c r="D134" s="219" t="s">
        <v>166</v>
      </c>
      <c r="E134" s="220" t="s">
        <v>238</v>
      </c>
      <c r="F134" s="221" t="s">
        <v>3377</v>
      </c>
      <c r="G134" s="222" t="s">
        <v>1462</v>
      </c>
      <c r="H134" s="223">
        <v>2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41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170</v>
      </c>
      <c r="AT134" s="231" t="s">
        <v>166</v>
      </c>
      <c r="AU134" s="231" t="s">
        <v>84</v>
      </c>
      <c r="AY134" s="17" t="s">
        <v>164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84</v>
      </c>
      <c r="BK134" s="232">
        <f>ROUND(I134*H134,2)</f>
        <v>0</v>
      </c>
      <c r="BL134" s="17" t="s">
        <v>170</v>
      </c>
      <c r="BM134" s="231" t="s">
        <v>3378</v>
      </c>
    </row>
    <row r="135" spans="1:65" s="2" customFormat="1" ht="13.8" customHeight="1">
      <c r="A135" s="38"/>
      <c r="B135" s="39"/>
      <c r="C135" s="219" t="s">
        <v>8</v>
      </c>
      <c r="D135" s="219" t="s">
        <v>166</v>
      </c>
      <c r="E135" s="220" t="s">
        <v>8</v>
      </c>
      <c r="F135" s="221" t="s">
        <v>3379</v>
      </c>
      <c r="G135" s="222" t="s">
        <v>1462</v>
      </c>
      <c r="H135" s="223">
        <v>3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41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170</v>
      </c>
      <c r="AT135" s="231" t="s">
        <v>166</v>
      </c>
      <c r="AU135" s="231" t="s">
        <v>84</v>
      </c>
      <c r="AY135" s="17" t="s">
        <v>164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84</v>
      </c>
      <c r="BK135" s="232">
        <f>ROUND(I135*H135,2)</f>
        <v>0</v>
      </c>
      <c r="BL135" s="17" t="s">
        <v>170</v>
      </c>
      <c r="BM135" s="231" t="s">
        <v>3380</v>
      </c>
    </row>
    <row r="136" spans="1:65" s="2" customFormat="1" ht="13.8" customHeight="1">
      <c r="A136" s="38"/>
      <c r="B136" s="39"/>
      <c r="C136" s="219" t="s">
        <v>252</v>
      </c>
      <c r="D136" s="219" t="s">
        <v>166</v>
      </c>
      <c r="E136" s="220" t="s">
        <v>252</v>
      </c>
      <c r="F136" s="221" t="s">
        <v>3381</v>
      </c>
      <c r="G136" s="222" t="s">
        <v>1462</v>
      </c>
      <c r="H136" s="223">
        <v>8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41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170</v>
      </c>
      <c r="AT136" s="231" t="s">
        <v>166</v>
      </c>
      <c r="AU136" s="231" t="s">
        <v>84</v>
      </c>
      <c r="AY136" s="17" t="s">
        <v>164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84</v>
      </c>
      <c r="BK136" s="232">
        <f>ROUND(I136*H136,2)</f>
        <v>0</v>
      </c>
      <c r="BL136" s="17" t="s">
        <v>170</v>
      </c>
      <c r="BM136" s="231" t="s">
        <v>3382</v>
      </c>
    </row>
    <row r="137" spans="1:65" s="2" customFormat="1" ht="13.8" customHeight="1">
      <c r="A137" s="38"/>
      <c r="B137" s="39"/>
      <c r="C137" s="219" t="s">
        <v>258</v>
      </c>
      <c r="D137" s="219" t="s">
        <v>166</v>
      </c>
      <c r="E137" s="220" t="s">
        <v>258</v>
      </c>
      <c r="F137" s="221" t="s">
        <v>3383</v>
      </c>
      <c r="G137" s="222" t="s">
        <v>1462</v>
      </c>
      <c r="H137" s="223">
        <v>8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41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170</v>
      </c>
      <c r="AT137" s="231" t="s">
        <v>166</v>
      </c>
      <c r="AU137" s="231" t="s">
        <v>84</v>
      </c>
      <c r="AY137" s="17" t="s">
        <v>164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84</v>
      </c>
      <c r="BK137" s="232">
        <f>ROUND(I137*H137,2)</f>
        <v>0</v>
      </c>
      <c r="BL137" s="17" t="s">
        <v>170</v>
      </c>
      <c r="BM137" s="231" t="s">
        <v>3384</v>
      </c>
    </row>
    <row r="138" spans="1:65" s="2" customFormat="1" ht="13.8" customHeight="1">
      <c r="A138" s="38"/>
      <c r="B138" s="39"/>
      <c r="C138" s="219" t="s">
        <v>263</v>
      </c>
      <c r="D138" s="219" t="s">
        <v>166</v>
      </c>
      <c r="E138" s="220" t="s">
        <v>263</v>
      </c>
      <c r="F138" s="221" t="s">
        <v>3385</v>
      </c>
      <c r="G138" s="222" t="s">
        <v>1462</v>
      </c>
      <c r="H138" s="223">
        <v>10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41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170</v>
      </c>
      <c r="AT138" s="231" t="s">
        <v>166</v>
      </c>
      <c r="AU138" s="231" t="s">
        <v>84</v>
      </c>
      <c r="AY138" s="17" t="s">
        <v>164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84</v>
      </c>
      <c r="BK138" s="232">
        <f>ROUND(I138*H138,2)</f>
        <v>0</v>
      </c>
      <c r="BL138" s="17" t="s">
        <v>170</v>
      </c>
      <c r="BM138" s="231" t="s">
        <v>3386</v>
      </c>
    </row>
    <row r="139" spans="1:65" s="2" customFormat="1" ht="13.8" customHeight="1">
      <c r="A139" s="38"/>
      <c r="B139" s="39"/>
      <c r="C139" s="219" t="s">
        <v>268</v>
      </c>
      <c r="D139" s="219" t="s">
        <v>166</v>
      </c>
      <c r="E139" s="220" t="s">
        <v>268</v>
      </c>
      <c r="F139" s="221" t="s">
        <v>3387</v>
      </c>
      <c r="G139" s="222" t="s">
        <v>1462</v>
      </c>
      <c r="H139" s="223">
        <v>2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41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170</v>
      </c>
      <c r="AT139" s="231" t="s">
        <v>166</v>
      </c>
      <c r="AU139" s="231" t="s">
        <v>84</v>
      </c>
      <c r="AY139" s="17" t="s">
        <v>164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84</v>
      </c>
      <c r="BK139" s="232">
        <f>ROUND(I139*H139,2)</f>
        <v>0</v>
      </c>
      <c r="BL139" s="17" t="s">
        <v>170</v>
      </c>
      <c r="BM139" s="231" t="s">
        <v>3388</v>
      </c>
    </row>
    <row r="140" spans="1:65" s="2" customFormat="1" ht="13.8" customHeight="1">
      <c r="A140" s="38"/>
      <c r="B140" s="39"/>
      <c r="C140" s="219" t="s">
        <v>275</v>
      </c>
      <c r="D140" s="219" t="s">
        <v>166</v>
      </c>
      <c r="E140" s="220" t="s">
        <v>275</v>
      </c>
      <c r="F140" s="221" t="s">
        <v>3389</v>
      </c>
      <c r="G140" s="222" t="s">
        <v>1462</v>
      </c>
      <c r="H140" s="223">
        <v>1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41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170</v>
      </c>
      <c r="AT140" s="231" t="s">
        <v>166</v>
      </c>
      <c r="AU140" s="231" t="s">
        <v>84</v>
      </c>
      <c r="AY140" s="17" t="s">
        <v>164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84</v>
      </c>
      <c r="BK140" s="232">
        <f>ROUND(I140*H140,2)</f>
        <v>0</v>
      </c>
      <c r="BL140" s="17" t="s">
        <v>170</v>
      </c>
      <c r="BM140" s="231" t="s">
        <v>3390</v>
      </c>
    </row>
    <row r="141" spans="1:65" s="2" customFormat="1" ht="13.8" customHeight="1">
      <c r="A141" s="38"/>
      <c r="B141" s="39"/>
      <c r="C141" s="219" t="s">
        <v>7</v>
      </c>
      <c r="D141" s="219" t="s">
        <v>166</v>
      </c>
      <c r="E141" s="220" t="s">
        <v>7</v>
      </c>
      <c r="F141" s="221" t="s">
        <v>3391</v>
      </c>
      <c r="G141" s="222" t="s">
        <v>1462</v>
      </c>
      <c r="H141" s="223">
        <v>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41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170</v>
      </c>
      <c r="AT141" s="231" t="s">
        <v>166</v>
      </c>
      <c r="AU141" s="231" t="s">
        <v>84</v>
      </c>
      <c r="AY141" s="17" t="s">
        <v>164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84</v>
      </c>
      <c r="BK141" s="232">
        <f>ROUND(I141*H141,2)</f>
        <v>0</v>
      </c>
      <c r="BL141" s="17" t="s">
        <v>170</v>
      </c>
      <c r="BM141" s="231" t="s">
        <v>3392</v>
      </c>
    </row>
    <row r="142" spans="1:65" s="2" customFormat="1" ht="13.8" customHeight="1">
      <c r="A142" s="38"/>
      <c r="B142" s="39"/>
      <c r="C142" s="219" t="s">
        <v>284</v>
      </c>
      <c r="D142" s="219" t="s">
        <v>166</v>
      </c>
      <c r="E142" s="220" t="s">
        <v>284</v>
      </c>
      <c r="F142" s="221" t="s">
        <v>3393</v>
      </c>
      <c r="G142" s="222" t="s">
        <v>1462</v>
      </c>
      <c r="H142" s="223">
        <v>4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41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170</v>
      </c>
      <c r="AT142" s="231" t="s">
        <v>166</v>
      </c>
      <c r="AU142" s="231" t="s">
        <v>84</v>
      </c>
      <c r="AY142" s="17" t="s">
        <v>164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84</v>
      </c>
      <c r="BK142" s="232">
        <f>ROUND(I142*H142,2)</f>
        <v>0</v>
      </c>
      <c r="BL142" s="17" t="s">
        <v>170</v>
      </c>
      <c r="BM142" s="231" t="s">
        <v>3394</v>
      </c>
    </row>
    <row r="143" spans="1:65" s="2" customFormat="1" ht="13.8" customHeight="1">
      <c r="A143" s="38"/>
      <c r="B143" s="39"/>
      <c r="C143" s="219" t="s">
        <v>291</v>
      </c>
      <c r="D143" s="219" t="s">
        <v>166</v>
      </c>
      <c r="E143" s="220" t="s">
        <v>291</v>
      </c>
      <c r="F143" s="221" t="s">
        <v>3395</v>
      </c>
      <c r="G143" s="222" t="s">
        <v>1462</v>
      </c>
      <c r="H143" s="223">
        <v>2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41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170</v>
      </c>
      <c r="AT143" s="231" t="s">
        <v>166</v>
      </c>
      <c r="AU143" s="231" t="s">
        <v>84</v>
      </c>
      <c r="AY143" s="17" t="s">
        <v>164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84</v>
      </c>
      <c r="BK143" s="232">
        <f>ROUND(I143*H143,2)</f>
        <v>0</v>
      </c>
      <c r="BL143" s="17" t="s">
        <v>170</v>
      </c>
      <c r="BM143" s="231" t="s">
        <v>3396</v>
      </c>
    </row>
    <row r="144" spans="1:65" s="2" customFormat="1" ht="13.8" customHeight="1">
      <c r="A144" s="38"/>
      <c r="B144" s="39"/>
      <c r="C144" s="219" t="s">
        <v>296</v>
      </c>
      <c r="D144" s="219" t="s">
        <v>166</v>
      </c>
      <c r="E144" s="220" t="s">
        <v>296</v>
      </c>
      <c r="F144" s="221" t="s">
        <v>3397</v>
      </c>
      <c r="G144" s="222" t="s">
        <v>1462</v>
      </c>
      <c r="H144" s="223">
        <v>11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41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170</v>
      </c>
      <c r="AT144" s="231" t="s">
        <v>166</v>
      </c>
      <c r="AU144" s="231" t="s">
        <v>84</v>
      </c>
      <c r="AY144" s="17" t="s">
        <v>164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84</v>
      </c>
      <c r="BK144" s="232">
        <f>ROUND(I144*H144,2)</f>
        <v>0</v>
      </c>
      <c r="BL144" s="17" t="s">
        <v>170</v>
      </c>
      <c r="BM144" s="231" t="s">
        <v>3398</v>
      </c>
    </row>
    <row r="145" spans="1:65" s="2" customFormat="1" ht="13.8" customHeight="1">
      <c r="A145" s="38"/>
      <c r="B145" s="39"/>
      <c r="C145" s="219" t="s">
        <v>305</v>
      </c>
      <c r="D145" s="219" t="s">
        <v>166</v>
      </c>
      <c r="E145" s="220" t="s">
        <v>305</v>
      </c>
      <c r="F145" s="221" t="s">
        <v>3399</v>
      </c>
      <c r="G145" s="222" t="s">
        <v>1462</v>
      </c>
      <c r="H145" s="223">
        <v>25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41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170</v>
      </c>
      <c r="AT145" s="231" t="s">
        <v>166</v>
      </c>
      <c r="AU145" s="231" t="s">
        <v>84</v>
      </c>
      <c r="AY145" s="17" t="s">
        <v>164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84</v>
      </c>
      <c r="BK145" s="232">
        <f>ROUND(I145*H145,2)</f>
        <v>0</v>
      </c>
      <c r="BL145" s="17" t="s">
        <v>170</v>
      </c>
      <c r="BM145" s="231" t="s">
        <v>3400</v>
      </c>
    </row>
    <row r="146" spans="1:65" s="2" customFormat="1" ht="13.8" customHeight="1">
      <c r="A146" s="38"/>
      <c r="B146" s="39"/>
      <c r="C146" s="219" t="s">
        <v>314</v>
      </c>
      <c r="D146" s="219" t="s">
        <v>166</v>
      </c>
      <c r="E146" s="220" t="s">
        <v>314</v>
      </c>
      <c r="F146" s="221" t="s">
        <v>3401</v>
      </c>
      <c r="G146" s="222" t="s">
        <v>1462</v>
      </c>
      <c r="H146" s="223">
        <v>15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41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170</v>
      </c>
      <c r="AT146" s="231" t="s">
        <v>166</v>
      </c>
      <c r="AU146" s="231" t="s">
        <v>84</v>
      </c>
      <c r="AY146" s="17" t="s">
        <v>164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84</v>
      </c>
      <c r="BK146" s="232">
        <f>ROUND(I146*H146,2)</f>
        <v>0</v>
      </c>
      <c r="BL146" s="17" t="s">
        <v>170</v>
      </c>
      <c r="BM146" s="231" t="s">
        <v>3402</v>
      </c>
    </row>
    <row r="147" spans="1:65" s="2" customFormat="1" ht="13.8" customHeight="1">
      <c r="A147" s="38"/>
      <c r="B147" s="39"/>
      <c r="C147" s="219" t="s">
        <v>319</v>
      </c>
      <c r="D147" s="219" t="s">
        <v>166</v>
      </c>
      <c r="E147" s="220" t="s">
        <v>319</v>
      </c>
      <c r="F147" s="221" t="s">
        <v>3403</v>
      </c>
      <c r="G147" s="222" t="s">
        <v>1462</v>
      </c>
      <c r="H147" s="223">
        <v>10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41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170</v>
      </c>
      <c r="AT147" s="231" t="s">
        <v>166</v>
      </c>
      <c r="AU147" s="231" t="s">
        <v>84</v>
      </c>
      <c r="AY147" s="17" t="s">
        <v>164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84</v>
      </c>
      <c r="BK147" s="232">
        <f>ROUND(I147*H147,2)</f>
        <v>0</v>
      </c>
      <c r="BL147" s="17" t="s">
        <v>170</v>
      </c>
      <c r="BM147" s="231" t="s">
        <v>3404</v>
      </c>
    </row>
    <row r="148" spans="1:65" s="2" customFormat="1" ht="13.8" customHeight="1">
      <c r="A148" s="38"/>
      <c r="B148" s="39"/>
      <c r="C148" s="219" t="s">
        <v>324</v>
      </c>
      <c r="D148" s="219" t="s">
        <v>166</v>
      </c>
      <c r="E148" s="220" t="s">
        <v>324</v>
      </c>
      <c r="F148" s="221" t="s">
        <v>3405</v>
      </c>
      <c r="G148" s="222" t="s">
        <v>1462</v>
      </c>
      <c r="H148" s="223">
        <v>18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41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170</v>
      </c>
      <c r="AT148" s="231" t="s">
        <v>166</v>
      </c>
      <c r="AU148" s="231" t="s">
        <v>84</v>
      </c>
      <c r="AY148" s="17" t="s">
        <v>164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84</v>
      </c>
      <c r="BK148" s="232">
        <f>ROUND(I148*H148,2)</f>
        <v>0</v>
      </c>
      <c r="BL148" s="17" t="s">
        <v>170</v>
      </c>
      <c r="BM148" s="231" t="s">
        <v>3406</v>
      </c>
    </row>
    <row r="149" spans="1:65" s="2" customFormat="1" ht="13.8" customHeight="1">
      <c r="A149" s="38"/>
      <c r="B149" s="39"/>
      <c r="C149" s="219" t="s">
        <v>333</v>
      </c>
      <c r="D149" s="219" t="s">
        <v>166</v>
      </c>
      <c r="E149" s="220" t="s">
        <v>333</v>
      </c>
      <c r="F149" s="221" t="s">
        <v>3407</v>
      </c>
      <c r="G149" s="222" t="s">
        <v>1462</v>
      </c>
      <c r="H149" s="223">
        <v>10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41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170</v>
      </c>
      <c r="AT149" s="231" t="s">
        <v>166</v>
      </c>
      <c r="AU149" s="231" t="s">
        <v>84</v>
      </c>
      <c r="AY149" s="17" t="s">
        <v>164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84</v>
      </c>
      <c r="BK149" s="232">
        <f>ROUND(I149*H149,2)</f>
        <v>0</v>
      </c>
      <c r="BL149" s="17" t="s">
        <v>170</v>
      </c>
      <c r="BM149" s="231" t="s">
        <v>3408</v>
      </c>
    </row>
    <row r="150" spans="1:65" s="2" customFormat="1" ht="13.8" customHeight="1">
      <c r="A150" s="38"/>
      <c r="B150" s="39"/>
      <c r="C150" s="219" t="s">
        <v>338</v>
      </c>
      <c r="D150" s="219" t="s">
        <v>166</v>
      </c>
      <c r="E150" s="220" t="s">
        <v>338</v>
      </c>
      <c r="F150" s="221" t="s">
        <v>3409</v>
      </c>
      <c r="G150" s="222" t="s">
        <v>1462</v>
      </c>
      <c r="H150" s="223">
        <v>8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41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170</v>
      </c>
      <c r="AT150" s="231" t="s">
        <v>166</v>
      </c>
      <c r="AU150" s="231" t="s">
        <v>84</v>
      </c>
      <c r="AY150" s="17" t="s">
        <v>164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84</v>
      </c>
      <c r="BK150" s="232">
        <f>ROUND(I150*H150,2)</f>
        <v>0</v>
      </c>
      <c r="BL150" s="17" t="s">
        <v>170</v>
      </c>
      <c r="BM150" s="231" t="s">
        <v>3410</v>
      </c>
    </row>
    <row r="151" spans="1:65" s="2" customFormat="1" ht="13.8" customHeight="1">
      <c r="A151" s="38"/>
      <c r="B151" s="39"/>
      <c r="C151" s="219" t="s">
        <v>347</v>
      </c>
      <c r="D151" s="219" t="s">
        <v>166</v>
      </c>
      <c r="E151" s="220" t="s">
        <v>347</v>
      </c>
      <c r="F151" s="221" t="s">
        <v>3411</v>
      </c>
      <c r="G151" s="222" t="s">
        <v>1462</v>
      </c>
      <c r="H151" s="223">
        <v>4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41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170</v>
      </c>
      <c r="AT151" s="231" t="s">
        <v>166</v>
      </c>
      <c r="AU151" s="231" t="s">
        <v>84</v>
      </c>
      <c r="AY151" s="17" t="s">
        <v>164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84</v>
      </c>
      <c r="BK151" s="232">
        <f>ROUND(I151*H151,2)</f>
        <v>0</v>
      </c>
      <c r="BL151" s="17" t="s">
        <v>170</v>
      </c>
      <c r="BM151" s="231" t="s">
        <v>3412</v>
      </c>
    </row>
    <row r="152" spans="1:65" s="2" customFormat="1" ht="13.8" customHeight="1">
      <c r="A152" s="38"/>
      <c r="B152" s="39"/>
      <c r="C152" s="219" t="s">
        <v>352</v>
      </c>
      <c r="D152" s="219" t="s">
        <v>166</v>
      </c>
      <c r="E152" s="220" t="s">
        <v>352</v>
      </c>
      <c r="F152" s="221" t="s">
        <v>3413</v>
      </c>
      <c r="G152" s="222" t="s">
        <v>1462</v>
      </c>
      <c r="H152" s="223">
        <v>2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41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170</v>
      </c>
      <c r="AT152" s="231" t="s">
        <v>166</v>
      </c>
      <c r="AU152" s="231" t="s">
        <v>84</v>
      </c>
      <c r="AY152" s="17" t="s">
        <v>164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84</v>
      </c>
      <c r="BK152" s="232">
        <f>ROUND(I152*H152,2)</f>
        <v>0</v>
      </c>
      <c r="BL152" s="17" t="s">
        <v>170</v>
      </c>
      <c r="BM152" s="231" t="s">
        <v>3414</v>
      </c>
    </row>
    <row r="153" spans="1:65" s="2" customFormat="1" ht="13.8" customHeight="1">
      <c r="A153" s="38"/>
      <c r="B153" s="39"/>
      <c r="C153" s="219" t="s">
        <v>356</v>
      </c>
      <c r="D153" s="219" t="s">
        <v>166</v>
      </c>
      <c r="E153" s="220" t="s">
        <v>356</v>
      </c>
      <c r="F153" s="221" t="s">
        <v>3415</v>
      </c>
      <c r="G153" s="222" t="s">
        <v>1462</v>
      </c>
      <c r="H153" s="223">
        <v>2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41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170</v>
      </c>
      <c r="AT153" s="231" t="s">
        <v>166</v>
      </c>
      <c r="AU153" s="231" t="s">
        <v>84</v>
      </c>
      <c r="AY153" s="17" t="s">
        <v>164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84</v>
      </c>
      <c r="BK153" s="232">
        <f>ROUND(I153*H153,2)</f>
        <v>0</v>
      </c>
      <c r="BL153" s="17" t="s">
        <v>170</v>
      </c>
      <c r="BM153" s="231" t="s">
        <v>3416</v>
      </c>
    </row>
    <row r="154" spans="1:65" s="2" customFormat="1" ht="13.8" customHeight="1">
      <c r="A154" s="38"/>
      <c r="B154" s="39"/>
      <c r="C154" s="219" t="s">
        <v>360</v>
      </c>
      <c r="D154" s="219" t="s">
        <v>166</v>
      </c>
      <c r="E154" s="220" t="s">
        <v>360</v>
      </c>
      <c r="F154" s="221" t="s">
        <v>3417</v>
      </c>
      <c r="G154" s="222" t="s">
        <v>1462</v>
      </c>
      <c r="H154" s="223">
        <v>11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41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170</v>
      </c>
      <c r="AT154" s="231" t="s">
        <v>166</v>
      </c>
      <c r="AU154" s="231" t="s">
        <v>84</v>
      </c>
      <c r="AY154" s="17" t="s">
        <v>164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84</v>
      </c>
      <c r="BK154" s="232">
        <f>ROUND(I154*H154,2)</f>
        <v>0</v>
      </c>
      <c r="BL154" s="17" t="s">
        <v>170</v>
      </c>
      <c r="BM154" s="231" t="s">
        <v>3418</v>
      </c>
    </row>
    <row r="155" spans="1:65" s="2" customFormat="1" ht="13.8" customHeight="1">
      <c r="A155" s="38"/>
      <c r="B155" s="39"/>
      <c r="C155" s="219" t="s">
        <v>364</v>
      </c>
      <c r="D155" s="219" t="s">
        <v>166</v>
      </c>
      <c r="E155" s="220" t="s">
        <v>364</v>
      </c>
      <c r="F155" s="221" t="s">
        <v>3419</v>
      </c>
      <c r="G155" s="222" t="s">
        <v>1462</v>
      </c>
      <c r="H155" s="223">
        <v>6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41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170</v>
      </c>
      <c r="AT155" s="231" t="s">
        <v>166</v>
      </c>
      <c r="AU155" s="231" t="s">
        <v>84</v>
      </c>
      <c r="AY155" s="17" t="s">
        <v>164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84</v>
      </c>
      <c r="BK155" s="232">
        <f>ROUND(I155*H155,2)</f>
        <v>0</v>
      </c>
      <c r="BL155" s="17" t="s">
        <v>170</v>
      </c>
      <c r="BM155" s="231" t="s">
        <v>3420</v>
      </c>
    </row>
    <row r="156" spans="1:65" s="2" customFormat="1" ht="13.8" customHeight="1">
      <c r="A156" s="38"/>
      <c r="B156" s="39"/>
      <c r="C156" s="219" t="s">
        <v>369</v>
      </c>
      <c r="D156" s="219" t="s">
        <v>166</v>
      </c>
      <c r="E156" s="220" t="s">
        <v>369</v>
      </c>
      <c r="F156" s="221" t="s">
        <v>3421</v>
      </c>
      <c r="G156" s="222" t="s">
        <v>1462</v>
      </c>
      <c r="H156" s="223">
        <v>5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41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170</v>
      </c>
      <c r="AT156" s="231" t="s">
        <v>166</v>
      </c>
      <c r="AU156" s="231" t="s">
        <v>84</v>
      </c>
      <c r="AY156" s="17" t="s">
        <v>164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84</v>
      </c>
      <c r="BK156" s="232">
        <f>ROUND(I156*H156,2)</f>
        <v>0</v>
      </c>
      <c r="BL156" s="17" t="s">
        <v>170</v>
      </c>
      <c r="BM156" s="231" t="s">
        <v>3422</v>
      </c>
    </row>
    <row r="157" spans="1:63" s="12" customFormat="1" ht="25.9" customHeight="1">
      <c r="A157" s="12"/>
      <c r="B157" s="203"/>
      <c r="C157" s="204"/>
      <c r="D157" s="205" t="s">
        <v>75</v>
      </c>
      <c r="E157" s="206" t="s">
        <v>3423</v>
      </c>
      <c r="F157" s="206" t="s">
        <v>3424</v>
      </c>
      <c r="G157" s="204"/>
      <c r="H157" s="204"/>
      <c r="I157" s="207"/>
      <c r="J157" s="208">
        <f>BK157</f>
        <v>0</v>
      </c>
      <c r="K157" s="204"/>
      <c r="L157" s="209"/>
      <c r="M157" s="210"/>
      <c r="N157" s="211"/>
      <c r="O157" s="211"/>
      <c r="P157" s="212">
        <f>SUM(P158:P196)</f>
        <v>0</v>
      </c>
      <c r="Q157" s="211"/>
      <c r="R157" s="212">
        <f>SUM(R158:R196)</f>
        <v>0</v>
      </c>
      <c r="S157" s="211"/>
      <c r="T157" s="213">
        <f>SUM(T158:T196)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84</v>
      </c>
      <c r="AT157" s="215" t="s">
        <v>75</v>
      </c>
      <c r="AU157" s="215" t="s">
        <v>76</v>
      </c>
      <c r="AY157" s="214" t="s">
        <v>164</v>
      </c>
      <c r="BK157" s="216">
        <f>SUM(BK158:BK196)</f>
        <v>0</v>
      </c>
    </row>
    <row r="158" spans="1:65" s="2" customFormat="1" ht="13.8" customHeight="1">
      <c r="A158" s="38"/>
      <c r="B158" s="39"/>
      <c r="C158" s="219" t="s">
        <v>374</v>
      </c>
      <c r="D158" s="219" t="s">
        <v>166</v>
      </c>
      <c r="E158" s="220" t="s">
        <v>3425</v>
      </c>
      <c r="F158" s="221" t="s">
        <v>3426</v>
      </c>
      <c r="G158" s="222" t="s">
        <v>182</v>
      </c>
      <c r="H158" s="223">
        <v>600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41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170</v>
      </c>
      <c r="AT158" s="231" t="s">
        <v>166</v>
      </c>
      <c r="AU158" s="231" t="s">
        <v>84</v>
      </c>
      <c r="AY158" s="17" t="s">
        <v>164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84</v>
      </c>
      <c r="BK158" s="232">
        <f>ROUND(I158*H158,2)</f>
        <v>0</v>
      </c>
      <c r="BL158" s="17" t="s">
        <v>170</v>
      </c>
      <c r="BM158" s="231" t="s">
        <v>3427</v>
      </c>
    </row>
    <row r="159" spans="1:65" s="2" customFormat="1" ht="13.8" customHeight="1">
      <c r="A159" s="38"/>
      <c r="B159" s="39"/>
      <c r="C159" s="219" t="s">
        <v>379</v>
      </c>
      <c r="D159" s="219" t="s">
        <v>166</v>
      </c>
      <c r="E159" s="220" t="s">
        <v>3428</v>
      </c>
      <c r="F159" s="221" t="s">
        <v>3429</v>
      </c>
      <c r="G159" s="222" t="s">
        <v>1462</v>
      </c>
      <c r="H159" s="223">
        <v>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41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170</v>
      </c>
      <c r="AT159" s="231" t="s">
        <v>166</v>
      </c>
      <c r="AU159" s="231" t="s">
        <v>84</v>
      </c>
      <c r="AY159" s="17" t="s">
        <v>164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84</v>
      </c>
      <c r="BK159" s="232">
        <f>ROUND(I159*H159,2)</f>
        <v>0</v>
      </c>
      <c r="BL159" s="17" t="s">
        <v>170</v>
      </c>
      <c r="BM159" s="231" t="s">
        <v>3430</v>
      </c>
    </row>
    <row r="160" spans="1:65" s="2" customFormat="1" ht="13.8" customHeight="1">
      <c r="A160" s="38"/>
      <c r="B160" s="39"/>
      <c r="C160" s="219" t="s">
        <v>384</v>
      </c>
      <c r="D160" s="219" t="s">
        <v>166</v>
      </c>
      <c r="E160" s="220" t="s">
        <v>3431</v>
      </c>
      <c r="F160" s="221" t="s">
        <v>3432</v>
      </c>
      <c r="G160" s="222" t="s">
        <v>1462</v>
      </c>
      <c r="H160" s="223">
        <v>2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41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170</v>
      </c>
      <c r="AT160" s="231" t="s">
        <v>166</v>
      </c>
      <c r="AU160" s="231" t="s">
        <v>84</v>
      </c>
      <c r="AY160" s="17" t="s">
        <v>164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84</v>
      </c>
      <c r="BK160" s="232">
        <f>ROUND(I160*H160,2)</f>
        <v>0</v>
      </c>
      <c r="BL160" s="17" t="s">
        <v>170</v>
      </c>
      <c r="BM160" s="231" t="s">
        <v>3433</v>
      </c>
    </row>
    <row r="161" spans="1:65" s="2" customFormat="1" ht="13.8" customHeight="1">
      <c r="A161" s="38"/>
      <c r="B161" s="39"/>
      <c r="C161" s="219" t="s">
        <v>389</v>
      </c>
      <c r="D161" s="219" t="s">
        <v>166</v>
      </c>
      <c r="E161" s="220" t="s">
        <v>3434</v>
      </c>
      <c r="F161" s="221" t="s">
        <v>3435</v>
      </c>
      <c r="G161" s="222" t="s">
        <v>1462</v>
      </c>
      <c r="H161" s="223">
        <v>1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41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170</v>
      </c>
      <c r="AT161" s="231" t="s">
        <v>166</v>
      </c>
      <c r="AU161" s="231" t="s">
        <v>84</v>
      </c>
      <c r="AY161" s="17" t="s">
        <v>164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84</v>
      </c>
      <c r="BK161" s="232">
        <f>ROUND(I161*H161,2)</f>
        <v>0</v>
      </c>
      <c r="BL161" s="17" t="s">
        <v>170</v>
      </c>
      <c r="BM161" s="231" t="s">
        <v>3436</v>
      </c>
    </row>
    <row r="162" spans="1:65" s="2" customFormat="1" ht="13.8" customHeight="1">
      <c r="A162" s="38"/>
      <c r="B162" s="39"/>
      <c r="C162" s="219" t="s">
        <v>394</v>
      </c>
      <c r="D162" s="219" t="s">
        <v>166</v>
      </c>
      <c r="E162" s="220" t="s">
        <v>3437</v>
      </c>
      <c r="F162" s="221" t="s">
        <v>3438</v>
      </c>
      <c r="G162" s="222" t="s">
        <v>1462</v>
      </c>
      <c r="H162" s="223">
        <v>5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41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170</v>
      </c>
      <c r="AT162" s="231" t="s">
        <v>166</v>
      </c>
      <c r="AU162" s="231" t="s">
        <v>84</v>
      </c>
      <c r="AY162" s="17" t="s">
        <v>164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84</v>
      </c>
      <c r="BK162" s="232">
        <f>ROUND(I162*H162,2)</f>
        <v>0</v>
      </c>
      <c r="BL162" s="17" t="s">
        <v>170</v>
      </c>
      <c r="BM162" s="231" t="s">
        <v>3439</v>
      </c>
    </row>
    <row r="163" spans="1:65" s="2" customFormat="1" ht="13.8" customHeight="1">
      <c r="A163" s="38"/>
      <c r="B163" s="39"/>
      <c r="C163" s="219" t="s">
        <v>398</v>
      </c>
      <c r="D163" s="219" t="s">
        <v>166</v>
      </c>
      <c r="E163" s="220" t="s">
        <v>3440</v>
      </c>
      <c r="F163" s="221" t="s">
        <v>3441</v>
      </c>
      <c r="G163" s="222" t="s">
        <v>1462</v>
      </c>
      <c r="H163" s="223">
        <v>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41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170</v>
      </c>
      <c r="AT163" s="231" t="s">
        <v>166</v>
      </c>
      <c r="AU163" s="231" t="s">
        <v>84</v>
      </c>
      <c r="AY163" s="17" t="s">
        <v>164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84</v>
      </c>
      <c r="BK163" s="232">
        <f>ROUND(I163*H163,2)</f>
        <v>0</v>
      </c>
      <c r="BL163" s="17" t="s">
        <v>170</v>
      </c>
      <c r="BM163" s="231" t="s">
        <v>3442</v>
      </c>
    </row>
    <row r="164" spans="1:65" s="2" customFormat="1" ht="13.8" customHeight="1">
      <c r="A164" s="38"/>
      <c r="B164" s="39"/>
      <c r="C164" s="219" t="s">
        <v>402</v>
      </c>
      <c r="D164" s="219" t="s">
        <v>166</v>
      </c>
      <c r="E164" s="220" t="s">
        <v>3443</v>
      </c>
      <c r="F164" s="221" t="s">
        <v>3444</v>
      </c>
      <c r="G164" s="222" t="s">
        <v>1462</v>
      </c>
      <c r="H164" s="223">
        <v>3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41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170</v>
      </c>
      <c r="AT164" s="231" t="s">
        <v>166</v>
      </c>
      <c r="AU164" s="231" t="s">
        <v>84</v>
      </c>
      <c r="AY164" s="17" t="s">
        <v>164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84</v>
      </c>
      <c r="BK164" s="232">
        <f>ROUND(I164*H164,2)</f>
        <v>0</v>
      </c>
      <c r="BL164" s="17" t="s">
        <v>170</v>
      </c>
      <c r="BM164" s="231" t="s">
        <v>3445</v>
      </c>
    </row>
    <row r="165" spans="1:65" s="2" customFormat="1" ht="13.8" customHeight="1">
      <c r="A165" s="38"/>
      <c r="B165" s="39"/>
      <c r="C165" s="219" t="s">
        <v>407</v>
      </c>
      <c r="D165" s="219" t="s">
        <v>166</v>
      </c>
      <c r="E165" s="220" t="s">
        <v>3446</v>
      </c>
      <c r="F165" s="221" t="s">
        <v>3447</v>
      </c>
      <c r="G165" s="222" t="s">
        <v>182</v>
      </c>
      <c r="H165" s="223">
        <v>175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41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170</v>
      </c>
      <c r="AT165" s="231" t="s">
        <v>166</v>
      </c>
      <c r="AU165" s="231" t="s">
        <v>84</v>
      </c>
      <c r="AY165" s="17" t="s">
        <v>164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84</v>
      </c>
      <c r="BK165" s="232">
        <f>ROUND(I165*H165,2)</f>
        <v>0</v>
      </c>
      <c r="BL165" s="17" t="s">
        <v>170</v>
      </c>
      <c r="BM165" s="231" t="s">
        <v>3448</v>
      </c>
    </row>
    <row r="166" spans="1:65" s="2" customFormat="1" ht="13.8" customHeight="1">
      <c r="A166" s="38"/>
      <c r="B166" s="39"/>
      <c r="C166" s="219" t="s">
        <v>411</v>
      </c>
      <c r="D166" s="219" t="s">
        <v>166</v>
      </c>
      <c r="E166" s="220" t="s">
        <v>3449</v>
      </c>
      <c r="F166" s="221" t="s">
        <v>3450</v>
      </c>
      <c r="G166" s="222" t="s">
        <v>182</v>
      </c>
      <c r="H166" s="223">
        <v>9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41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170</v>
      </c>
      <c r="AT166" s="231" t="s">
        <v>166</v>
      </c>
      <c r="AU166" s="231" t="s">
        <v>84</v>
      </c>
      <c r="AY166" s="17" t="s">
        <v>164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84</v>
      </c>
      <c r="BK166" s="232">
        <f>ROUND(I166*H166,2)</f>
        <v>0</v>
      </c>
      <c r="BL166" s="17" t="s">
        <v>170</v>
      </c>
      <c r="BM166" s="231" t="s">
        <v>3451</v>
      </c>
    </row>
    <row r="167" spans="1:65" s="2" customFormat="1" ht="13.8" customHeight="1">
      <c r="A167" s="38"/>
      <c r="B167" s="39"/>
      <c r="C167" s="219" t="s">
        <v>415</v>
      </c>
      <c r="D167" s="219" t="s">
        <v>166</v>
      </c>
      <c r="E167" s="220" t="s">
        <v>3452</v>
      </c>
      <c r="F167" s="221" t="s">
        <v>3453</v>
      </c>
      <c r="G167" s="222" t="s">
        <v>3454</v>
      </c>
      <c r="H167" s="223">
        <v>15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41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170</v>
      </c>
      <c r="AT167" s="231" t="s">
        <v>166</v>
      </c>
      <c r="AU167" s="231" t="s">
        <v>84</v>
      </c>
      <c r="AY167" s="17" t="s">
        <v>164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84</v>
      </c>
      <c r="BK167" s="232">
        <f>ROUND(I167*H167,2)</f>
        <v>0</v>
      </c>
      <c r="BL167" s="17" t="s">
        <v>170</v>
      </c>
      <c r="BM167" s="231" t="s">
        <v>3455</v>
      </c>
    </row>
    <row r="168" spans="1:65" s="2" customFormat="1" ht="13.8" customHeight="1">
      <c r="A168" s="38"/>
      <c r="B168" s="39"/>
      <c r="C168" s="219" t="s">
        <v>423</v>
      </c>
      <c r="D168" s="219" t="s">
        <v>166</v>
      </c>
      <c r="E168" s="220" t="s">
        <v>3456</v>
      </c>
      <c r="F168" s="221" t="s">
        <v>3457</v>
      </c>
      <c r="G168" s="222" t="s">
        <v>3454</v>
      </c>
      <c r="H168" s="223">
        <v>38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41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170</v>
      </c>
      <c r="AT168" s="231" t="s">
        <v>166</v>
      </c>
      <c r="AU168" s="231" t="s">
        <v>84</v>
      </c>
      <c r="AY168" s="17" t="s">
        <v>164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84</v>
      </c>
      <c r="BK168" s="232">
        <f>ROUND(I168*H168,2)</f>
        <v>0</v>
      </c>
      <c r="BL168" s="17" t="s">
        <v>170</v>
      </c>
      <c r="BM168" s="231" t="s">
        <v>3458</v>
      </c>
    </row>
    <row r="169" spans="1:65" s="2" customFormat="1" ht="13.8" customHeight="1">
      <c r="A169" s="38"/>
      <c r="B169" s="39"/>
      <c r="C169" s="219" t="s">
        <v>430</v>
      </c>
      <c r="D169" s="219" t="s">
        <v>166</v>
      </c>
      <c r="E169" s="220" t="s">
        <v>3459</v>
      </c>
      <c r="F169" s="221" t="s">
        <v>3460</v>
      </c>
      <c r="G169" s="222" t="s">
        <v>182</v>
      </c>
      <c r="H169" s="223">
        <v>400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41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170</v>
      </c>
      <c r="AT169" s="231" t="s">
        <v>166</v>
      </c>
      <c r="AU169" s="231" t="s">
        <v>84</v>
      </c>
      <c r="AY169" s="17" t="s">
        <v>164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84</v>
      </c>
      <c r="BK169" s="232">
        <f>ROUND(I169*H169,2)</f>
        <v>0</v>
      </c>
      <c r="BL169" s="17" t="s">
        <v>170</v>
      </c>
      <c r="BM169" s="231" t="s">
        <v>3461</v>
      </c>
    </row>
    <row r="170" spans="1:65" s="2" customFormat="1" ht="22.2" customHeight="1">
      <c r="A170" s="38"/>
      <c r="B170" s="39"/>
      <c r="C170" s="219" t="s">
        <v>436</v>
      </c>
      <c r="D170" s="219" t="s">
        <v>166</v>
      </c>
      <c r="E170" s="220" t="s">
        <v>3462</v>
      </c>
      <c r="F170" s="221" t="s">
        <v>3463</v>
      </c>
      <c r="G170" s="222" t="s">
        <v>1462</v>
      </c>
      <c r="H170" s="223">
        <v>8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41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170</v>
      </c>
      <c r="AT170" s="231" t="s">
        <v>166</v>
      </c>
      <c r="AU170" s="231" t="s">
        <v>84</v>
      </c>
      <c r="AY170" s="17" t="s">
        <v>164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84</v>
      </c>
      <c r="BK170" s="232">
        <f>ROUND(I170*H170,2)</f>
        <v>0</v>
      </c>
      <c r="BL170" s="17" t="s">
        <v>170</v>
      </c>
      <c r="BM170" s="231" t="s">
        <v>3464</v>
      </c>
    </row>
    <row r="171" spans="1:65" s="2" customFormat="1" ht="13.8" customHeight="1">
      <c r="A171" s="38"/>
      <c r="B171" s="39"/>
      <c r="C171" s="219" t="s">
        <v>443</v>
      </c>
      <c r="D171" s="219" t="s">
        <v>166</v>
      </c>
      <c r="E171" s="220" t="s">
        <v>3465</v>
      </c>
      <c r="F171" s="221" t="s">
        <v>3466</v>
      </c>
      <c r="G171" s="222" t="s">
        <v>3454</v>
      </c>
      <c r="H171" s="223">
        <v>4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41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170</v>
      </c>
      <c r="AT171" s="231" t="s">
        <v>166</v>
      </c>
      <c r="AU171" s="231" t="s">
        <v>84</v>
      </c>
      <c r="AY171" s="17" t="s">
        <v>164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84</v>
      </c>
      <c r="BK171" s="232">
        <f>ROUND(I171*H171,2)</f>
        <v>0</v>
      </c>
      <c r="BL171" s="17" t="s">
        <v>170</v>
      </c>
      <c r="BM171" s="231" t="s">
        <v>3467</v>
      </c>
    </row>
    <row r="172" spans="1:65" s="2" customFormat="1" ht="22.2" customHeight="1">
      <c r="A172" s="38"/>
      <c r="B172" s="39"/>
      <c r="C172" s="219" t="s">
        <v>452</v>
      </c>
      <c r="D172" s="219" t="s">
        <v>166</v>
      </c>
      <c r="E172" s="220" t="s">
        <v>3468</v>
      </c>
      <c r="F172" s="221" t="s">
        <v>3469</v>
      </c>
      <c r="G172" s="222" t="s">
        <v>1462</v>
      </c>
      <c r="H172" s="223">
        <v>2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41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170</v>
      </c>
      <c r="AT172" s="231" t="s">
        <v>166</v>
      </c>
      <c r="AU172" s="231" t="s">
        <v>84</v>
      </c>
      <c r="AY172" s="17" t="s">
        <v>164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84</v>
      </c>
      <c r="BK172" s="232">
        <f>ROUND(I172*H172,2)</f>
        <v>0</v>
      </c>
      <c r="BL172" s="17" t="s">
        <v>170</v>
      </c>
      <c r="BM172" s="231" t="s">
        <v>3470</v>
      </c>
    </row>
    <row r="173" spans="1:65" s="2" customFormat="1" ht="22.2" customHeight="1">
      <c r="A173" s="38"/>
      <c r="B173" s="39"/>
      <c r="C173" s="219" t="s">
        <v>461</v>
      </c>
      <c r="D173" s="219" t="s">
        <v>166</v>
      </c>
      <c r="E173" s="220" t="s">
        <v>3471</v>
      </c>
      <c r="F173" s="221" t="s">
        <v>3472</v>
      </c>
      <c r="G173" s="222" t="s">
        <v>1462</v>
      </c>
      <c r="H173" s="223">
        <v>2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41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170</v>
      </c>
      <c r="AT173" s="231" t="s">
        <v>166</v>
      </c>
      <c r="AU173" s="231" t="s">
        <v>84</v>
      </c>
      <c r="AY173" s="17" t="s">
        <v>164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84</v>
      </c>
      <c r="BK173" s="232">
        <f>ROUND(I173*H173,2)</f>
        <v>0</v>
      </c>
      <c r="BL173" s="17" t="s">
        <v>170</v>
      </c>
      <c r="BM173" s="231" t="s">
        <v>3473</v>
      </c>
    </row>
    <row r="174" spans="1:65" s="2" customFormat="1" ht="22.2" customHeight="1">
      <c r="A174" s="38"/>
      <c r="B174" s="39"/>
      <c r="C174" s="219" t="s">
        <v>466</v>
      </c>
      <c r="D174" s="219" t="s">
        <v>166</v>
      </c>
      <c r="E174" s="220" t="s">
        <v>3474</v>
      </c>
      <c r="F174" s="221" t="s">
        <v>3475</v>
      </c>
      <c r="G174" s="222" t="s">
        <v>3454</v>
      </c>
      <c r="H174" s="223">
        <v>1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41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170</v>
      </c>
      <c r="AT174" s="231" t="s">
        <v>166</v>
      </c>
      <c r="AU174" s="231" t="s">
        <v>84</v>
      </c>
      <c r="AY174" s="17" t="s">
        <v>164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84</v>
      </c>
      <c r="BK174" s="232">
        <f>ROUND(I174*H174,2)</f>
        <v>0</v>
      </c>
      <c r="BL174" s="17" t="s">
        <v>170</v>
      </c>
      <c r="BM174" s="231" t="s">
        <v>3476</v>
      </c>
    </row>
    <row r="175" spans="1:65" s="2" customFormat="1" ht="22.2" customHeight="1">
      <c r="A175" s="38"/>
      <c r="B175" s="39"/>
      <c r="C175" s="219" t="s">
        <v>472</v>
      </c>
      <c r="D175" s="219" t="s">
        <v>166</v>
      </c>
      <c r="E175" s="220" t="s">
        <v>3477</v>
      </c>
      <c r="F175" s="221" t="s">
        <v>3478</v>
      </c>
      <c r="G175" s="222" t="s">
        <v>182</v>
      </c>
      <c r="H175" s="223">
        <v>20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41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170</v>
      </c>
      <c r="AT175" s="231" t="s">
        <v>166</v>
      </c>
      <c r="AU175" s="231" t="s">
        <v>84</v>
      </c>
      <c r="AY175" s="17" t="s">
        <v>164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84</v>
      </c>
      <c r="BK175" s="232">
        <f>ROUND(I175*H175,2)</f>
        <v>0</v>
      </c>
      <c r="BL175" s="17" t="s">
        <v>170</v>
      </c>
      <c r="BM175" s="231" t="s">
        <v>3479</v>
      </c>
    </row>
    <row r="176" spans="1:65" s="2" customFormat="1" ht="13.8" customHeight="1">
      <c r="A176" s="38"/>
      <c r="B176" s="39"/>
      <c r="C176" s="219" t="s">
        <v>477</v>
      </c>
      <c r="D176" s="219" t="s">
        <v>166</v>
      </c>
      <c r="E176" s="220" t="s">
        <v>3480</v>
      </c>
      <c r="F176" s="221" t="s">
        <v>3481</v>
      </c>
      <c r="G176" s="222" t="s">
        <v>3454</v>
      </c>
      <c r="H176" s="223">
        <v>6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41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170</v>
      </c>
      <c r="AT176" s="231" t="s">
        <v>166</v>
      </c>
      <c r="AU176" s="231" t="s">
        <v>84</v>
      </c>
      <c r="AY176" s="17" t="s">
        <v>164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84</v>
      </c>
      <c r="BK176" s="232">
        <f>ROUND(I176*H176,2)</f>
        <v>0</v>
      </c>
      <c r="BL176" s="17" t="s">
        <v>170</v>
      </c>
      <c r="BM176" s="231" t="s">
        <v>3482</v>
      </c>
    </row>
    <row r="177" spans="1:65" s="2" customFormat="1" ht="13.8" customHeight="1">
      <c r="A177" s="38"/>
      <c r="B177" s="39"/>
      <c r="C177" s="219" t="s">
        <v>485</v>
      </c>
      <c r="D177" s="219" t="s">
        <v>166</v>
      </c>
      <c r="E177" s="220" t="s">
        <v>3483</v>
      </c>
      <c r="F177" s="221" t="s">
        <v>3484</v>
      </c>
      <c r="G177" s="222" t="s">
        <v>3454</v>
      </c>
      <c r="H177" s="223">
        <v>2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41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170</v>
      </c>
      <c r="AT177" s="231" t="s">
        <v>166</v>
      </c>
      <c r="AU177" s="231" t="s">
        <v>84</v>
      </c>
      <c r="AY177" s="17" t="s">
        <v>164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84</v>
      </c>
      <c r="BK177" s="232">
        <f>ROUND(I177*H177,2)</f>
        <v>0</v>
      </c>
      <c r="BL177" s="17" t="s">
        <v>170</v>
      </c>
      <c r="BM177" s="231" t="s">
        <v>3485</v>
      </c>
    </row>
    <row r="178" spans="1:65" s="2" customFormat="1" ht="13.8" customHeight="1">
      <c r="A178" s="38"/>
      <c r="B178" s="39"/>
      <c r="C178" s="219" t="s">
        <v>490</v>
      </c>
      <c r="D178" s="219" t="s">
        <v>166</v>
      </c>
      <c r="E178" s="220" t="s">
        <v>3486</v>
      </c>
      <c r="F178" s="221" t="s">
        <v>3487</v>
      </c>
      <c r="G178" s="222" t="s">
        <v>3454</v>
      </c>
      <c r="H178" s="223">
        <v>62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41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170</v>
      </c>
      <c r="AT178" s="231" t="s">
        <v>166</v>
      </c>
      <c r="AU178" s="231" t="s">
        <v>84</v>
      </c>
      <c r="AY178" s="17" t="s">
        <v>164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84</v>
      </c>
      <c r="BK178" s="232">
        <f>ROUND(I178*H178,2)</f>
        <v>0</v>
      </c>
      <c r="BL178" s="17" t="s">
        <v>170</v>
      </c>
      <c r="BM178" s="231" t="s">
        <v>3488</v>
      </c>
    </row>
    <row r="179" spans="1:65" s="2" customFormat="1" ht="13.8" customHeight="1">
      <c r="A179" s="38"/>
      <c r="B179" s="39"/>
      <c r="C179" s="219" t="s">
        <v>495</v>
      </c>
      <c r="D179" s="219" t="s">
        <v>166</v>
      </c>
      <c r="E179" s="220" t="s">
        <v>3489</v>
      </c>
      <c r="F179" s="221" t="s">
        <v>3490</v>
      </c>
      <c r="G179" s="222" t="s">
        <v>182</v>
      </c>
      <c r="H179" s="223">
        <v>133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41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170</v>
      </c>
      <c r="AT179" s="231" t="s">
        <v>166</v>
      </c>
      <c r="AU179" s="231" t="s">
        <v>84</v>
      </c>
      <c r="AY179" s="17" t="s">
        <v>164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84</v>
      </c>
      <c r="BK179" s="232">
        <f>ROUND(I179*H179,2)</f>
        <v>0</v>
      </c>
      <c r="BL179" s="17" t="s">
        <v>170</v>
      </c>
      <c r="BM179" s="231" t="s">
        <v>3491</v>
      </c>
    </row>
    <row r="180" spans="1:65" s="2" customFormat="1" ht="13.8" customHeight="1">
      <c r="A180" s="38"/>
      <c r="B180" s="39"/>
      <c r="C180" s="219" t="s">
        <v>505</v>
      </c>
      <c r="D180" s="219" t="s">
        <v>166</v>
      </c>
      <c r="E180" s="220" t="s">
        <v>3492</v>
      </c>
      <c r="F180" s="221" t="s">
        <v>3493</v>
      </c>
      <c r="G180" s="222" t="s">
        <v>1462</v>
      </c>
      <c r="H180" s="223">
        <v>8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41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170</v>
      </c>
      <c r="AT180" s="231" t="s">
        <v>166</v>
      </c>
      <c r="AU180" s="231" t="s">
        <v>84</v>
      </c>
      <c r="AY180" s="17" t="s">
        <v>164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84</v>
      </c>
      <c r="BK180" s="232">
        <f>ROUND(I180*H180,2)</f>
        <v>0</v>
      </c>
      <c r="BL180" s="17" t="s">
        <v>170</v>
      </c>
      <c r="BM180" s="231" t="s">
        <v>3494</v>
      </c>
    </row>
    <row r="181" spans="1:65" s="2" customFormat="1" ht="13.8" customHeight="1">
      <c r="A181" s="38"/>
      <c r="B181" s="39"/>
      <c r="C181" s="219" t="s">
        <v>516</v>
      </c>
      <c r="D181" s="219" t="s">
        <v>166</v>
      </c>
      <c r="E181" s="220" t="s">
        <v>3495</v>
      </c>
      <c r="F181" s="221" t="s">
        <v>3496</v>
      </c>
      <c r="G181" s="222" t="s">
        <v>182</v>
      </c>
      <c r="H181" s="223">
        <v>110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41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170</v>
      </c>
      <c r="AT181" s="231" t="s">
        <v>166</v>
      </c>
      <c r="AU181" s="231" t="s">
        <v>84</v>
      </c>
      <c r="AY181" s="17" t="s">
        <v>164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84</v>
      </c>
      <c r="BK181" s="232">
        <f>ROUND(I181*H181,2)</f>
        <v>0</v>
      </c>
      <c r="BL181" s="17" t="s">
        <v>170</v>
      </c>
      <c r="BM181" s="231" t="s">
        <v>3497</v>
      </c>
    </row>
    <row r="182" spans="1:65" s="2" customFormat="1" ht="13.8" customHeight="1">
      <c r="A182" s="38"/>
      <c r="B182" s="39"/>
      <c r="C182" s="219" t="s">
        <v>525</v>
      </c>
      <c r="D182" s="219" t="s">
        <v>166</v>
      </c>
      <c r="E182" s="220" t="s">
        <v>3498</v>
      </c>
      <c r="F182" s="221" t="s">
        <v>3499</v>
      </c>
      <c r="G182" s="222" t="s">
        <v>182</v>
      </c>
      <c r="H182" s="223">
        <v>120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41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170</v>
      </c>
      <c r="AT182" s="231" t="s">
        <v>166</v>
      </c>
      <c r="AU182" s="231" t="s">
        <v>84</v>
      </c>
      <c r="AY182" s="17" t="s">
        <v>164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84</v>
      </c>
      <c r="BK182" s="232">
        <f>ROUND(I182*H182,2)</f>
        <v>0</v>
      </c>
      <c r="BL182" s="17" t="s">
        <v>170</v>
      </c>
      <c r="BM182" s="231" t="s">
        <v>3500</v>
      </c>
    </row>
    <row r="183" spans="1:65" s="2" customFormat="1" ht="13.8" customHeight="1">
      <c r="A183" s="38"/>
      <c r="B183" s="39"/>
      <c r="C183" s="219" t="s">
        <v>534</v>
      </c>
      <c r="D183" s="219" t="s">
        <v>166</v>
      </c>
      <c r="E183" s="220" t="s">
        <v>3501</v>
      </c>
      <c r="F183" s="221" t="s">
        <v>3502</v>
      </c>
      <c r="G183" s="222" t="s">
        <v>182</v>
      </c>
      <c r="H183" s="223">
        <v>36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41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170</v>
      </c>
      <c r="AT183" s="231" t="s">
        <v>166</v>
      </c>
      <c r="AU183" s="231" t="s">
        <v>84</v>
      </c>
      <c r="AY183" s="17" t="s">
        <v>164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84</v>
      </c>
      <c r="BK183" s="232">
        <f>ROUND(I183*H183,2)</f>
        <v>0</v>
      </c>
      <c r="BL183" s="17" t="s">
        <v>170</v>
      </c>
      <c r="BM183" s="231" t="s">
        <v>3503</v>
      </c>
    </row>
    <row r="184" spans="1:65" s="2" customFormat="1" ht="13.8" customHeight="1">
      <c r="A184" s="38"/>
      <c r="B184" s="39"/>
      <c r="C184" s="219" t="s">
        <v>544</v>
      </c>
      <c r="D184" s="219" t="s">
        <v>166</v>
      </c>
      <c r="E184" s="220" t="s">
        <v>3504</v>
      </c>
      <c r="F184" s="221" t="s">
        <v>3505</v>
      </c>
      <c r="G184" s="222" t="s">
        <v>182</v>
      </c>
      <c r="H184" s="223">
        <v>580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41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170</v>
      </c>
      <c r="AT184" s="231" t="s">
        <v>166</v>
      </c>
      <c r="AU184" s="231" t="s">
        <v>84</v>
      </c>
      <c r="AY184" s="17" t="s">
        <v>164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84</v>
      </c>
      <c r="BK184" s="232">
        <f>ROUND(I184*H184,2)</f>
        <v>0</v>
      </c>
      <c r="BL184" s="17" t="s">
        <v>170</v>
      </c>
      <c r="BM184" s="231" t="s">
        <v>3506</v>
      </c>
    </row>
    <row r="185" spans="1:65" s="2" customFormat="1" ht="22.2" customHeight="1">
      <c r="A185" s="38"/>
      <c r="B185" s="39"/>
      <c r="C185" s="219" t="s">
        <v>554</v>
      </c>
      <c r="D185" s="219" t="s">
        <v>166</v>
      </c>
      <c r="E185" s="220" t="s">
        <v>3507</v>
      </c>
      <c r="F185" s="221" t="s">
        <v>3508</v>
      </c>
      <c r="G185" s="222" t="s">
        <v>182</v>
      </c>
      <c r="H185" s="223">
        <v>10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41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170</v>
      </c>
      <c r="AT185" s="231" t="s">
        <v>166</v>
      </c>
      <c r="AU185" s="231" t="s">
        <v>84</v>
      </c>
      <c r="AY185" s="17" t="s">
        <v>164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84</v>
      </c>
      <c r="BK185" s="232">
        <f>ROUND(I185*H185,2)</f>
        <v>0</v>
      </c>
      <c r="BL185" s="17" t="s">
        <v>170</v>
      </c>
      <c r="BM185" s="231" t="s">
        <v>3509</v>
      </c>
    </row>
    <row r="186" spans="1:65" s="2" customFormat="1" ht="22.2" customHeight="1">
      <c r="A186" s="38"/>
      <c r="B186" s="39"/>
      <c r="C186" s="219" t="s">
        <v>561</v>
      </c>
      <c r="D186" s="219" t="s">
        <v>166</v>
      </c>
      <c r="E186" s="220" t="s">
        <v>3510</v>
      </c>
      <c r="F186" s="221" t="s">
        <v>3511</v>
      </c>
      <c r="G186" s="222" t="s">
        <v>182</v>
      </c>
      <c r="H186" s="223">
        <v>70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41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170</v>
      </c>
      <c r="AT186" s="231" t="s">
        <v>166</v>
      </c>
      <c r="AU186" s="231" t="s">
        <v>84</v>
      </c>
      <c r="AY186" s="17" t="s">
        <v>164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84</v>
      </c>
      <c r="BK186" s="232">
        <f>ROUND(I186*H186,2)</f>
        <v>0</v>
      </c>
      <c r="BL186" s="17" t="s">
        <v>170</v>
      </c>
      <c r="BM186" s="231" t="s">
        <v>3512</v>
      </c>
    </row>
    <row r="187" spans="1:65" s="2" customFormat="1" ht="22.2" customHeight="1">
      <c r="A187" s="38"/>
      <c r="B187" s="39"/>
      <c r="C187" s="219" t="s">
        <v>567</v>
      </c>
      <c r="D187" s="219" t="s">
        <v>166</v>
      </c>
      <c r="E187" s="220" t="s">
        <v>3513</v>
      </c>
      <c r="F187" s="221" t="s">
        <v>3514</v>
      </c>
      <c r="G187" s="222" t="s">
        <v>182</v>
      </c>
      <c r="H187" s="223">
        <v>28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41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170</v>
      </c>
      <c r="AT187" s="231" t="s">
        <v>166</v>
      </c>
      <c r="AU187" s="231" t="s">
        <v>84</v>
      </c>
      <c r="AY187" s="17" t="s">
        <v>164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84</v>
      </c>
      <c r="BK187" s="232">
        <f>ROUND(I187*H187,2)</f>
        <v>0</v>
      </c>
      <c r="BL187" s="17" t="s">
        <v>170</v>
      </c>
      <c r="BM187" s="231" t="s">
        <v>3515</v>
      </c>
    </row>
    <row r="188" spans="1:65" s="2" customFormat="1" ht="22.2" customHeight="1">
      <c r="A188" s="38"/>
      <c r="B188" s="39"/>
      <c r="C188" s="219" t="s">
        <v>573</v>
      </c>
      <c r="D188" s="219" t="s">
        <v>166</v>
      </c>
      <c r="E188" s="220" t="s">
        <v>374</v>
      </c>
      <c r="F188" s="221" t="s">
        <v>3516</v>
      </c>
      <c r="G188" s="222" t="s">
        <v>182</v>
      </c>
      <c r="H188" s="223">
        <v>18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41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170</v>
      </c>
      <c r="AT188" s="231" t="s">
        <v>166</v>
      </c>
      <c r="AU188" s="231" t="s">
        <v>84</v>
      </c>
      <c r="AY188" s="17" t="s">
        <v>164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84</v>
      </c>
      <c r="BK188" s="232">
        <f>ROUND(I188*H188,2)</f>
        <v>0</v>
      </c>
      <c r="BL188" s="17" t="s">
        <v>170</v>
      </c>
      <c r="BM188" s="231" t="s">
        <v>3517</v>
      </c>
    </row>
    <row r="189" spans="1:65" s="2" customFormat="1" ht="22.2" customHeight="1">
      <c r="A189" s="38"/>
      <c r="B189" s="39"/>
      <c r="C189" s="219" t="s">
        <v>579</v>
      </c>
      <c r="D189" s="219" t="s">
        <v>166</v>
      </c>
      <c r="E189" s="220" t="s">
        <v>379</v>
      </c>
      <c r="F189" s="221" t="s">
        <v>3518</v>
      </c>
      <c r="G189" s="222" t="s">
        <v>182</v>
      </c>
      <c r="H189" s="223">
        <v>2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41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170</v>
      </c>
      <c r="AT189" s="231" t="s">
        <v>166</v>
      </c>
      <c r="AU189" s="231" t="s">
        <v>84</v>
      </c>
      <c r="AY189" s="17" t="s">
        <v>164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84</v>
      </c>
      <c r="BK189" s="232">
        <f>ROUND(I189*H189,2)</f>
        <v>0</v>
      </c>
      <c r="BL189" s="17" t="s">
        <v>170</v>
      </c>
      <c r="BM189" s="231" t="s">
        <v>3519</v>
      </c>
    </row>
    <row r="190" spans="1:65" s="2" customFormat="1" ht="13.8" customHeight="1">
      <c r="A190" s="38"/>
      <c r="B190" s="39"/>
      <c r="C190" s="219" t="s">
        <v>585</v>
      </c>
      <c r="D190" s="219" t="s">
        <v>166</v>
      </c>
      <c r="E190" s="220" t="s">
        <v>384</v>
      </c>
      <c r="F190" s="221" t="s">
        <v>3520</v>
      </c>
      <c r="G190" s="222" t="s">
        <v>182</v>
      </c>
      <c r="H190" s="223">
        <v>1107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41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170</v>
      </c>
      <c r="AT190" s="231" t="s">
        <v>166</v>
      </c>
      <c r="AU190" s="231" t="s">
        <v>84</v>
      </c>
      <c r="AY190" s="17" t="s">
        <v>164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84</v>
      </c>
      <c r="BK190" s="232">
        <f>ROUND(I190*H190,2)</f>
        <v>0</v>
      </c>
      <c r="BL190" s="17" t="s">
        <v>170</v>
      </c>
      <c r="BM190" s="231" t="s">
        <v>3521</v>
      </c>
    </row>
    <row r="191" spans="1:65" s="2" customFormat="1" ht="13.8" customHeight="1">
      <c r="A191" s="38"/>
      <c r="B191" s="39"/>
      <c r="C191" s="219" t="s">
        <v>591</v>
      </c>
      <c r="D191" s="219" t="s">
        <v>166</v>
      </c>
      <c r="E191" s="220" t="s">
        <v>3522</v>
      </c>
      <c r="F191" s="221" t="s">
        <v>3523</v>
      </c>
      <c r="G191" s="222" t="s">
        <v>1462</v>
      </c>
      <c r="H191" s="223">
        <v>1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41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170</v>
      </c>
      <c r="AT191" s="231" t="s">
        <v>166</v>
      </c>
      <c r="AU191" s="231" t="s">
        <v>84</v>
      </c>
      <c r="AY191" s="17" t="s">
        <v>164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84</v>
      </c>
      <c r="BK191" s="232">
        <f>ROUND(I191*H191,2)</f>
        <v>0</v>
      </c>
      <c r="BL191" s="17" t="s">
        <v>170</v>
      </c>
      <c r="BM191" s="231" t="s">
        <v>3524</v>
      </c>
    </row>
    <row r="192" spans="1:65" s="2" customFormat="1" ht="13.8" customHeight="1">
      <c r="A192" s="38"/>
      <c r="B192" s="39"/>
      <c r="C192" s="219" t="s">
        <v>597</v>
      </c>
      <c r="D192" s="219" t="s">
        <v>166</v>
      </c>
      <c r="E192" s="220" t="s">
        <v>3525</v>
      </c>
      <c r="F192" s="221" t="s">
        <v>3526</v>
      </c>
      <c r="G192" s="222" t="s">
        <v>1462</v>
      </c>
      <c r="H192" s="223">
        <v>3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41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170</v>
      </c>
      <c r="AT192" s="231" t="s">
        <v>166</v>
      </c>
      <c r="AU192" s="231" t="s">
        <v>84</v>
      </c>
      <c r="AY192" s="17" t="s">
        <v>164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84</v>
      </c>
      <c r="BK192" s="232">
        <f>ROUND(I192*H192,2)</f>
        <v>0</v>
      </c>
      <c r="BL192" s="17" t="s">
        <v>170</v>
      </c>
      <c r="BM192" s="231" t="s">
        <v>3527</v>
      </c>
    </row>
    <row r="193" spans="1:65" s="2" customFormat="1" ht="13.8" customHeight="1">
      <c r="A193" s="38"/>
      <c r="B193" s="39"/>
      <c r="C193" s="219" t="s">
        <v>618</v>
      </c>
      <c r="D193" s="219" t="s">
        <v>166</v>
      </c>
      <c r="E193" s="220" t="s">
        <v>3528</v>
      </c>
      <c r="F193" s="221" t="s">
        <v>3529</v>
      </c>
      <c r="G193" s="222" t="s">
        <v>1462</v>
      </c>
      <c r="H193" s="223">
        <v>2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41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170</v>
      </c>
      <c r="AT193" s="231" t="s">
        <v>166</v>
      </c>
      <c r="AU193" s="231" t="s">
        <v>84</v>
      </c>
      <c r="AY193" s="17" t="s">
        <v>164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84</v>
      </c>
      <c r="BK193" s="232">
        <f>ROUND(I193*H193,2)</f>
        <v>0</v>
      </c>
      <c r="BL193" s="17" t="s">
        <v>170</v>
      </c>
      <c r="BM193" s="231" t="s">
        <v>3530</v>
      </c>
    </row>
    <row r="194" spans="1:65" s="2" customFormat="1" ht="22.2" customHeight="1">
      <c r="A194" s="38"/>
      <c r="B194" s="39"/>
      <c r="C194" s="219" t="s">
        <v>628</v>
      </c>
      <c r="D194" s="219" t="s">
        <v>166</v>
      </c>
      <c r="E194" s="220" t="s">
        <v>3531</v>
      </c>
      <c r="F194" s="221" t="s">
        <v>3532</v>
      </c>
      <c r="G194" s="222" t="s">
        <v>1462</v>
      </c>
      <c r="H194" s="223">
        <v>13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41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170</v>
      </c>
      <c r="AT194" s="231" t="s">
        <v>166</v>
      </c>
      <c r="AU194" s="231" t="s">
        <v>84</v>
      </c>
      <c r="AY194" s="17" t="s">
        <v>164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84</v>
      </c>
      <c r="BK194" s="232">
        <f>ROUND(I194*H194,2)</f>
        <v>0</v>
      </c>
      <c r="BL194" s="17" t="s">
        <v>170</v>
      </c>
      <c r="BM194" s="231" t="s">
        <v>3533</v>
      </c>
    </row>
    <row r="195" spans="1:65" s="2" customFormat="1" ht="13.8" customHeight="1">
      <c r="A195" s="38"/>
      <c r="B195" s="39"/>
      <c r="C195" s="219" t="s">
        <v>632</v>
      </c>
      <c r="D195" s="219" t="s">
        <v>166</v>
      </c>
      <c r="E195" s="220" t="s">
        <v>3534</v>
      </c>
      <c r="F195" s="221" t="s">
        <v>3535</v>
      </c>
      <c r="G195" s="222" t="s">
        <v>1462</v>
      </c>
      <c r="H195" s="223">
        <v>2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41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170</v>
      </c>
      <c r="AT195" s="231" t="s">
        <v>166</v>
      </c>
      <c r="AU195" s="231" t="s">
        <v>84</v>
      </c>
      <c r="AY195" s="17" t="s">
        <v>164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84</v>
      </c>
      <c r="BK195" s="232">
        <f>ROUND(I195*H195,2)</f>
        <v>0</v>
      </c>
      <c r="BL195" s="17" t="s">
        <v>170</v>
      </c>
      <c r="BM195" s="231" t="s">
        <v>3536</v>
      </c>
    </row>
    <row r="196" spans="1:65" s="2" customFormat="1" ht="13.8" customHeight="1">
      <c r="A196" s="38"/>
      <c r="B196" s="39"/>
      <c r="C196" s="219" t="s">
        <v>638</v>
      </c>
      <c r="D196" s="219" t="s">
        <v>166</v>
      </c>
      <c r="E196" s="220" t="s">
        <v>3537</v>
      </c>
      <c r="F196" s="221" t="s">
        <v>3538</v>
      </c>
      <c r="G196" s="222" t="s">
        <v>1462</v>
      </c>
      <c r="H196" s="223">
        <v>1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41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170</v>
      </c>
      <c r="AT196" s="231" t="s">
        <v>166</v>
      </c>
      <c r="AU196" s="231" t="s">
        <v>84</v>
      </c>
      <c r="AY196" s="17" t="s">
        <v>164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84</v>
      </c>
      <c r="BK196" s="232">
        <f>ROUND(I196*H196,2)</f>
        <v>0</v>
      </c>
      <c r="BL196" s="17" t="s">
        <v>170</v>
      </c>
      <c r="BM196" s="231" t="s">
        <v>3539</v>
      </c>
    </row>
    <row r="197" spans="1:63" s="12" customFormat="1" ht="25.9" customHeight="1">
      <c r="A197" s="12"/>
      <c r="B197" s="203"/>
      <c r="C197" s="204"/>
      <c r="D197" s="205" t="s">
        <v>75</v>
      </c>
      <c r="E197" s="206" t="s">
        <v>3540</v>
      </c>
      <c r="F197" s="206" t="s">
        <v>3541</v>
      </c>
      <c r="G197" s="204"/>
      <c r="H197" s="204"/>
      <c r="I197" s="207"/>
      <c r="J197" s="208">
        <f>BK197</f>
        <v>0</v>
      </c>
      <c r="K197" s="204"/>
      <c r="L197" s="209"/>
      <c r="M197" s="210"/>
      <c r="N197" s="211"/>
      <c r="O197" s="211"/>
      <c r="P197" s="212">
        <f>SUM(P198:P261)</f>
        <v>0</v>
      </c>
      <c r="Q197" s="211"/>
      <c r="R197" s="212">
        <f>SUM(R198:R261)</f>
        <v>0</v>
      </c>
      <c r="S197" s="211"/>
      <c r="T197" s="213">
        <f>SUM(T198:T261)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4" t="s">
        <v>84</v>
      </c>
      <c r="AT197" s="215" t="s">
        <v>75</v>
      </c>
      <c r="AU197" s="215" t="s">
        <v>76</v>
      </c>
      <c r="AY197" s="214" t="s">
        <v>164</v>
      </c>
      <c r="BK197" s="216">
        <f>SUM(BK198:BK261)</f>
        <v>0</v>
      </c>
    </row>
    <row r="198" spans="1:65" s="2" customFormat="1" ht="13.8" customHeight="1">
      <c r="A198" s="38"/>
      <c r="B198" s="39"/>
      <c r="C198" s="219" t="s">
        <v>644</v>
      </c>
      <c r="D198" s="219" t="s">
        <v>166</v>
      </c>
      <c r="E198" s="220" t="s">
        <v>3542</v>
      </c>
      <c r="F198" s="221" t="s">
        <v>3543</v>
      </c>
      <c r="G198" s="222" t="s">
        <v>182</v>
      </c>
      <c r="H198" s="223">
        <v>2000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41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170</v>
      </c>
      <c r="AT198" s="231" t="s">
        <v>166</v>
      </c>
      <c r="AU198" s="231" t="s">
        <v>84</v>
      </c>
      <c r="AY198" s="17" t="s">
        <v>164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84</v>
      </c>
      <c r="BK198" s="232">
        <f>ROUND(I198*H198,2)</f>
        <v>0</v>
      </c>
      <c r="BL198" s="17" t="s">
        <v>170</v>
      </c>
      <c r="BM198" s="231" t="s">
        <v>3544</v>
      </c>
    </row>
    <row r="199" spans="1:65" s="2" customFormat="1" ht="13.8" customHeight="1">
      <c r="A199" s="38"/>
      <c r="B199" s="39"/>
      <c r="C199" s="219" t="s">
        <v>650</v>
      </c>
      <c r="D199" s="219" t="s">
        <v>166</v>
      </c>
      <c r="E199" s="220" t="s">
        <v>3545</v>
      </c>
      <c r="F199" s="221" t="s">
        <v>3546</v>
      </c>
      <c r="G199" s="222" t="s">
        <v>1462</v>
      </c>
      <c r="H199" s="223">
        <v>3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41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170</v>
      </c>
      <c r="AT199" s="231" t="s">
        <v>166</v>
      </c>
      <c r="AU199" s="231" t="s">
        <v>84</v>
      </c>
      <c r="AY199" s="17" t="s">
        <v>164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84</v>
      </c>
      <c r="BK199" s="232">
        <f>ROUND(I199*H199,2)</f>
        <v>0</v>
      </c>
      <c r="BL199" s="17" t="s">
        <v>170</v>
      </c>
      <c r="BM199" s="231" t="s">
        <v>3547</v>
      </c>
    </row>
    <row r="200" spans="1:65" s="2" customFormat="1" ht="13.8" customHeight="1">
      <c r="A200" s="38"/>
      <c r="B200" s="39"/>
      <c r="C200" s="219" t="s">
        <v>655</v>
      </c>
      <c r="D200" s="219" t="s">
        <v>166</v>
      </c>
      <c r="E200" s="220" t="s">
        <v>3548</v>
      </c>
      <c r="F200" s="221" t="s">
        <v>3549</v>
      </c>
      <c r="G200" s="222" t="s">
        <v>1462</v>
      </c>
      <c r="H200" s="223">
        <v>6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41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170</v>
      </c>
      <c r="AT200" s="231" t="s">
        <v>166</v>
      </c>
      <c r="AU200" s="231" t="s">
        <v>84</v>
      </c>
      <c r="AY200" s="17" t="s">
        <v>164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84</v>
      </c>
      <c r="BK200" s="232">
        <f>ROUND(I200*H200,2)</f>
        <v>0</v>
      </c>
      <c r="BL200" s="17" t="s">
        <v>170</v>
      </c>
      <c r="BM200" s="231" t="s">
        <v>3550</v>
      </c>
    </row>
    <row r="201" spans="1:65" s="2" customFormat="1" ht="22.2" customHeight="1">
      <c r="A201" s="38"/>
      <c r="B201" s="39"/>
      <c r="C201" s="219" t="s">
        <v>659</v>
      </c>
      <c r="D201" s="219" t="s">
        <v>166</v>
      </c>
      <c r="E201" s="220" t="s">
        <v>3551</v>
      </c>
      <c r="F201" s="221" t="s">
        <v>3552</v>
      </c>
      <c r="G201" s="222" t="s">
        <v>1462</v>
      </c>
      <c r="H201" s="223">
        <v>10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41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170</v>
      </c>
      <c r="AT201" s="231" t="s">
        <v>166</v>
      </c>
      <c r="AU201" s="231" t="s">
        <v>84</v>
      </c>
      <c r="AY201" s="17" t="s">
        <v>164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84</v>
      </c>
      <c r="BK201" s="232">
        <f>ROUND(I201*H201,2)</f>
        <v>0</v>
      </c>
      <c r="BL201" s="17" t="s">
        <v>170</v>
      </c>
      <c r="BM201" s="231" t="s">
        <v>3553</v>
      </c>
    </row>
    <row r="202" spans="1:65" s="2" customFormat="1" ht="13.8" customHeight="1">
      <c r="A202" s="38"/>
      <c r="B202" s="39"/>
      <c r="C202" s="219" t="s">
        <v>663</v>
      </c>
      <c r="D202" s="219" t="s">
        <v>166</v>
      </c>
      <c r="E202" s="220" t="s">
        <v>3554</v>
      </c>
      <c r="F202" s="221" t="s">
        <v>3555</v>
      </c>
      <c r="G202" s="222" t="s">
        <v>1462</v>
      </c>
      <c r="H202" s="223">
        <v>2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41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170</v>
      </c>
      <c r="AT202" s="231" t="s">
        <v>166</v>
      </c>
      <c r="AU202" s="231" t="s">
        <v>84</v>
      </c>
      <c r="AY202" s="17" t="s">
        <v>164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84</v>
      </c>
      <c r="BK202" s="232">
        <f>ROUND(I202*H202,2)</f>
        <v>0</v>
      </c>
      <c r="BL202" s="17" t="s">
        <v>170</v>
      </c>
      <c r="BM202" s="231" t="s">
        <v>3556</v>
      </c>
    </row>
    <row r="203" spans="1:65" s="2" customFormat="1" ht="13.8" customHeight="1">
      <c r="A203" s="38"/>
      <c r="B203" s="39"/>
      <c r="C203" s="219" t="s">
        <v>670</v>
      </c>
      <c r="D203" s="219" t="s">
        <v>166</v>
      </c>
      <c r="E203" s="220" t="s">
        <v>3557</v>
      </c>
      <c r="F203" s="221" t="s">
        <v>3558</v>
      </c>
      <c r="G203" s="222" t="s">
        <v>1462</v>
      </c>
      <c r="H203" s="223">
        <v>2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41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170</v>
      </c>
      <c r="AT203" s="231" t="s">
        <v>166</v>
      </c>
      <c r="AU203" s="231" t="s">
        <v>84</v>
      </c>
      <c r="AY203" s="17" t="s">
        <v>164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84</v>
      </c>
      <c r="BK203" s="232">
        <f>ROUND(I203*H203,2)</f>
        <v>0</v>
      </c>
      <c r="BL203" s="17" t="s">
        <v>170</v>
      </c>
      <c r="BM203" s="231" t="s">
        <v>3559</v>
      </c>
    </row>
    <row r="204" spans="1:65" s="2" customFormat="1" ht="22.2" customHeight="1">
      <c r="A204" s="38"/>
      <c r="B204" s="39"/>
      <c r="C204" s="219" t="s">
        <v>675</v>
      </c>
      <c r="D204" s="219" t="s">
        <v>166</v>
      </c>
      <c r="E204" s="220" t="s">
        <v>3560</v>
      </c>
      <c r="F204" s="221" t="s">
        <v>3561</v>
      </c>
      <c r="G204" s="222" t="s">
        <v>1462</v>
      </c>
      <c r="H204" s="223">
        <v>3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41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170</v>
      </c>
      <c r="AT204" s="231" t="s">
        <v>166</v>
      </c>
      <c r="AU204" s="231" t="s">
        <v>84</v>
      </c>
      <c r="AY204" s="17" t="s">
        <v>164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84</v>
      </c>
      <c r="BK204" s="232">
        <f>ROUND(I204*H204,2)</f>
        <v>0</v>
      </c>
      <c r="BL204" s="17" t="s">
        <v>170</v>
      </c>
      <c r="BM204" s="231" t="s">
        <v>3562</v>
      </c>
    </row>
    <row r="205" spans="1:65" s="2" customFormat="1" ht="34.8" customHeight="1">
      <c r="A205" s="38"/>
      <c r="B205" s="39"/>
      <c r="C205" s="219" t="s">
        <v>680</v>
      </c>
      <c r="D205" s="219" t="s">
        <v>166</v>
      </c>
      <c r="E205" s="220" t="s">
        <v>3563</v>
      </c>
      <c r="F205" s="221" t="s">
        <v>3564</v>
      </c>
      <c r="G205" s="222" t="s">
        <v>1462</v>
      </c>
      <c r="H205" s="223">
        <v>1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41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170</v>
      </c>
      <c r="AT205" s="231" t="s">
        <v>166</v>
      </c>
      <c r="AU205" s="231" t="s">
        <v>84</v>
      </c>
      <c r="AY205" s="17" t="s">
        <v>164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84</v>
      </c>
      <c r="BK205" s="232">
        <f>ROUND(I205*H205,2)</f>
        <v>0</v>
      </c>
      <c r="BL205" s="17" t="s">
        <v>170</v>
      </c>
      <c r="BM205" s="231" t="s">
        <v>3565</v>
      </c>
    </row>
    <row r="206" spans="1:65" s="2" customFormat="1" ht="34.8" customHeight="1">
      <c r="A206" s="38"/>
      <c r="B206" s="39"/>
      <c r="C206" s="219" t="s">
        <v>684</v>
      </c>
      <c r="D206" s="219" t="s">
        <v>166</v>
      </c>
      <c r="E206" s="220" t="s">
        <v>3566</v>
      </c>
      <c r="F206" s="221" t="s">
        <v>3564</v>
      </c>
      <c r="G206" s="222" t="s">
        <v>1462</v>
      </c>
      <c r="H206" s="223">
        <v>1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41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170</v>
      </c>
      <c r="AT206" s="231" t="s">
        <v>166</v>
      </c>
      <c r="AU206" s="231" t="s">
        <v>84</v>
      </c>
      <c r="AY206" s="17" t="s">
        <v>164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84</v>
      </c>
      <c r="BK206" s="232">
        <f>ROUND(I206*H206,2)</f>
        <v>0</v>
      </c>
      <c r="BL206" s="17" t="s">
        <v>170</v>
      </c>
      <c r="BM206" s="231" t="s">
        <v>3567</v>
      </c>
    </row>
    <row r="207" spans="1:65" s="2" customFormat="1" ht="34.8" customHeight="1">
      <c r="A207" s="38"/>
      <c r="B207" s="39"/>
      <c r="C207" s="219" t="s">
        <v>689</v>
      </c>
      <c r="D207" s="219" t="s">
        <v>166</v>
      </c>
      <c r="E207" s="220" t="s">
        <v>3568</v>
      </c>
      <c r="F207" s="221" t="s">
        <v>3569</v>
      </c>
      <c r="G207" s="222" t="s">
        <v>1462</v>
      </c>
      <c r="H207" s="223">
        <v>1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41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170</v>
      </c>
      <c r="AT207" s="231" t="s">
        <v>166</v>
      </c>
      <c r="AU207" s="231" t="s">
        <v>84</v>
      </c>
      <c r="AY207" s="17" t="s">
        <v>164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84</v>
      </c>
      <c r="BK207" s="232">
        <f>ROUND(I207*H207,2)</f>
        <v>0</v>
      </c>
      <c r="BL207" s="17" t="s">
        <v>170</v>
      </c>
      <c r="BM207" s="231" t="s">
        <v>3570</v>
      </c>
    </row>
    <row r="208" spans="1:65" s="2" customFormat="1" ht="13.8" customHeight="1">
      <c r="A208" s="38"/>
      <c r="B208" s="39"/>
      <c r="C208" s="219" t="s">
        <v>699</v>
      </c>
      <c r="D208" s="219" t="s">
        <v>166</v>
      </c>
      <c r="E208" s="220" t="s">
        <v>3571</v>
      </c>
      <c r="F208" s="221" t="s">
        <v>3572</v>
      </c>
      <c r="G208" s="222" t="s">
        <v>3454</v>
      </c>
      <c r="H208" s="223">
        <v>6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41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170</v>
      </c>
      <c r="AT208" s="231" t="s">
        <v>166</v>
      </c>
      <c r="AU208" s="231" t="s">
        <v>84</v>
      </c>
      <c r="AY208" s="17" t="s">
        <v>164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84</v>
      </c>
      <c r="BK208" s="232">
        <f>ROUND(I208*H208,2)</f>
        <v>0</v>
      </c>
      <c r="BL208" s="17" t="s">
        <v>170</v>
      </c>
      <c r="BM208" s="231" t="s">
        <v>3573</v>
      </c>
    </row>
    <row r="209" spans="1:65" s="2" customFormat="1" ht="13.8" customHeight="1">
      <c r="A209" s="38"/>
      <c r="B209" s="39"/>
      <c r="C209" s="219" t="s">
        <v>704</v>
      </c>
      <c r="D209" s="219" t="s">
        <v>166</v>
      </c>
      <c r="E209" s="220" t="s">
        <v>3574</v>
      </c>
      <c r="F209" s="221" t="s">
        <v>3575</v>
      </c>
      <c r="G209" s="222" t="s">
        <v>1462</v>
      </c>
      <c r="H209" s="223">
        <v>20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41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170</v>
      </c>
      <c r="AT209" s="231" t="s">
        <v>166</v>
      </c>
      <c r="AU209" s="231" t="s">
        <v>84</v>
      </c>
      <c r="AY209" s="17" t="s">
        <v>164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84</v>
      </c>
      <c r="BK209" s="232">
        <f>ROUND(I209*H209,2)</f>
        <v>0</v>
      </c>
      <c r="BL209" s="17" t="s">
        <v>170</v>
      </c>
      <c r="BM209" s="231" t="s">
        <v>3576</v>
      </c>
    </row>
    <row r="210" spans="1:65" s="2" customFormat="1" ht="13.8" customHeight="1">
      <c r="A210" s="38"/>
      <c r="B210" s="39"/>
      <c r="C210" s="219" t="s">
        <v>713</v>
      </c>
      <c r="D210" s="219" t="s">
        <v>166</v>
      </c>
      <c r="E210" s="220" t="s">
        <v>3577</v>
      </c>
      <c r="F210" s="221" t="s">
        <v>3578</v>
      </c>
      <c r="G210" s="222" t="s">
        <v>3454</v>
      </c>
      <c r="H210" s="223">
        <v>6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41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170</v>
      </c>
      <c r="AT210" s="231" t="s">
        <v>166</v>
      </c>
      <c r="AU210" s="231" t="s">
        <v>84</v>
      </c>
      <c r="AY210" s="17" t="s">
        <v>164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84</v>
      </c>
      <c r="BK210" s="232">
        <f>ROUND(I210*H210,2)</f>
        <v>0</v>
      </c>
      <c r="BL210" s="17" t="s">
        <v>170</v>
      </c>
      <c r="BM210" s="231" t="s">
        <v>3579</v>
      </c>
    </row>
    <row r="211" spans="1:65" s="2" customFormat="1" ht="13.8" customHeight="1">
      <c r="A211" s="38"/>
      <c r="B211" s="39"/>
      <c r="C211" s="219" t="s">
        <v>717</v>
      </c>
      <c r="D211" s="219" t="s">
        <v>166</v>
      </c>
      <c r="E211" s="220" t="s">
        <v>3580</v>
      </c>
      <c r="F211" s="221" t="s">
        <v>3581</v>
      </c>
      <c r="G211" s="222" t="s">
        <v>3454</v>
      </c>
      <c r="H211" s="223">
        <v>8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41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170</v>
      </c>
      <c r="AT211" s="231" t="s">
        <v>166</v>
      </c>
      <c r="AU211" s="231" t="s">
        <v>84</v>
      </c>
      <c r="AY211" s="17" t="s">
        <v>164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84</v>
      </c>
      <c r="BK211" s="232">
        <f>ROUND(I211*H211,2)</f>
        <v>0</v>
      </c>
      <c r="BL211" s="17" t="s">
        <v>170</v>
      </c>
      <c r="BM211" s="231" t="s">
        <v>3582</v>
      </c>
    </row>
    <row r="212" spans="1:65" s="2" customFormat="1" ht="13.8" customHeight="1">
      <c r="A212" s="38"/>
      <c r="B212" s="39"/>
      <c r="C212" s="219" t="s">
        <v>723</v>
      </c>
      <c r="D212" s="219" t="s">
        <v>166</v>
      </c>
      <c r="E212" s="220" t="s">
        <v>3583</v>
      </c>
      <c r="F212" s="221" t="s">
        <v>3584</v>
      </c>
      <c r="G212" s="222" t="s">
        <v>3454</v>
      </c>
      <c r="H212" s="223">
        <v>2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41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170</v>
      </c>
      <c r="AT212" s="231" t="s">
        <v>166</v>
      </c>
      <c r="AU212" s="231" t="s">
        <v>84</v>
      </c>
      <c r="AY212" s="17" t="s">
        <v>164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84</v>
      </c>
      <c r="BK212" s="232">
        <f>ROUND(I212*H212,2)</f>
        <v>0</v>
      </c>
      <c r="BL212" s="17" t="s">
        <v>170</v>
      </c>
      <c r="BM212" s="231" t="s">
        <v>3585</v>
      </c>
    </row>
    <row r="213" spans="1:65" s="2" customFormat="1" ht="13.8" customHeight="1">
      <c r="A213" s="38"/>
      <c r="B213" s="39"/>
      <c r="C213" s="219" t="s">
        <v>732</v>
      </c>
      <c r="D213" s="219" t="s">
        <v>166</v>
      </c>
      <c r="E213" s="220" t="s">
        <v>3586</v>
      </c>
      <c r="F213" s="221" t="s">
        <v>3587</v>
      </c>
      <c r="G213" s="222" t="s">
        <v>3454</v>
      </c>
      <c r="H213" s="223">
        <v>2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41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170</v>
      </c>
      <c r="AT213" s="231" t="s">
        <v>166</v>
      </c>
      <c r="AU213" s="231" t="s">
        <v>84</v>
      </c>
      <c r="AY213" s="17" t="s">
        <v>164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84</v>
      </c>
      <c r="BK213" s="232">
        <f>ROUND(I213*H213,2)</f>
        <v>0</v>
      </c>
      <c r="BL213" s="17" t="s">
        <v>170</v>
      </c>
      <c r="BM213" s="231" t="s">
        <v>3588</v>
      </c>
    </row>
    <row r="214" spans="1:65" s="2" customFormat="1" ht="13.8" customHeight="1">
      <c r="A214" s="38"/>
      <c r="B214" s="39"/>
      <c r="C214" s="219" t="s">
        <v>738</v>
      </c>
      <c r="D214" s="219" t="s">
        <v>166</v>
      </c>
      <c r="E214" s="220" t="s">
        <v>3589</v>
      </c>
      <c r="F214" s="221" t="s">
        <v>3590</v>
      </c>
      <c r="G214" s="222" t="s">
        <v>3454</v>
      </c>
      <c r="H214" s="223">
        <v>1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41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170</v>
      </c>
      <c r="AT214" s="231" t="s">
        <v>166</v>
      </c>
      <c r="AU214" s="231" t="s">
        <v>84</v>
      </c>
      <c r="AY214" s="17" t="s">
        <v>164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84</v>
      </c>
      <c r="BK214" s="232">
        <f>ROUND(I214*H214,2)</f>
        <v>0</v>
      </c>
      <c r="BL214" s="17" t="s">
        <v>170</v>
      </c>
      <c r="BM214" s="231" t="s">
        <v>3591</v>
      </c>
    </row>
    <row r="215" spans="1:65" s="2" customFormat="1" ht="13.8" customHeight="1">
      <c r="A215" s="38"/>
      <c r="B215" s="39"/>
      <c r="C215" s="219" t="s">
        <v>748</v>
      </c>
      <c r="D215" s="219" t="s">
        <v>166</v>
      </c>
      <c r="E215" s="220" t="s">
        <v>3592</v>
      </c>
      <c r="F215" s="221" t="s">
        <v>3593</v>
      </c>
      <c r="G215" s="222" t="s">
        <v>3454</v>
      </c>
      <c r="H215" s="223">
        <v>1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41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170</v>
      </c>
      <c r="AT215" s="231" t="s">
        <v>166</v>
      </c>
      <c r="AU215" s="231" t="s">
        <v>84</v>
      </c>
      <c r="AY215" s="17" t="s">
        <v>164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84</v>
      </c>
      <c r="BK215" s="232">
        <f>ROUND(I215*H215,2)</f>
        <v>0</v>
      </c>
      <c r="BL215" s="17" t="s">
        <v>170</v>
      </c>
      <c r="BM215" s="231" t="s">
        <v>3594</v>
      </c>
    </row>
    <row r="216" spans="1:65" s="2" customFormat="1" ht="13.8" customHeight="1">
      <c r="A216" s="38"/>
      <c r="B216" s="39"/>
      <c r="C216" s="219" t="s">
        <v>753</v>
      </c>
      <c r="D216" s="219" t="s">
        <v>166</v>
      </c>
      <c r="E216" s="220" t="s">
        <v>3595</v>
      </c>
      <c r="F216" s="221" t="s">
        <v>3596</v>
      </c>
      <c r="G216" s="222" t="s">
        <v>3454</v>
      </c>
      <c r="H216" s="223">
        <v>53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41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170</v>
      </c>
      <c r="AT216" s="231" t="s">
        <v>166</v>
      </c>
      <c r="AU216" s="231" t="s">
        <v>84</v>
      </c>
      <c r="AY216" s="17" t="s">
        <v>164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84</v>
      </c>
      <c r="BK216" s="232">
        <f>ROUND(I216*H216,2)</f>
        <v>0</v>
      </c>
      <c r="BL216" s="17" t="s">
        <v>170</v>
      </c>
      <c r="BM216" s="231" t="s">
        <v>3597</v>
      </c>
    </row>
    <row r="217" spans="1:65" s="2" customFormat="1" ht="13.8" customHeight="1">
      <c r="A217" s="38"/>
      <c r="B217" s="39"/>
      <c r="C217" s="219" t="s">
        <v>757</v>
      </c>
      <c r="D217" s="219" t="s">
        <v>166</v>
      </c>
      <c r="E217" s="220" t="s">
        <v>3598</v>
      </c>
      <c r="F217" s="221" t="s">
        <v>3599</v>
      </c>
      <c r="G217" s="222" t="s">
        <v>3454</v>
      </c>
      <c r="H217" s="223">
        <v>55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41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170</v>
      </c>
      <c r="AT217" s="231" t="s">
        <v>166</v>
      </c>
      <c r="AU217" s="231" t="s">
        <v>84</v>
      </c>
      <c r="AY217" s="17" t="s">
        <v>164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84</v>
      </c>
      <c r="BK217" s="232">
        <f>ROUND(I217*H217,2)</f>
        <v>0</v>
      </c>
      <c r="BL217" s="17" t="s">
        <v>170</v>
      </c>
      <c r="BM217" s="231" t="s">
        <v>3600</v>
      </c>
    </row>
    <row r="218" spans="1:65" s="2" customFormat="1" ht="13.8" customHeight="1">
      <c r="A218" s="38"/>
      <c r="B218" s="39"/>
      <c r="C218" s="219" t="s">
        <v>764</v>
      </c>
      <c r="D218" s="219" t="s">
        <v>166</v>
      </c>
      <c r="E218" s="220" t="s">
        <v>3601</v>
      </c>
      <c r="F218" s="221" t="s">
        <v>3602</v>
      </c>
      <c r="G218" s="222" t="s">
        <v>3454</v>
      </c>
      <c r="H218" s="223">
        <v>30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41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170</v>
      </c>
      <c r="AT218" s="231" t="s">
        <v>166</v>
      </c>
      <c r="AU218" s="231" t="s">
        <v>84</v>
      </c>
      <c r="AY218" s="17" t="s">
        <v>164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84</v>
      </c>
      <c r="BK218" s="232">
        <f>ROUND(I218*H218,2)</f>
        <v>0</v>
      </c>
      <c r="BL218" s="17" t="s">
        <v>170</v>
      </c>
      <c r="BM218" s="231" t="s">
        <v>3603</v>
      </c>
    </row>
    <row r="219" spans="1:65" s="2" customFormat="1" ht="13.8" customHeight="1">
      <c r="A219" s="38"/>
      <c r="B219" s="39"/>
      <c r="C219" s="219" t="s">
        <v>770</v>
      </c>
      <c r="D219" s="219" t="s">
        <v>166</v>
      </c>
      <c r="E219" s="220" t="s">
        <v>3604</v>
      </c>
      <c r="F219" s="221" t="s">
        <v>3605</v>
      </c>
      <c r="G219" s="222" t="s">
        <v>3454</v>
      </c>
      <c r="H219" s="223">
        <v>10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41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170</v>
      </c>
      <c r="AT219" s="231" t="s">
        <v>166</v>
      </c>
      <c r="AU219" s="231" t="s">
        <v>84</v>
      </c>
      <c r="AY219" s="17" t="s">
        <v>164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84</v>
      </c>
      <c r="BK219" s="232">
        <f>ROUND(I219*H219,2)</f>
        <v>0</v>
      </c>
      <c r="BL219" s="17" t="s">
        <v>170</v>
      </c>
      <c r="BM219" s="231" t="s">
        <v>3606</v>
      </c>
    </row>
    <row r="220" spans="1:65" s="2" customFormat="1" ht="13.8" customHeight="1">
      <c r="A220" s="38"/>
      <c r="B220" s="39"/>
      <c r="C220" s="219" t="s">
        <v>776</v>
      </c>
      <c r="D220" s="219" t="s">
        <v>166</v>
      </c>
      <c r="E220" s="220" t="s">
        <v>3607</v>
      </c>
      <c r="F220" s="221" t="s">
        <v>3608</v>
      </c>
      <c r="G220" s="222" t="s">
        <v>1462</v>
      </c>
      <c r="H220" s="223">
        <v>18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41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170</v>
      </c>
      <c r="AT220" s="231" t="s">
        <v>166</v>
      </c>
      <c r="AU220" s="231" t="s">
        <v>84</v>
      </c>
      <c r="AY220" s="17" t="s">
        <v>164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84</v>
      </c>
      <c r="BK220" s="232">
        <f>ROUND(I220*H220,2)</f>
        <v>0</v>
      </c>
      <c r="BL220" s="17" t="s">
        <v>170</v>
      </c>
      <c r="BM220" s="231" t="s">
        <v>3609</v>
      </c>
    </row>
    <row r="221" spans="1:65" s="2" customFormat="1" ht="13.8" customHeight="1">
      <c r="A221" s="38"/>
      <c r="B221" s="39"/>
      <c r="C221" s="219" t="s">
        <v>782</v>
      </c>
      <c r="D221" s="219" t="s">
        <v>166</v>
      </c>
      <c r="E221" s="220" t="s">
        <v>3610</v>
      </c>
      <c r="F221" s="221" t="s">
        <v>3611</v>
      </c>
      <c r="G221" s="222" t="s">
        <v>3454</v>
      </c>
      <c r="H221" s="223">
        <v>11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41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170</v>
      </c>
      <c r="AT221" s="231" t="s">
        <v>166</v>
      </c>
      <c r="AU221" s="231" t="s">
        <v>84</v>
      </c>
      <c r="AY221" s="17" t="s">
        <v>164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84</v>
      </c>
      <c r="BK221" s="232">
        <f>ROUND(I221*H221,2)</f>
        <v>0</v>
      </c>
      <c r="BL221" s="17" t="s">
        <v>170</v>
      </c>
      <c r="BM221" s="231" t="s">
        <v>3612</v>
      </c>
    </row>
    <row r="222" spans="1:65" s="2" customFormat="1" ht="13.8" customHeight="1">
      <c r="A222" s="38"/>
      <c r="B222" s="39"/>
      <c r="C222" s="219" t="s">
        <v>786</v>
      </c>
      <c r="D222" s="219" t="s">
        <v>166</v>
      </c>
      <c r="E222" s="220" t="s">
        <v>3613</v>
      </c>
      <c r="F222" s="221" t="s">
        <v>3614</v>
      </c>
      <c r="G222" s="222" t="s">
        <v>3454</v>
      </c>
      <c r="H222" s="223">
        <v>7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41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170</v>
      </c>
      <c r="AT222" s="231" t="s">
        <v>166</v>
      </c>
      <c r="AU222" s="231" t="s">
        <v>84</v>
      </c>
      <c r="AY222" s="17" t="s">
        <v>164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84</v>
      </c>
      <c r="BK222" s="232">
        <f>ROUND(I222*H222,2)</f>
        <v>0</v>
      </c>
      <c r="BL222" s="17" t="s">
        <v>170</v>
      </c>
      <c r="BM222" s="231" t="s">
        <v>3615</v>
      </c>
    </row>
    <row r="223" spans="1:65" s="2" customFormat="1" ht="13.8" customHeight="1">
      <c r="A223" s="38"/>
      <c r="B223" s="39"/>
      <c r="C223" s="219" t="s">
        <v>791</v>
      </c>
      <c r="D223" s="219" t="s">
        <v>166</v>
      </c>
      <c r="E223" s="220" t="s">
        <v>3616</v>
      </c>
      <c r="F223" s="221" t="s">
        <v>3617</v>
      </c>
      <c r="G223" s="222" t="s">
        <v>3454</v>
      </c>
      <c r="H223" s="223">
        <v>2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41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170</v>
      </c>
      <c r="AT223" s="231" t="s">
        <v>166</v>
      </c>
      <c r="AU223" s="231" t="s">
        <v>84</v>
      </c>
      <c r="AY223" s="17" t="s">
        <v>164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84</v>
      </c>
      <c r="BK223" s="232">
        <f>ROUND(I223*H223,2)</f>
        <v>0</v>
      </c>
      <c r="BL223" s="17" t="s">
        <v>170</v>
      </c>
      <c r="BM223" s="231" t="s">
        <v>3618</v>
      </c>
    </row>
    <row r="224" spans="1:65" s="2" customFormat="1" ht="13.8" customHeight="1">
      <c r="A224" s="38"/>
      <c r="B224" s="39"/>
      <c r="C224" s="219" t="s">
        <v>796</v>
      </c>
      <c r="D224" s="219" t="s">
        <v>166</v>
      </c>
      <c r="E224" s="220" t="s">
        <v>3619</v>
      </c>
      <c r="F224" s="221" t="s">
        <v>3620</v>
      </c>
      <c r="G224" s="222" t="s">
        <v>3454</v>
      </c>
      <c r="H224" s="223">
        <v>9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41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170</v>
      </c>
      <c r="AT224" s="231" t="s">
        <v>166</v>
      </c>
      <c r="AU224" s="231" t="s">
        <v>84</v>
      </c>
      <c r="AY224" s="17" t="s">
        <v>164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84</v>
      </c>
      <c r="BK224" s="232">
        <f>ROUND(I224*H224,2)</f>
        <v>0</v>
      </c>
      <c r="BL224" s="17" t="s">
        <v>170</v>
      </c>
      <c r="BM224" s="231" t="s">
        <v>3621</v>
      </c>
    </row>
    <row r="225" spans="1:65" s="2" customFormat="1" ht="13.8" customHeight="1">
      <c r="A225" s="38"/>
      <c r="B225" s="39"/>
      <c r="C225" s="219" t="s">
        <v>801</v>
      </c>
      <c r="D225" s="219" t="s">
        <v>166</v>
      </c>
      <c r="E225" s="220" t="s">
        <v>3622</v>
      </c>
      <c r="F225" s="221" t="s">
        <v>3623</v>
      </c>
      <c r="G225" s="222" t="s">
        <v>3454</v>
      </c>
      <c r="H225" s="223">
        <v>2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41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170</v>
      </c>
      <c r="AT225" s="231" t="s">
        <v>166</v>
      </c>
      <c r="AU225" s="231" t="s">
        <v>84</v>
      </c>
      <c r="AY225" s="17" t="s">
        <v>164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84</v>
      </c>
      <c r="BK225" s="232">
        <f>ROUND(I225*H225,2)</f>
        <v>0</v>
      </c>
      <c r="BL225" s="17" t="s">
        <v>170</v>
      </c>
      <c r="BM225" s="231" t="s">
        <v>3624</v>
      </c>
    </row>
    <row r="226" spans="1:65" s="2" customFormat="1" ht="34.8" customHeight="1">
      <c r="A226" s="38"/>
      <c r="B226" s="39"/>
      <c r="C226" s="219" t="s">
        <v>810</v>
      </c>
      <c r="D226" s="219" t="s">
        <v>166</v>
      </c>
      <c r="E226" s="220" t="s">
        <v>3625</v>
      </c>
      <c r="F226" s="221" t="s">
        <v>3626</v>
      </c>
      <c r="G226" s="222" t="s">
        <v>1462</v>
      </c>
      <c r="H226" s="223">
        <v>1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41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170</v>
      </c>
      <c r="AT226" s="231" t="s">
        <v>166</v>
      </c>
      <c r="AU226" s="231" t="s">
        <v>84</v>
      </c>
      <c r="AY226" s="17" t="s">
        <v>164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84</v>
      </c>
      <c r="BK226" s="232">
        <f>ROUND(I226*H226,2)</f>
        <v>0</v>
      </c>
      <c r="BL226" s="17" t="s">
        <v>170</v>
      </c>
      <c r="BM226" s="231" t="s">
        <v>3627</v>
      </c>
    </row>
    <row r="227" spans="1:65" s="2" customFormat="1" ht="22.2" customHeight="1">
      <c r="A227" s="38"/>
      <c r="B227" s="39"/>
      <c r="C227" s="219" t="s">
        <v>816</v>
      </c>
      <c r="D227" s="219" t="s">
        <v>166</v>
      </c>
      <c r="E227" s="220" t="s">
        <v>3628</v>
      </c>
      <c r="F227" s="221" t="s">
        <v>3629</v>
      </c>
      <c r="G227" s="222" t="s">
        <v>182</v>
      </c>
      <c r="H227" s="223">
        <v>80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41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170</v>
      </c>
      <c r="AT227" s="231" t="s">
        <v>166</v>
      </c>
      <c r="AU227" s="231" t="s">
        <v>84</v>
      </c>
      <c r="AY227" s="17" t="s">
        <v>164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84</v>
      </c>
      <c r="BK227" s="232">
        <f>ROUND(I227*H227,2)</f>
        <v>0</v>
      </c>
      <c r="BL227" s="17" t="s">
        <v>170</v>
      </c>
      <c r="BM227" s="231" t="s">
        <v>3630</v>
      </c>
    </row>
    <row r="228" spans="1:65" s="2" customFormat="1" ht="22.2" customHeight="1">
      <c r="A228" s="38"/>
      <c r="B228" s="39"/>
      <c r="C228" s="219" t="s">
        <v>822</v>
      </c>
      <c r="D228" s="219" t="s">
        <v>166</v>
      </c>
      <c r="E228" s="220" t="s">
        <v>3631</v>
      </c>
      <c r="F228" s="221" t="s">
        <v>3632</v>
      </c>
      <c r="G228" s="222" t="s">
        <v>182</v>
      </c>
      <c r="H228" s="223">
        <v>46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41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170</v>
      </c>
      <c r="AT228" s="231" t="s">
        <v>166</v>
      </c>
      <c r="AU228" s="231" t="s">
        <v>84</v>
      </c>
      <c r="AY228" s="17" t="s">
        <v>164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84</v>
      </c>
      <c r="BK228" s="232">
        <f>ROUND(I228*H228,2)</f>
        <v>0</v>
      </c>
      <c r="BL228" s="17" t="s">
        <v>170</v>
      </c>
      <c r="BM228" s="231" t="s">
        <v>3633</v>
      </c>
    </row>
    <row r="229" spans="1:65" s="2" customFormat="1" ht="22.2" customHeight="1">
      <c r="A229" s="38"/>
      <c r="B229" s="39"/>
      <c r="C229" s="219" t="s">
        <v>828</v>
      </c>
      <c r="D229" s="219" t="s">
        <v>166</v>
      </c>
      <c r="E229" s="220" t="s">
        <v>3634</v>
      </c>
      <c r="F229" s="221" t="s">
        <v>3635</v>
      </c>
      <c r="G229" s="222" t="s">
        <v>182</v>
      </c>
      <c r="H229" s="223">
        <v>173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41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170</v>
      </c>
      <c r="AT229" s="231" t="s">
        <v>166</v>
      </c>
      <c r="AU229" s="231" t="s">
        <v>84</v>
      </c>
      <c r="AY229" s="17" t="s">
        <v>164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84</v>
      </c>
      <c r="BK229" s="232">
        <f>ROUND(I229*H229,2)</f>
        <v>0</v>
      </c>
      <c r="BL229" s="17" t="s">
        <v>170</v>
      </c>
      <c r="BM229" s="231" t="s">
        <v>3636</v>
      </c>
    </row>
    <row r="230" spans="1:65" s="2" customFormat="1" ht="22.2" customHeight="1">
      <c r="A230" s="38"/>
      <c r="B230" s="39"/>
      <c r="C230" s="219" t="s">
        <v>833</v>
      </c>
      <c r="D230" s="219" t="s">
        <v>166</v>
      </c>
      <c r="E230" s="220" t="s">
        <v>3637</v>
      </c>
      <c r="F230" s="221" t="s">
        <v>3638</v>
      </c>
      <c r="G230" s="222" t="s">
        <v>182</v>
      </c>
      <c r="H230" s="223">
        <v>60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41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170</v>
      </c>
      <c r="AT230" s="231" t="s">
        <v>166</v>
      </c>
      <c r="AU230" s="231" t="s">
        <v>84</v>
      </c>
      <c r="AY230" s="17" t="s">
        <v>164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84</v>
      </c>
      <c r="BK230" s="232">
        <f>ROUND(I230*H230,2)</f>
        <v>0</v>
      </c>
      <c r="BL230" s="17" t="s">
        <v>170</v>
      </c>
      <c r="BM230" s="231" t="s">
        <v>3639</v>
      </c>
    </row>
    <row r="231" spans="1:65" s="2" customFormat="1" ht="13.8" customHeight="1">
      <c r="A231" s="38"/>
      <c r="B231" s="39"/>
      <c r="C231" s="219" t="s">
        <v>839</v>
      </c>
      <c r="D231" s="219" t="s">
        <v>166</v>
      </c>
      <c r="E231" s="220" t="s">
        <v>3640</v>
      </c>
      <c r="F231" s="221" t="s">
        <v>3641</v>
      </c>
      <c r="G231" s="222" t="s">
        <v>1462</v>
      </c>
      <c r="H231" s="223">
        <v>3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41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170</v>
      </c>
      <c r="AT231" s="231" t="s">
        <v>166</v>
      </c>
      <c r="AU231" s="231" t="s">
        <v>84</v>
      </c>
      <c r="AY231" s="17" t="s">
        <v>164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84</v>
      </c>
      <c r="BK231" s="232">
        <f>ROUND(I231*H231,2)</f>
        <v>0</v>
      </c>
      <c r="BL231" s="17" t="s">
        <v>170</v>
      </c>
      <c r="BM231" s="231" t="s">
        <v>3642</v>
      </c>
    </row>
    <row r="232" spans="1:65" s="2" customFormat="1" ht="22.2" customHeight="1">
      <c r="A232" s="38"/>
      <c r="B232" s="39"/>
      <c r="C232" s="219" t="s">
        <v>845</v>
      </c>
      <c r="D232" s="219" t="s">
        <v>166</v>
      </c>
      <c r="E232" s="220" t="s">
        <v>389</v>
      </c>
      <c r="F232" s="221" t="s">
        <v>3643</v>
      </c>
      <c r="G232" s="222" t="s">
        <v>182</v>
      </c>
      <c r="H232" s="223">
        <v>139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41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170</v>
      </c>
      <c r="AT232" s="231" t="s">
        <v>166</v>
      </c>
      <c r="AU232" s="231" t="s">
        <v>84</v>
      </c>
      <c r="AY232" s="17" t="s">
        <v>164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84</v>
      </c>
      <c r="BK232" s="232">
        <f>ROUND(I232*H232,2)</f>
        <v>0</v>
      </c>
      <c r="BL232" s="17" t="s">
        <v>170</v>
      </c>
      <c r="BM232" s="231" t="s">
        <v>3644</v>
      </c>
    </row>
    <row r="233" spans="1:65" s="2" customFormat="1" ht="22.2" customHeight="1">
      <c r="A233" s="38"/>
      <c r="B233" s="39"/>
      <c r="C233" s="219" t="s">
        <v>851</v>
      </c>
      <c r="D233" s="219" t="s">
        <v>166</v>
      </c>
      <c r="E233" s="220" t="s">
        <v>394</v>
      </c>
      <c r="F233" s="221" t="s">
        <v>3645</v>
      </c>
      <c r="G233" s="222" t="s">
        <v>182</v>
      </c>
      <c r="H233" s="223">
        <v>75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41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170</v>
      </c>
      <c r="AT233" s="231" t="s">
        <v>166</v>
      </c>
      <c r="AU233" s="231" t="s">
        <v>84</v>
      </c>
      <c r="AY233" s="17" t="s">
        <v>164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84</v>
      </c>
      <c r="BK233" s="232">
        <f>ROUND(I233*H233,2)</f>
        <v>0</v>
      </c>
      <c r="BL233" s="17" t="s">
        <v>170</v>
      </c>
      <c r="BM233" s="231" t="s">
        <v>3646</v>
      </c>
    </row>
    <row r="234" spans="1:65" s="2" customFormat="1" ht="22.2" customHeight="1">
      <c r="A234" s="38"/>
      <c r="B234" s="39"/>
      <c r="C234" s="219" t="s">
        <v>861</v>
      </c>
      <c r="D234" s="219" t="s">
        <v>166</v>
      </c>
      <c r="E234" s="220" t="s">
        <v>398</v>
      </c>
      <c r="F234" s="221" t="s">
        <v>3647</v>
      </c>
      <c r="G234" s="222" t="s">
        <v>182</v>
      </c>
      <c r="H234" s="223">
        <v>6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41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170</v>
      </c>
      <c r="AT234" s="231" t="s">
        <v>166</v>
      </c>
      <c r="AU234" s="231" t="s">
        <v>84</v>
      </c>
      <c r="AY234" s="17" t="s">
        <v>164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84</v>
      </c>
      <c r="BK234" s="232">
        <f>ROUND(I234*H234,2)</f>
        <v>0</v>
      </c>
      <c r="BL234" s="17" t="s">
        <v>170</v>
      </c>
      <c r="BM234" s="231" t="s">
        <v>3648</v>
      </c>
    </row>
    <row r="235" spans="1:65" s="2" customFormat="1" ht="22.2" customHeight="1">
      <c r="A235" s="38"/>
      <c r="B235" s="39"/>
      <c r="C235" s="219" t="s">
        <v>865</v>
      </c>
      <c r="D235" s="219" t="s">
        <v>166</v>
      </c>
      <c r="E235" s="220" t="s">
        <v>402</v>
      </c>
      <c r="F235" s="221" t="s">
        <v>3649</v>
      </c>
      <c r="G235" s="222" t="s">
        <v>182</v>
      </c>
      <c r="H235" s="223">
        <v>25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41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170</v>
      </c>
      <c r="AT235" s="231" t="s">
        <v>166</v>
      </c>
      <c r="AU235" s="231" t="s">
        <v>84</v>
      </c>
      <c r="AY235" s="17" t="s">
        <v>164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84</v>
      </c>
      <c r="BK235" s="232">
        <f>ROUND(I235*H235,2)</f>
        <v>0</v>
      </c>
      <c r="BL235" s="17" t="s">
        <v>170</v>
      </c>
      <c r="BM235" s="231" t="s">
        <v>3650</v>
      </c>
    </row>
    <row r="236" spans="1:65" s="2" customFormat="1" ht="22.2" customHeight="1">
      <c r="A236" s="38"/>
      <c r="B236" s="39"/>
      <c r="C236" s="219" t="s">
        <v>876</v>
      </c>
      <c r="D236" s="219" t="s">
        <v>166</v>
      </c>
      <c r="E236" s="220" t="s">
        <v>407</v>
      </c>
      <c r="F236" s="221" t="s">
        <v>3651</v>
      </c>
      <c r="G236" s="222" t="s">
        <v>182</v>
      </c>
      <c r="H236" s="223">
        <v>62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41</v>
      </c>
      <c r="O236" s="91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170</v>
      </c>
      <c r="AT236" s="231" t="s">
        <v>166</v>
      </c>
      <c r="AU236" s="231" t="s">
        <v>84</v>
      </c>
      <c r="AY236" s="17" t="s">
        <v>164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84</v>
      </c>
      <c r="BK236" s="232">
        <f>ROUND(I236*H236,2)</f>
        <v>0</v>
      </c>
      <c r="BL236" s="17" t="s">
        <v>170</v>
      </c>
      <c r="BM236" s="231" t="s">
        <v>3652</v>
      </c>
    </row>
    <row r="237" spans="1:65" s="2" customFormat="1" ht="22.2" customHeight="1">
      <c r="A237" s="38"/>
      <c r="B237" s="39"/>
      <c r="C237" s="219" t="s">
        <v>882</v>
      </c>
      <c r="D237" s="219" t="s">
        <v>166</v>
      </c>
      <c r="E237" s="220" t="s">
        <v>411</v>
      </c>
      <c r="F237" s="221" t="s">
        <v>3653</v>
      </c>
      <c r="G237" s="222" t="s">
        <v>182</v>
      </c>
      <c r="H237" s="223">
        <v>47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41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170</v>
      </c>
      <c r="AT237" s="231" t="s">
        <v>166</v>
      </c>
      <c r="AU237" s="231" t="s">
        <v>84</v>
      </c>
      <c r="AY237" s="17" t="s">
        <v>164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84</v>
      </c>
      <c r="BK237" s="232">
        <f>ROUND(I237*H237,2)</f>
        <v>0</v>
      </c>
      <c r="BL237" s="17" t="s">
        <v>170</v>
      </c>
      <c r="BM237" s="231" t="s">
        <v>3654</v>
      </c>
    </row>
    <row r="238" spans="1:65" s="2" customFormat="1" ht="22.2" customHeight="1">
      <c r="A238" s="38"/>
      <c r="B238" s="39"/>
      <c r="C238" s="219" t="s">
        <v>889</v>
      </c>
      <c r="D238" s="219" t="s">
        <v>166</v>
      </c>
      <c r="E238" s="220" t="s">
        <v>415</v>
      </c>
      <c r="F238" s="221" t="s">
        <v>3655</v>
      </c>
      <c r="G238" s="222" t="s">
        <v>182</v>
      </c>
      <c r="H238" s="223">
        <v>4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41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170</v>
      </c>
      <c r="AT238" s="231" t="s">
        <v>166</v>
      </c>
      <c r="AU238" s="231" t="s">
        <v>84</v>
      </c>
      <c r="AY238" s="17" t="s">
        <v>164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84</v>
      </c>
      <c r="BK238" s="232">
        <f>ROUND(I238*H238,2)</f>
        <v>0</v>
      </c>
      <c r="BL238" s="17" t="s">
        <v>170</v>
      </c>
      <c r="BM238" s="231" t="s">
        <v>3656</v>
      </c>
    </row>
    <row r="239" spans="1:65" s="2" customFormat="1" ht="22.2" customHeight="1">
      <c r="A239" s="38"/>
      <c r="B239" s="39"/>
      <c r="C239" s="219" t="s">
        <v>895</v>
      </c>
      <c r="D239" s="219" t="s">
        <v>166</v>
      </c>
      <c r="E239" s="220" t="s">
        <v>423</v>
      </c>
      <c r="F239" s="221" t="s">
        <v>3657</v>
      </c>
      <c r="G239" s="222" t="s">
        <v>182</v>
      </c>
      <c r="H239" s="223">
        <v>5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41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170</v>
      </c>
      <c r="AT239" s="231" t="s">
        <v>166</v>
      </c>
      <c r="AU239" s="231" t="s">
        <v>84</v>
      </c>
      <c r="AY239" s="17" t="s">
        <v>164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84</v>
      </c>
      <c r="BK239" s="232">
        <f>ROUND(I239*H239,2)</f>
        <v>0</v>
      </c>
      <c r="BL239" s="17" t="s">
        <v>170</v>
      </c>
      <c r="BM239" s="231" t="s">
        <v>3658</v>
      </c>
    </row>
    <row r="240" spans="1:65" s="2" customFormat="1" ht="34.8" customHeight="1">
      <c r="A240" s="38"/>
      <c r="B240" s="39"/>
      <c r="C240" s="219" t="s">
        <v>901</v>
      </c>
      <c r="D240" s="219" t="s">
        <v>166</v>
      </c>
      <c r="E240" s="220" t="s">
        <v>430</v>
      </c>
      <c r="F240" s="221" t="s">
        <v>3659</v>
      </c>
      <c r="G240" s="222" t="s">
        <v>182</v>
      </c>
      <c r="H240" s="223">
        <v>375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41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170</v>
      </c>
      <c r="AT240" s="231" t="s">
        <v>166</v>
      </c>
      <c r="AU240" s="231" t="s">
        <v>84</v>
      </c>
      <c r="AY240" s="17" t="s">
        <v>164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84</v>
      </c>
      <c r="BK240" s="232">
        <f>ROUND(I240*H240,2)</f>
        <v>0</v>
      </c>
      <c r="BL240" s="17" t="s">
        <v>170</v>
      </c>
      <c r="BM240" s="231" t="s">
        <v>3660</v>
      </c>
    </row>
    <row r="241" spans="1:65" s="2" customFormat="1" ht="13.8" customHeight="1">
      <c r="A241" s="38"/>
      <c r="B241" s="39"/>
      <c r="C241" s="219" t="s">
        <v>905</v>
      </c>
      <c r="D241" s="219" t="s">
        <v>166</v>
      </c>
      <c r="E241" s="220" t="s">
        <v>436</v>
      </c>
      <c r="F241" s="221" t="s">
        <v>3661</v>
      </c>
      <c r="G241" s="222" t="s">
        <v>182</v>
      </c>
      <c r="H241" s="223">
        <v>165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41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170</v>
      </c>
      <c r="AT241" s="231" t="s">
        <v>166</v>
      </c>
      <c r="AU241" s="231" t="s">
        <v>84</v>
      </c>
      <c r="AY241" s="17" t="s">
        <v>164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84</v>
      </c>
      <c r="BK241" s="232">
        <f>ROUND(I241*H241,2)</f>
        <v>0</v>
      </c>
      <c r="BL241" s="17" t="s">
        <v>170</v>
      </c>
      <c r="BM241" s="231" t="s">
        <v>3662</v>
      </c>
    </row>
    <row r="242" spans="1:65" s="2" customFormat="1" ht="13.8" customHeight="1">
      <c r="A242" s="38"/>
      <c r="B242" s="39"/>
      <c r="C242" s="219" t="s">
        <v>910</v>
      </c>
      <c r="D242" s="219" t="s">
        <v>166</v>
      </c>
      <c r="E242" s="220" t="s">
        <v>3663</v>
      </c>
      <c r="F242" s="221" t="s">
        <v>3664</v>
      </c>
      <c r="G242" s="222" t="s">
        <v>1462</v>
      </c>
      <c r="H242" s="223">
        <v>2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41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170</v>
      </c>
      <c r="AT242" s="231" t="s">
        <v>166</v>
      </c>
      <c r="AU242" s="231" t="s">
        <v>84</v>
      </c>
      <c r="AY242" s="17" t="s">
        <v>164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84</v>
      </c>
      <c r="BK242" s="232">
        <f>ROUND(I242*H242,2)</f>
        <v>0</v>
      </c>
      <c r="BL242" s="17" t="s">
        <v>170</v>
      </c>
      <c r="BM242" s="231" t="s">
        <v>3665</v>
      </c>
    </row>
    <row r="243" spans="1:65" s="2" customFormat="1" ht="13.8" customHeight="1">
      <c r="A243" s="38"/>
      <c r="B243" s="39"/>
      <c r="C243" s="219" t="s">
        <v>915</v>
      </c>
      <c r="D243" s="219" t="s">
        <v>166</v>
      </c>
      <c r="E243" s="220" t="s">
        <v>443</v>
      </c>
      <c r="F243" s="221" t="s">
        <v>3666</v>
      </c>
      <c r="G243" s="222" t="s">
        <v>182</v>
      </c>
      <c r="H243" s="223">
        <v>114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41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170</v>
      </c>
      <c r="AT243" s="231" t="s">
        <v>166</v>
      </c>
      <c r="AU243" s="231" t="s">
        <v>84</v>
      </c>
      <c r="AY243" s="17" t="s">
        <v>164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84</v>
      </c>
      <c r="BK243" s="232">
        <f>ROUND(I243*H243,2)</f>
        <v>0</v>
      </c>
      <c r="BL243" s="17" t="s">
        <v>170</v>
      </c>
      <c r="BM243" s="231" t="s">
        <v>3667</v>
      </c>
    </row>
    <row r="244" spans="1:65" s="2" customFormat="1" ht="13.8" customHeight="1">
      <c r="A244" s="38"/>
      <c r="B244" s="39"/>
      <c r="C244" s="219" t="s">
        <v>920</v>
      </c>
      <c r="D244" s="219" t="s">
        <v>166</v>
      </c>
      <c r="E244" s="220" t="s">
        <v>452</v>
      </c>
      <c r="F244" s="221" t="s">
        <v>3668</v>
      </c>
      <c r="G244" s="222" t="s">
        <v>182</v>
      </c>
      <c r="H244" s="223">
        <v>22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41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170</v>
      </c>
      <c r="AT244" s="231" t="s">
        <v>166</v>
      </c>
      <c r="AU244" s="231" t="s">
        <v>84</v>
      </c>
      <c r="AY244" s="17" t="s">
        <v>164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84</v>
      </c>
      <c r="BK244" s="232">
        <f>ROUND(I244*H244,2)</f>
        <v>0</v>
      </c>
      <c r="BL244" s="17" t="s">
        <v>170</v>
      </c>
      <c r="BM244" s="231" t="s">
        <v>3669</v>
      </c>
    </row>
    <row r="245" spans="1:65" s="2" customFormat="1" ht="13.8" customHeight="1">
      <c r="A245" s="38"/>
      <c r="B245" s="39"/>
      <c r="C245" s="219" t="s">
        <v>927</v>
      </c>
      <c r="D245" s="219" t="s">
        <v>166</v>
      </c>
      <c r="E245" s="220" t="s">
        <v>461</v>
      </c>
      <c r="F245" s="221" t="s">
        <v>3670</v>
      </c>
      <c r="G245" s="222" t="s">
        <v>182</v>
      </c>
      <c r="H245" s="223">
        <v>45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41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170</v>
      </c>
      <c r="AT245" s="231" t="s">
        <v>166</v>
      </c>
      <c r="AU245" s="231" t="s">
        <v>84</v>
      </c>
      <c r="AY245" s="17" t="s">
        <v>164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84</v>
      </c>
      <c r="BK245" s="232">
        <f>ROUND(I245*H245,2)</f>
        <v>0</v>
      </c>
      <c r="BL245" s="17" t="s">
        <v>170</v>
      </c>
      <c r="BM245" s="231" t="s">
        <v>3671</v>
      </c>
    </row>
    <row r="246" spans="1:65" s="2" customFormat="1" ht="13.8" customHeight="1">
      <c r="A246" s="38"/>
      <c r="B246" s="39"/>
      <c r="C246" s="219" t="s">
        <v>936</v>
      </c>
      <c r="D246" s="219" t="s">
        <v>166</v>
      </c>
      <c r="E246" s="220" t="s">
        <v>466</v>
      </c>
      <c r="F246" s="221" t="s">
        <v>3672</v>
      </c>
      <c r="G246" s="222" t="s">
        <v>182</v>
      </c>
      <c r="H246" s="223">
        <v>55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41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170</v>
      </c>
      <c r="AT246" s="231" t="s">
        <v>166</v>
      </c>
      <c r="AU246" s="231" t="s">
        <v>84</v>
      </c>
      <c r="AY246" s="17" t="s">
        <v>164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84</v>
      </c>
      <c r="BK246" s="232">
        <f>ROUND(I246*H246,2)</f>
        <v>0</v>
      </c>
      <c r="BL246" s="17" t="s">
        <v>170</v>
      </c>
      <c r="BM246" s="231" t="s">
        <v>3673</v>
      </c>
    </row>
    <row r="247" spans="1:65" s="2" customFormat="1" ht="13.8" customHeight="1">
      <c r="A247" s="38"/>
      <c r="B247" s="39"/>
      <c r="C247" s="219" t="s">
        <v>947</v>
      </c>
      <c r="D247" s="219" t="s">
        <v>166</v>
      </c>
      <c r="E247" s="220" t="s">
        <v>472</v>
      </c>
      <c r="F247" s="221" t="s">
        <v>3674</v>
      </c>
      <c r="G247" s="222" t="s">
        <v>182</v>
      </c>
      <c r="H247" s="223">
        <v>4</v>
      </c>
      <c r="I247" s="224"/>
      <c r="J247" s="225">
        <f>ROUND(I247*H247,2)</f>
        <v>0</v>
      </c>
      <c r="K247" s="226"/>
      <c r="L247" s="44"/>
      <c r="M247" s="227" t="s">
        <v>1</v>
      </c>
      <c r="N247" s="228" t="s">
        <v>41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170</v>
      </c>
      <c r="AT247" s="231" t="s">
        <v>166</v>
      </c>
      <c r="AU247" s="231" t="s">
        <v>84</v>
      </c>
      <c r="AY247" s="17" t="s">
        <v>164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84</v>
      </c>
      <c r="BK247" s="232">
        <f>ROUND(I247*H247,2)</f>
        <v>0</v>
      </c>
      <c r="BL247" s="17" t="s">
        <v>170</v>
      </c>
      <c r="BM247" s="231" t="s">
        <v>3675</v>
      </c>
    </row>
    <row r="248" spans="1:65" s="2" customFormat="1" ht="13.8" customHeight="1">
      <c r="A248" s="38"/>
      <c r="B248" s="39"/>
      <c r="C248" s="219" t="s">
        <v>952</v>
      </c>
      <c r="D248" s="219" t="s">
        <v>166</v>
      </c>
      <c r="E248" s="220" t="s">
        <v>477</v>
      </c>
      <c r="F248" s="221" t="s">
        <v>3676</v>
      </c>
      <c r="G248" s="222" t="s">
        <v>182</v>
      </c>
      <c r="H248" s="223">
        <v>33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41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170</v>
      </c>
      <c r="AT248" s="231" t="s">
        <v>166</v>
      </c>
      <c r="AU248" s="231" t="s">
        <v>84</v>
      </c>
      <c r="AY248" s="17" t="s">
        <v>164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84</v>
      </c>
      <c r="BK248" s="232">
        <f>ROUND(I248*H248,2)</f>
        <v>0</v>
      </c>
      <c r="BL248" s="17" t="s">
        <v>170</v>
      </c>
      <c r="BM248" s="231" t="s">
        <v>3677</v>
      </c>
    </row>
    <row r="249" spans="1:65" s="2" customFormat="1" ht="34.8" customHeight="1">
      <c r="A249" s="38"/>
      <c r="B249" s="39"/>
      <c r="C249" s="219" t="s">
        <v>956</v>
      </c>
      <c r="D249" s="219" t="s">
        <v>166</v>
      </c>
      <c r="E249" s="220" t="s">
        <v>485</v>
      </c>
      <c r="F249" s="221" t="s">
        <v>3678</v>
      </c>
      <c r="G249" s="222" t="s">
        <v>182</v>
      </c>
      <c r="H249" s="223">
        <v>450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41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170</v>
      </c>
      <c r="AT249" s="231" t="s">
        <v>166</v>
      </c>
      <c r="AU249" s="231" t="s">
        <v>84</v>
      </c>
      <c r="AY249" s="17" t="s">
        <v>164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84</v>
      </c>
      <c r="BK249" s="232">
        <f>ROUND(I249*H249,2)</f>
        <v>0</v>
      </c>
      <c r="BL249" s="17" t="s">
        <v>170</v>
      </c>
      <c r="BM249" s="231" t="s">
        <v>3679</v>
      </c>
    </row>
    <row r="250" spans="1:65" s="2" customFormat="1" ht="13.8" customHeight="1">
      <c r="A250" s="38"/>
      <c r="B250" s="39"/>
      <c r="C250" s="219" t="s">
        <v>961</v>
      </c>
      <c r="D250" s="219" t="s">
        <v>166</v>
      </c>
      <c r="E250" s="220" t="s">
        <v>490</v>
      </c>
      <c r="F250" s="221" t="s">
        <v>3680</v>
      </c>
      <c r="G250" s="222" t="s">
        <v>182</v>
      </c>
      <c r="H250" s="223">
        <v>180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41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170</v>
      </c>
      <c r="AT250" s="231" t="s">
        <v>166</v>
      </c>
      <c r="AU250" s="231" t="s">
        <v>84</v>
      </c>
      <c r="AY250" s="17" t="s">
        <v>164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84</v>
      </c>
      <c r="BK250" s="232">
        <f>ROUND(I250*H250,2)</f>
        <v>0</v>
      </c>
      <c r="BL250" s="17" t="s">
        <v>170</v>
      </c>
      <c r="BM250" s="231" t="s">
        <v>3681</v>
      </c>
    </row>
    <row r="251" spans="1:65" s="2" customFormat="1" ht="13.8" customHeight="1">
      <c r="A251" s="38"/>
      <c r="B251" s="39"/>
      <c r="C251" s="219" t="s">
        <v>967</v>
      </c>
      <c r="D251" s="219" t="s">
        <v>166</v>
      </c>
      <c r="E251" s="220" t="s">
        <v>495</v>
      </c>
      <c r="F251" s="221" t="s">
        <v>3682</v>
      </c>
      <c r="G251" s="222" t="s">
        <v>182</v>
      </c>
      <c r="H251" s="223">
        <v>230</v>
      </c>
      <c r="I251" s="224"/>
      <c r="J251" s="225">
        <f>ROUND(I251*H251,2)</f>
        <v>0</v>
      </c>
      <c r="K251" s="226"/>
      <c r="L251" s="44"/>
      <c r="M251" s="227" t="s">
        <v>1</v>
      </c>
      <c r="N251" s="228" t="s">
        <v>41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170</v>
      </c>
      <c r="AT251" s="231" t="s">
        <v>166</v>
      </c>
      <c r="AU251" s="231" t="s">
        <v>84</v>
      </c>
      <c r="AY251" s="17" t="s">
        <v>164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84</v>
      </c>
      <c r="BK251" s="232">
        <f>ROUND(I251*H251,2)</f>
        <v>0</v>
      </c>
      <c r="BL251" s="17" t="s">
        <v>170</v>
      </c>
      <c r="BM251" s="231" t="s">
        <v>3683</v>
      </c>
    </row>
    <row r="252" spans="1:65" s="2" customFormat="1" ht="13.8" customHeight="1">
      <c r="A252" s="38"/>
      <c r="B252" s="39"/>
      <c r="C252" s="219" t="s">
        <v>974</v>
      </c>
      <c r="D252" s="219" t="s">
        <v>166</v>
      </c>
      <c r="E252" s="220" t="s">
        <v>505</v>
      </c>
      <c r="F252" s="221" t="s">
        <v>3684</v>
      </c>
      <c r="G252" s="222" t="s">
        <v>182</v>
      </c>
      <c r="H252" s="223">
        <v>69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41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170</v>
      </c>
      <c r="AT252" s="231" t="s">
        <v>166</v>
      </c>
      <c r="AU252" s="231" t="s">
        <v>84</v>
      </c>
      <c r="AY252" s="17" t="s">
        <v>164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84</v>
      </c>
      <c r="BK252" s="232">
        <f>ROUND(I252*H252,2)</f>
        <v>0</v>
      </c>
      <c r="BL252" s="17" t="s">
        <v>170</v>
      </c>
      <c r="BM252" s="231" t="s">
        <v>3685</v>
      </c>
    </row>
    <row r="253" spans="1:65" s="2" customFormat="1" ht="13.8" customHeight="1">
      <c r="A253" s="38"/>
      <c r="B253" s="39"/>
      <c r="C253" s="219" t="s">
        <v>979</v>
      </c>
      <c r="D253" s="219" t="s">
        <v>166</v>
      </c>
      <c r="E253" s="220" t="s">
        <v>3686</v>
      </c>
      <c r="F253" s="221" t="s">
        <v>3687</v>
      </c>
      <c r="G253" s="222" t="s">
        <v>1462</v>
      </c>
      <c r="H253" s="223">
        <v>3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41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170</v>
      </c>
      <c r="AT253" s="231" t="s">
        <v>166</v>
      </c>
      <c r="AU253" s="231" t="s">
        <v>84</v>
      </c>
      <c r="AY253" s="17" t="s">
        <v>164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84</v>
      </c>
      <c r="BK253" s="232">
        <f>ROUND(I253*H253,2)</f>
        <v>0</v>
      </c>
      <c r="BL253" s="17" t="s">
        <v>170</v>
      </c>
      <c r="BM253" s="231" t="s">
        <v>3688</v>
      </c>
    </row>
    <row r="254" spans="1:65" s="2" customFormat="1" ht="13.8" customHeight="1">
      <c r="A254" s="38"/>
      <c r="B254" s="39"/>
      <c r="C254" s="219" t="s">
        <v>983</v>
      </c>
      <c r="D254" s="219" t="s">
        <v>166</v>
      </c>
      <c r="E254" s="220" t="s">
        <v>516</v>
      </c>
      <c r="F254" s="221" t="s">
        <v>3689</v>
      </c>
      <c r="G254" s="222" t="s">
        <v>182</v>
      </c>
      <c r="H254" s="223">
        <v>105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41</v>
      </c>
      <c r="O254" s="91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170</v>
      </c>
      <c r="AT254" s="231" t="s">
        <v>166</v>
      </c>
      <c r="AU254" s="231" t="s">
        <v>84</v>
      </c>
      <c r="AY254" s="17" t="s">
        <v>164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84</v>
      </c>
      <c r="BK254" s="232">
        <f>ROUND(I254*H254,2)</f>
        <v>0</v>
      </c>
      <c r="BL254" s="17" t="s">
        <v>170</v>
      </c>
      <c r="BM254" s="231" t="s">
        <v>3690</v>
      </c>
    </row>
    <row r="255" spans="1:65" s="2" customFormat="1" ht="13.8" customHeight="1">
      <c r="A255" s="38"/>
      <c r="B255" s="39"/>
      <c r="C255" s="219" t="s">
        <v>989</v>
      </c>
      <c r="D255" s="219" t="s">
        <v>166</v>
      </c>
      <c r="E255" s="220" t="s">
        <v>525</v>
      </c>
      <c r="F255" s="221" t="s">
        <v>3691</v>
      </c>
      <c r="G255" s="222" t="s">
        <v>182</v>
      </c>
      <c r="H255" s="223">
        <v>29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41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170</v>
      </c>
      <c r="AT255" s="231" t="s">
        <v>166</v>
      </c>
      <c r="AU255" s="231" t="s">
        <v>84</v>
      </c>
      <c r="AY255" s="17" t="s">
        <v>164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84</v>
      </c>
      <c r="BK255" s="232">
        <f>ROUND(I255*H255,2)</f>
        <v>0</v>
      </c>
      <c r="BL255" s="17" t="s">
        <v>170</v>
      </c>
      <c r="BM255" s="231" t="s">
        <v>3692</v>
      </c>
    </row>
    <row r="256" spans="1:65" s="2" customFormat="1" ht="13.8" customHeight="1">
      <c r="A256" s="38"/>
      <c r="B256" s="39"/>
      <c r="C256" s="219" t="s">
        <v>994</v>
      </c>
      <c r="D256" s="219" t="s">
        <v>166</v>
      </c>
      <c r="E256" s="220" t="s">
        <v>534</v>
      </c>
      <c r="F256" s="221" t="s">
        <v>3693</v>
      </c>
      <c r="G256" s="222" t="s">
        <v>182</v>
      </c>
      <c r="H256" s="223">
        <v>12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41</v>
      </c>
      <c r="O256" s="91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170</v>
      </c>
      <c r="AT256" s="231" t="s">
        <v>166</v>
      </c>
      <c r="AU256" s="231" t="s">
        <v>84</v>
      </c>
      <c r="AY256" s="17" t="s">
        <v>164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84</v>
      </c>
      <c r="BK256" s="232">
        <f>ROUND(I256*H256,2)</f>
        <v>0</v>
      </c>
      <c r="BL256" s="17" t="s">
        <v>170</v>
      </c>
      <c r="BM256" s="231" t="s">
        <v>3694</v>
      </c>
    </row>
    <row r="257" spans="1:65" s="2" customFormat="1" ht="13.8" customHeight="1">
      <c r="A257" s="38"/>
      <c r="B257" s="39"/>
      <c r="C257" s="219" t="s">
        <v>998</v>
      </c>
      <c r="D257" s="219" t="s">
        <v>166</v>
      </c>
      <c r="E257" s="220" t="s">
        <v>544</v>
      </c>
      <c r="F257" s="221" t="s">
        <v>3695</v>
      </c>
      <c r="G257" s="222" t="s">
        <v>182</v>
      </c>
      <c r="H257" s="223">
        <v>2006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41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170</v>
      </c>
      <c r="AT257" s="231" t="s">
        <v>166</v>
      </c>
      <c r="AU257" s="231" t="s">
        <v>84</v>
      </c>
      <c r="AY257" s="17" t="s">
        <v>164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84</v>
      </c>
      <c r="BK257" s="232">
        <f>ROUND(I257*H257,2)</f>
        <v>0</v>
      </c>
      <c r="BL257" s="17" t="s">
        <v>170</v>
      </c>
      <c r="BM257" s="231" t="s">
        <v>3696</v>
      </c>
    </row>
    <row r="258" spans="1:65" s="2" customFormat="1" ht="13.8" customHeight="1">
      <c r="A258" s="38"/>
      <c r="B258" s="39"/>
      <c r="C258" s="219" t="s">
        <v>1004</v>
      </c>
      <c r="D258" s="219" t="s">
        <v>166</v>
      </c>
      <c r="E258" s="220" t="s">
        <v>554</v>
      </c>
      <c r="F258" s="221" t="s">
        <v>3697</v>
      </c>
      <c r="G258" s="222" t="s">
        <v>182</v>
      </c>
      <c r="H258" s="223">
        <v>2006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41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170</v>
      </c>
      <c r="AT258" s="231" t="s">
        <v>166</v>
      </c>
      <c r="AU258" s="231" t="s">
        <v>84</v>
      </c>
      <c r="AY258" s="17" t="s">
        <v>164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84</v>
      </c>
      <c r="BK258" s="232">
        <f>ROUND(I258*H258,2)</f>
        <v>0</v>
      </c>
      <c r="BL258" s="17" t="s">
        <v>170</v>
      </c>
      <c r="BM258" s="231" t="s">
        <v>3698</v>
      </c>
    </row>
    <row r="259" spans="1:65" s="2" customFormat="1" ht="13.8" customHeight="1">
      <c r="A259" s="38"/>
      <c r="B259" s="39"/>
      <c r="C259" s="219" t="s">
        <v>1008</v>
      </c>
      <c r="D259" s="219" t="s">
        <v>166</v>
      </c>
      <c r="E259" s="220" t="s">
        <v>3699</v>
      </c>
      <c r="F259" s="221" t="s">
        <v>3700</v>
      </c>
      <c r="G259" s="222" t="s">
        <v>1462</v>
      </c>
      <c r="H259" s="223">
        <v>2</v>
      </c>
      <c r="I259" s="224"/>
      <c r="J259" s="225">
        <f>ROUND(I259*H259,2)</f>
        <v>0</v>
      </c>
      <c r="K259" s="226"/>
      <c r="L259" s="44"/>
      <c r="M259" s="227" t="s">
        <v>1</v>
      </c>
      <c r="N259" s="228" t="s">
        <v>41</v>
      </c>
      <c r="O259" s="9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170</v>
      </c>
      <c r="AT259" s="231" t="s">
        <v>166</v>
      </c>
      <c r="AU259" s="231" t="s">
        <v>84</v>
      </c>
      <c r="AY259" s="17" t="s">
        <v>164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84</v>
      </c>
      <c r="BK259" s="232">
        <f>ROUND(I259*H259,2)</f>
        <v>0</v>
      </c>
      <c r="BL259" s="17" t="s">
        <v>170</v>
      </c>
      <c r="BM259" s="231" t="s">
        <v>3701</v>
      </c>
    </row>
    <row r="260" spans="1:65" s="2" customFormat="1" ht="22.2" customHeight="1">
      <c r="A260" s="38"/>
      <c r="B260" s="39"/>
      <c r="C260" s="219" t="s">
        <v>1013</v>
      </c>
      <c r="D260" s="219" t="s">
        <v>166</v>
      </c>
      <c r="E260" s="220" t="s">
        <v>3702</v>
      </c>
      <c r="F260" s="221" t="s">
        <v>3703</v>
      </c>
      <c r="G260" s="222" t="s">
        <v>1462</v>
      </c>
      <c r="H260" s="223">
        <v>1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41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170</v>
      </c>
      <c r="AT260" s="231" t="s">
        <v>166</v>
      </c>
      <c r="AU260" s="231" t="s">
        <v>84</v>
      </c>
      <c r="AY260" s="17" t="s">
        <v>164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84</v>
      </c>
      <c r="BK260" s="232">
        <f>ROUND(I260*H260,2)</f>
        <v>0</v>
      </c>
      <c r="BL260" s="17" t="s">
        <v>170</v>
      </c>
      <c r="BM260" s="231" t="s">
        <v>3704</v>
      </c>
    </row>
    <row r="261" spans="1:65" s="2" customFormat="1" ht="13.8" customHeight="1">
      <c r="A261" s="38"/>
      <c r="B261" s="39"/>
      <c r="C261" s="219" t="s">
        <v>1017</v>
      </c>
      <c r="D261" s="219" t="s">
        <v>166</v>
      </c>
      <c r="E261" s="220" t="s">
        <v>3705</v>
      </c>
      <c r="F261" s="221" t="s">
        <v>3706</v>
      </c>
      <c r="G261" s="222" t="s">
        <v>1462</v>
      </c>
      <c r="H261" s="223">
        <v>22</v>
      </c>
      <c r="I261" s="224"/>
      <c r="J261" s="225">
        <f>ROUND(I261*H261,2)</f>
        <v>0</v>
      </c>
      <c r="K261" s="226"/>
      <c r="L261" s="44"/>
      <c r="M261" s="278" t="s">
        <v>1</v>
      </c>
      <c r="N261" s="279" t="s">
        <v>41</v>
      </c>
      <c r="O261" s="280"/>
      <c r="P261" s="281">
        <f>O261*H261</f>
        <v>0</v>
      </c>
      <c r="Q261" s="281">
        <v>0</v>
      </c>
      <c r="R261" s="281">
        <f>Q261*H261</f>
        <v>0</v>
      </c>
      <c r="S261" s="281">
        <v>0</v>
      </c>
      <c r="T261" s="28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170</v>
      </c>
      <c r="AT261" s="231" t="s">
        <v>166</v>
      </c>
      <c r="AU261" s="231" t="s">
        <v>84</v>
      </c>
      <c r="AY261" s="17" t="s">
        <v>164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84</v>
      </c>
      <c r="BK261" s="232">
        <f>ROUND(I261*H261,2)</f>
        <v>0</v>
      </c>
      <c r="BL261" s="17" t="s">
        <v>170</v>
      </c>
      <c r="BM261" s="231" t="s">
        <v>3707</v>
      </c>
    </row>
    <row r="262" spans="1:31" s="2" customFormat="1" ht="6.95" customHeight="1">
      <c r="A262" s="38"/>
      <c r="B262" s="66"/>
      <c r="C262" s="67"/>
      <c r="D262" s="67"/>
      <c r="E262" s="67"/>
      <c r="F262" s="67"/>
      <c r="G262" s="67"/>
      <c r="H262" s="67"/>
      <c r="I262" s="67"/>
      <c r="J262" s="67"/>
      <c r="K262" s="67"/>
      <c r="L262" s="44"/>
      <c r="M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</row>
  </sheetData>
  <sheetProtection password="CC35" sheet="1" objects="1" scenarios="1" formatColumns="0" formatRows="0" autoFilter="0"/>
  <autoFilter ref="C118:K26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111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4.4" customHeight="1">
      <c r="B7" s="20"/>
      <c r="E7" s="141" t="str">
        <f>'Rekapitulace stavby'!K6</f>
        <v>Rekonstrukce ubytovny ASK Lovosice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42" t="s">
        <v>3708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ROUND((SUM(BE125:BE375)),2)</f>
        <v>0</v>
      </c>
      <c r="G33" s="38"/>
      <c r="H33" s="38"/>
      <c r="I33" s="155">
        <v>0.21</v>
      </c>
      <c r="J33" s="154">
        <f>ROUND(((SUM(BE125:BE375))*I33),2)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ROUND((SUM(BF125:BF375)),2)</f>
        <v>0</v>
      </c>
      <c r="G34" s="38"/>
      <c r="H34" s="38"/>
      <c r="I34" s="155">
        <v>0.15</v>
      </c>
      <c r="J34" s="154">
        <f>ROUND(((SUM(BF125:BF375))*I34),2)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ROUND((SUM(BG125:BG375)),2)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ROUND((SUM(BH125:BH375)),2)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ROUND((SUM(BI125:BI375)),2)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74" t="str">
        <f>E7</f>
        <v>Rekonstrukce ubytovny ASK Lovosice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03 - Vytápění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Lovosice</v>
      </c>
      <c r="G91" s="40"/>
      <c r="H91" s="40"/>
      <c r="I91" s="32" t="s">
        <v>30</v>
      </c>
      <c r="J91" s="36" t="str">
        <f>E21</f>
        <v>LINE architektura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115</v>
      </c>
      <c r="D94" s="176"/>
      <c r="E94" s="176"/>
      <c r="F94" s="176"/>
      <c r="G94" s="176"/>
      <c r="H94" s="176"/>
      <c r="I94" s="176"/>
      <c r="J94" s="177" t="s">
        <v>116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117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118</v>
      </c>
    </row>
    <row r="97" spans="1:31" s="9" customFormat="1" ht="24.95" customHeight="1">
      <c r="A97" s="9"/>
      <c r="B97" s="179"/>
      <c r="C97" s="180"/>
      <c r="D97" s="181" t="s">
        <v>3709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3710</v>
      </c>
      <c r="E98" s="182"/>
      <c r="F98" s="182"/>
      <c r="G98" s="182"/>
      <c r="H98" s="182"/>
      <c r="I98" s="182"/>
      <c r="J98" s="183">
        <f>J138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3711</v>
      </c>
      <c r="E99" s="182"/>
      <c r="F99" s="182"/>
      <c r="G99" s="182"/>
      <c r="H99" s="182"/>
      <c r="I99" s="182"/>
      <c r="J99" s="183">
        <f>J231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3712</v>
      </c>
      <c r="E100" s="182"/>
      <c r="F100" s="182"/>
      <c r="G100" s="182"/>
      <c r="H100" s="182"/>
      <c r="I100" s="182"/>
      <c r="J100" s="183">
        <f>J254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3713</v>
      </c>
      <c r="E101" s="182"/>
      <c r="F101" s="182"/>
      <c r="G101" s="182"/>
      <c r="H101" s="182"/>
      <c r="I101" s="182"/>
      <c r="J101" s="183">
        <f>J257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3714</v>
      </c>
      <c r="E102" s="182"/>
      <c r="F102" s="182"/>
      <c r="G102" s="182"/>
      <c r="H102" s="182"/>
      <c r="I102" s="182"/>
      <c r="J102" s="183">
        <f>J279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9"/>
      <c r="C103" s="180"/>
      <c r="D103" s="181" t="s">
        <v>3715</v>
      </c>
      <c r="E103" s="182"/>
      <c r="F103" s="182"/>
      <c r="G103" s="182"/>
      <c r="H103" s="182"/>
      <c r="I103" s="182"/>
      <c r="J103" s="183">
        <f>J347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9"/>
      <c r="C104" s="180"/>
      <c r="D104" s="181" t="s">
        <v>3716</v>
      </c>
      <c r="E104" s="182"/>
      <c r="F104" s="182"/>
      <c r="G104" s="182"/>
      <c r="H104" s="182"/>
      <c r="I104" s="182"/>
      <c r="J104" s="183">
        <f>J358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9"/>
      <c r="C105" s="180"/>
      <c r="D105" s="181" t="s">
        <v>3717</v>
      </c>
      <c r="E105" s="182"/>
      <c r="F105" s="182"/>
      <c r="G105" s="182"/>
      <c r="H105" s="182"/>
      <c r="I105" s="182"/>
      <c r="J105" s="183">
        <f>J363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149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4.4" customHeight="1">
      <c r="A115" s="38"/>
      <c r="B115" s="39"/>
      <c r="C115" s="40"/>
      <c r="D115" s="40"/>
      <c r="E115" s="174" t="str">
        <f>E7</f>
        <v>Rekonstrukce ubytovny ASK Lovosice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112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6" customHeight="1">
      <c r="A117" s="38"/>
      <c r="B117" s="39"/>
      <c r="C117" s="40"/>
      <c r="D117" s="40"/>
      <c r="E117" s="76" t="str">
        <f>E9</f>
        <v>03 - Vytápění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 xml:space="preserve"> </v>
      </c>
      <c r="G119" s="40"/>
      <c r="H119" s="40"/>
      <c r="I119" s="32" t="s">
        <v>22</v>
      </c>
      <c r="J119" s="79" t="str">
        <f>IF(J12="","",J12)</f>
        <v>1. 10. 2020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6.4" customHeight="1">
      <c r="A121" s="38"/>
      <c r="B121" s="39"/>
      <c r="C121" s="32" t="s">
        <v>24</v>
      </c>
      <c r="D121" s="40"/>
      <c r="E121" s="40"/>
      <c r="F121" s="27" t="str">
        <f>E15</f>
        <v>Město Lovosice</v>
      </c>
      <c r="G121" s="40"/>
      <c r="H121" s="40"/>
      <c r="I121" s="32" t="s">
        <v>30</v>
      </c>
      <c r="J121" s="36" t="str">
        <f>E21</f>
        <v>LINE architektura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6" customHeight="1">
      <c r="A122" s="38"/>
      <c r="B122" s="39"/>
      <c r="C122" s="32" t="s">
        <v>28</v>
      </c>
      <c r="D122" s="40"/>
      <c r="E122" s="40"/>
      <c r="F122" s="27" t="str">
        <f>IF(E18="","",E18)</f>
        <v>Vyplň údaj</v>
      </c>
      <c r="G122" s="40"/>
      <c r="H122" s="40"/>
      <c r="I122" s="32" t="s">
        <v>33</v>
      </c>
      <c r="J122" s="36" t="str">
        <f>E24</f>
        <v>Šimková Dita, K.Vary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150</v>
      </c>
      <c r="D124" s="194" t="s">
        <v>61</v>
      </c>
      <c r="E124" s="194" t="s">
        <v>57</v>
      </c>
      <c r="F124" s="194" t="s">
        <v>58</v>
      </c>
      <c r="G124" s="194" t="s">
        <v>151</v>
      </c>
      <c r="H124" s="194" t="s">
        <v>152</v>
      </c>
      <c r="I124" s="194" t="s">
        <v>153</v>
      </c>
      <c r="J124" s="195" t="s">
        <v>116</v>
      </c>
      <c r="K124" s="196" t="s">
        <v>154</v>
      </c>
      <c r="L124" s="197"/>
      <c r="M124" s="100" t="s">
        <v>1</v>
      </c>
      <c r="N124" s="101" t="s">
        <v>40</v>
      </c>
      <c r="O124" s="101" t="s">
        <v>155</v>
      </c>
      <c r="P124" s="101" t="s">
        <v>156</v>
      </c>
      <c r="Q124" s="101" t="s">
        <v>157</v>
      </c>
      <c r="R124" s="101" t="s">
        <v>158</v>
      </c>
      <c r="S124" s="101" t="s">
        <v>159</v>
      </c>
      <c r="T124" s="102" t="s">
        <v>160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161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P126+P138+P231+P254+P257+P279+P347+P358+P363</f>
        <v>0</v>
      </c>
      <c r="Q125" s="104"/>
      <c r="R125" s="200">
        <f>R126+R138+R231+R254+R257+R279+R347+R358+R363</f>
        <v>0</v>
      </c>
      <c r="S125" s="104"/>
      <c r="T125" s="201">
        <f>T126+T138+T231+T254+T257+T279+T347+T358+T363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75</v>
      </c>
      <c r="AU125" s="17" t="s">
        <v>118</v>
      </c>
      <c r="BK125" s="202">
        <f>BK126+BK138+BK231+BK254+BK257+BK279+BK347+BK358+BK363</f>
        <v>0</v>
      </c>
    </row>
    <row r="126" spans="1:63" s="12" customFormat="1" ht="25.9" customHeight="1">
      <c r="A126" s="12"/>
      <c r="B126" s="203"/>
      <c r="C126" s="204"/>
      <c r="D126" s="205" t="s">
        <v>75</v>
      </c>
      <c r="E126" s="206" t="s">
        <v>3718</v>
      </c>
      <c r="F126" s="206" t="s">
        <v>3719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SUM(P127:P137)</f>
        <v>0</v>
      </c>
      <c r="Q126" s="211"/>
      <c r="R126" s="212">
        <f>SUM(R127:R137)</f>
        <v>0</v>
      </c>
      <c r="S126" s="211"/>
      <c r="T126" s="213">
        <f>SUM(T127:T137)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84</v>
      </c>
      <c r="AT126" s="215" t="s">
        <v>75</v>
      </c>
      <c r="AU126" s="215" t="s">
        <v>76</v>
      </c>
      <c r="AY126" s="214" t="s">
        <v>164</v>
      </c>
      <c r="BK126" s="216">
        <f>SUM(BK127:BK137)</f>
        <v>0</v>
      </c>
    </row>
    <row r="127" spans="1:65" s="2" customFormat="1" ht="13.8" customHeight="1">
      <c r="A127" s="38"/>
      <c r="B127" s="39"/>
      <c r="C127" s="219" t="s">
        <v>84</v>
      </c>
      <c r="D127" s="219" t="s">
        <v>166</v>
      </c>
      <c r="E127" s="220" t="s">
        <v>218</v>
      </c>
      <c r="F127" s="221" t="s">
        <v>3720</v>
      </c>
      <c r="G127" s="222" t="s">
        <v>3721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41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170</v>
      </c>
      <c r="AT127" s="231" t="s">
        <v>166</v>
      </c>
      <c r="AU127" s="231" t="s">
        <v>84</v>
      </c>
      <c r="AY127" s="17" t="s">
        <v>164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84</v>
      </c>
      <c r="BK127" s="232">
        <f>ROUND(I127*H127,2)</f>
        <v>0</v>
      </c>
      <c r="BL127" s="17" t="s">
        <v>170</v>
      </c>
      <c r="BM127" s="231" t="s">
        <v>3722</v>
      </c>
    </row>
    <row r="128" spans="1:65" s="2" customFormat="1" ht="13.8" customHeight="1">
      <c r="A128" s="38"/>
      <c r="B128" s="39"/>
      <c r="C128" s="219" t="s">
        <v>86</v>
      </c>
      <c r="D128" s="219" t="s">
        <v>166</v>
      </c>
      <c r="E128" s="220" t="s">
        <v>222</v>
      </c>
      <c r="F128" s="221" t="s">
        <v>3723</v>
      </c>
      <c r="G128" s="222" t="s">
        <v>3721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41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170</v>
      </c>
      <c r="AT128" s="231" t="s">
        <v>166</v>
      </c>
      <c r="AU128" s="231" t="s">
        <v>84</v>
      </c>
      <c r="AY128" s="17" t="s">
        <v>164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84</v>
      </c>
      <c r="BK128" s="232">
        <f>ROUND(I128*H128,2)</f>
        <v>0</v>
      </c>
      <c r="BL128" s="17" t="s">
        <v>170</v>
      </c>
      <c r="BM128" s="231" t="s">
        <v>3724</v>
      </c>
    </row>
    <row r="129" spans="1:65" s="2" customFormat="1" ht="13.8" customHeight="1">
      <c r="A129" s="38"/>
      <c r="B129" s="39"/>
      <c r="C129" s="219" t="s">
        <v>179</v>
      </c>
      <c r="D129" s="219" t="s">
        <v>166</v>
      </c>
      <c r="E129" s="220" t="s">
        <v>227</v>
      </c>
      <c r="F129" s="221" t="s">
        <v>3725</v>
      </c>
      <c r="G129" s="222" t="s">
        <v>3721</v>
      </c>
      <c r="H129" s="223">
        <v>1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41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170</v>
      </c>
      <c r="AT129" s="231" t="s">
        <v>166</v>
      </c>
      <c r="AU129" s="231" t="s">
        <v>84</v>
      </c>
      <c r="AY129" s="17" t="s">
        <v>164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84</v>
      </c>
      <c r="BK129" s="232">
        <f>ROUND(I129*H129,2)</f>
        <v>0</v>
      </c>
      <c r="BL129" s="17" t="s">
        <v>170</v>
      </c>
      <c r="BM129" s="231" t="s">
        <v>3726</v>
      </c>
    </row>
    <row r="130" spans="1:65" s="2" customFormat="1" ht="13.8" customHeight="1">
      <c r="A130" s="38"/>
      <c r="B130" s="39"/>
      <c r="C130" s="219" t="s">
        <v>170</v>
      </c>
      <c r="D130" s="219" t="s">
        <v>166</v>
      </c>
      <c r="E130" s="220" t="s">
        <v>86</v>
      </c>
      <c r="F130" s="221" t="s">
        <v>3727</v>
      </c>
      <c r="G130" s="222" t="s">
        <v>3721</v>
      </c>
      <c r="H130" s="223">
        <v>90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41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170</v>
      </c>
      <c r="AT130" s="231" t="s">
        <v>166</v>
      </c>
      <c r="AU130" s="231" t="s">
        <v>84</v>
      </c>
      <c r="AY130" s="17" t="s">
        <v>164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84</v>
      </c>
      <c r="BK130" s="232">
        <f>ROUND(I130*H130,2)</f>
        <v>0</v>
      </c>
      <c r="BL130" s="17" t="s">
        <v>170</v>
      </c>
      <c r="BM130" s="231" t="s">
        <v>3728</v>
      </c>
    </row>
    <row r="131" spans="1:65" s="2" customFormat="1" ht="13.8" customHeight="1">
      <c r="A131" s="38"/>
      <c r="B131" s="39"/>
      <c r="C131" s="219" t="s">
        <v>191</v>
      </c>
      <c r="D131" s="219" t="s">
        <v>166</v>
      </c>
      <c r="E131" s="220" t="s">
        <v>179</v>
      </c>
      <c r="F131" s="221" t="s">
        <v>3729</v>
      </c>
      <c r="G131" s="222" t="s">
        <v>3721</v>
      </c>
      <c r="H131" s="223">
        <v>50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41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170</v>
      </c>
      <c r="AT131" s="231" t="s">
        <v>166</v>
      </c>
      <c r="AU131" s="231" t="s">
        <v>84</v>
      </c>
      <c r="AY131" s="17" t="s">
        <v>164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84</v>
      </c>
      <c r="BK131" s="232">
        <f>ROUND(I131*H131,2)</f>
        <v>0</v>
      </c>
      <c r="BL131" s="17" t="s">
        <v>170</v>
      </c>
      <c r="BM131" s="231" t="s">
        <v>3730</v>
      </c>
    </row>
    <row r="132" spans="1:65" s="2" customFormat="1" ht="13.8" customHeight="1">
      <c r="A132" s="38"/>
      <c r="B132" s="39"/>
      <c r="C132" s="219" t="s">
        <v>197</v>
      </c>
      <c r="D132" s="219" t="s">
        <v>166</v>
      </c>
      <c r="E132" s="220" t="s">
        <v>170</v>
      </c>
      <c r="F132" s="221" t="s">
        <v>3731</v>
      </c>
      <c r="G132" s="222" t="s">
        <v>3721</v>
      </c>
      <c r="H132" s="223">
        <v>3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41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170</v>
      </c>
      <c r="AT132" s="231" t="s">
        <v>166</v>
      </c>
      <c r="AU132" s="231" t="s">
        <v>84</v>
      </c>
      <c r="AY132" s="17" t="s">
        <v>164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84</v>
      </c>
      <c r="BK132" s="232">
        <f>ROUND(I132*H132,2)</f>
        <v>0</v>
      </c>
      <c r="BL132" s="17" t="s">
        <v>170</v>
      </c>
      <c r="BM132" s="231" t="s">
        <v>3732</v>
      </c>
    </row>
    <row r="133" spans="1:65" s="2" customFormat="1" ht="13.8" customHeight="1">
      <c r="A133" s="38"/>
      <c r="B133" s="39"/>
      <c r="C133" s="219" t="s">
        <v>201</v>
      </c>
      <c r="D133" s="219" t="s">
        <v>166</v>
      </c>
      <c r="E133" s="220" t="s">
        <v>191</v>
      </c>
      <c r="F133" s="221" t="s">
        <v>3733</v>
      </c>
      <c r="G133" s="222" t="s">
        <v>182</v>
      </c>
      <c r="H133" s="223">
        <v>500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41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170</v>
      </c>
      <c r="AT133" s="231" t="s">
        <v>166</v>
      </c>
      <c r="AU133" s="231" t="s">
        <v>84</v>
      </c>
      <c r="AY133" s="17" t="s">
        <v>164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84</v>
      </c>
      <c r="BK133" s="232">
        <f>ROUND(I133*H133,2)</f>
        <v>0</v>
      </c>
      <c r="BL133" s="17" t="s">
        <v>170</v>
      </c>
      <c r="BM133" s="231" t="s">
        <v>3734</v>
      </c>
    </row>
    <row r="134" spans="1:65" s="2" customFormat="1" ht="13.8" customHeight="1">
      <c r="A134" s="38"/>
      <c r="B134" s="39"/>
      <c r="C134" s="219" t="s">
        <v>207</v>
      </c>
      <c r="D134" s="219" t="s">
        <v>166</v>
      </c>
      <c r="E134" s="220" t="s">
        <v>197</v>
      </c>
      <c r="F134" s="221" t="s">
        <v>3735</v>
      </c>
      <c r="G134" s="222" t="s">
        <v>182</v>
      </c>
      <c r="H134" s="223">
        <v>360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41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170</v>
      </c>
      <c r="AT134" s="231" t="s">
        <v>166</v>
      </c>
      <c r="AU134" s="231" t="s">
        <v>84</v>
      </c>
      <c r="AY134" s="17" t="s">
        <v>164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84</v>
      </c>
      <c r="BK134" s="232">
        <f>ROUND(I134*H134,2)</f>
        <v>0</v>
      </c>
      <c r="BL134" s="17" t="s">
        <v>170</v>
      </c>
      <c r="BM134" s="231" t="s">
        <v>3736</v>
      </c>
    </row>
    <row r="135" spans="1:65" s="2" customFormat="1" ht="13.8" customHeight="1">
      <c r="A135" s="38"/>
      <c r="B135" s="39"/>
      <c r="C135" s="219" t="s">
        <v>212</v>
      </c>
      <c r="D135" s="219" t="s">
        <v>166</v>
      </c>
      <c r="E135" s="220" t="s">
        <v>201</v>
      </c>
      <c r="F135" s="221" t="s">
        <v>3737</v>
      </c>
      <c r="G135" s="222" t="s">
        <v>182</v>
      </c>
      <c r="H135" s="223">
        <v>150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41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170</v>
      </c>
      <c r="AT135" s="231" t="s">
        <v>166</v>
      </c>
      <c r="AU135" s="231" t="s">
        <v>84</v>
      </c>
      <c r="AY135" s="17" t="s">
        <v>164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84</v>
      </c>
      <c r="BK135" s="232">
        <f>ROUND(I135*H135,2)</f>
        <v>0</v>
      </c>
      <c r="BL135" s="17" t="s">
        <v>170</v>
      </c>
      <c r="BM135" s="231" t="s">
        <v>3738</v>
      </c>
    </row>
    <row r="136" spans="1:65" s="2" customFormat="1" ht="13.8" customHeight="1">
      <c r="A136" s="38"/>
      <c r="B136" s="39"/>
      <c r="C136" s="219" t="s">
        <v>218</v>
      </c>
      <c r="D136" s="219" t="s">
        <v>166</v>
      </c>
      <c r="E136" s="220" t="s">
        <v>207</v>
      </c>
      <c r="F136" s="221" t="s">
        <v>3739</v>
      </c>
      <c r="G136" s="222" t="s">
        <v>182</v>
      </c>
      <c r="H136" s="223">
        <v>220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41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170</v>
      </c>
      <c r="AT136" s="231" t="s">
        <v>166</v>
      </c>
      <c r="AU136" s="231" t="s">
        <v>84</v>
      </c>
      <c r="AY136" s="17" t="s">
        <v>164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84</v>
      </c>
      <c r="BK136" s="232">
        <f>ROUND(I136*H136,2)</f>
        <v>0</v>
      </c>
      <c r="BL136" s="17" t="s">
        <v>170</v>
      </c>
      <c r="BM136" s="231" t="s">
        <v>3740</v>
      </c>
    </row>
    <row r="137" spans="1:65" s="2" customFormat="1" ht="13.8" customHeight="1">
      <c r="A137" s="38"/>
      <c r="B137" s="39"/>
      <c r="C137" s="219" t="s">
        <v>222</v>
      </c>
      <c r="D137" s="219" t="s">
        <v>166</v>
      </c>
      <c r="E137" s="220" t="s">
        <v>212</v>
      </c>
      <c r="F137" s="221" t="s">
        <v>3741</v>
      </c>
      <c r="G137" s="222" t="s">
        <v>3721</v>
      </c>
      <c r="H137" s="223">
        <v>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41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170</v>
      </c>
      <c r="AT137" s="231" t="s">
        <v>166</v>
      </c>
      <c r="AU137" s="231" t="s">
        <v>84</v>
      </c>
      <c r="AY137" s="17" t="s">
        <v>164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84</v>
      </c>
      <c r="BK137" s="232">
        <f>ROUND(I137*H137,2)</f>
        <v>0</v>
      </c>
      <c r="BL137" s="17" t="s">
        <v>170</v>
      </c>
      <c r="BM137" s="231" t="s">
        <v>3742</v>
      </c>
    </row>
    <row r="138" spans="1:63" s="12" customFormat="1" ht="25.9" customHeight="1">
      <c r="A138" s="12"/>
      <c r="B138" s="203"/>
      <c r="C138" s="204"/>
      <c r="D138" s="205" t="s">
        <v>75</v>
      </c>
      <c r="E138" s="206" t="s">
        <v>3743</v>
      </c>
      <c r="F138" s="206" t="s">
        <v>3744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SUM(P139:P230)</f>
        <v>0</v>
      </c>
      <c r="Q138" s="211"/>
      <c r="R138" s="212">
        <f>SUM(R139:R230)</f>
        <v>0</v>
      </c>
      <c r="S138" s="211"/>
      <c r="T138" s="213">
        <f>SUM(T139:T230)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76</v>
      </c>
      <c r="AY138" s="214" t="s">
        <v>164</v>
      </c>
      <c r="BK138" s="216">
        <f>SUM(BK139:BK230)</f>
        <v>0</v>
      </c>
    </row>
    <row r="139" spans="1:65" s="2" customFormat="1" ht="13.8" customHeight="1">
      <c r="A139" s="38"/>
      <c r="B139" s="39"/>
      <c r="C139" s="219" t="s">
        <v>227</v>
      </c>
      <c r="D139" s="219" t="s">
        <v>166</v>
      </c>
      <c r="E139" s="220" t="s">
        <v>786</v>
      </c>
      <c r="F139" s="221" t="s">
        <v>3745</v>
      </c>
      <c r="G139" s="222" t="s">
        <v>3454</v>
      </c>
      <c r="H139" s="223">
        <v>75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41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170</v>
      </c>
      <c r="AT139" s="231" t="s">
        <v>166</v>
      </c>
      <c r="AU139" s="231" t="s">
        <v>84</v>
      </c>
      <c r="AY139" s="17" t="s">
        <v>164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84</v>
      </c>
      <c r="BK139" s="232">
        <f>ROUND(I139*H139,2)</f>
        <v>0</v>
      </c>
      <c r="BL139" s="17" t="s">
        <v>170</v>
      </c>
      <c r="BM139" s="231" t="s">
        <v>3746</v>
      </c>
    </row>
    <row r="140" spans="1:65" s="2" customFormat="1" ht="13.8" customHeight="1">
      <c r="A140" s="38"/>
      <c r="B140" s="39"/>
      <c r="C140" s="219" t="s">
        <v>233</v>
      </c>
      <c r="D140" s="219" t="s">
        <v>166</v>
      </c>
      <c r="E140" s="220" t="s">
        <v>791</v>
      </c>
      <c r="F140" s="221" t="s">
        <v>3747</v>
      </c>
      <c r="G140" s="222" t="s">
        <v>3454</v>
      </c>
      <c r="H140" s="223">
        <v>4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41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170</v>
      </c>
      <c r="AT140" s="231" t="s">
        <v>166</v>
      </c>
      <c r="AU140" s="231" t="s">
        <v>84</v>
      </c>
      <c r="AY140" s="17" t="s">
        <v>164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84</v>
      </c>
      <c r="BK140" s="232">
        <f>ROUND(I140*H140,2)</f>
        <v>0</v>
      </c>
      <c r="BL140" s="17" t="s">
        <v>170</v>
      </c>
      <c r="BM140" s="231" t="s">
        <v>3748</v>
      </c>
    </row>
    <row r="141" spans="1:65" s="2" customFormat="1" ht="13.8" customHeight="1">
      <c r="A141" s="38"/>
      <c r="B141" s="39"/>
      <c r="C141" s="219" t="s">
        <v>238</v>
      </c>
      <c r="D141" s="219" t="s">
        <v>166</v>
      </c>
      <c r="E141" s="220" t="s">
        <v>796</v>
      </c>
      <c r="F141" s="221" t="s">
        <v>3749</v>
      </c>
      <c r="G141" s="222" t="s">
        <v>3454</v>
      </c>
      <c r="H141" s="223">
        <v>161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41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170</v>
      </c>
      <c r="AT141" s="231" t="s">
        <v>166</v>
      </c>
      <c r="AU141" s="231" t="s">
        <v>84</v>
      </c>
      <c r="AY141" s="17" t="s">
        <v>164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84</v>
      </c>
      <c r="BK141" s="232">
        <f>ROUND(I141*H141,2)</f>
        <v>0</v>
      </c>
      <c r="BL141" s="17" t="s">
        <v>170</v>
      </c>
      <c r="BM141" s="231" t="s">
        <v>3750</v>
      </c>
    </row>
    <row r="142" spans="1:65" s="2" customFormat="1" ht="13.8" customHeight="1">
      <c r="A142" s="38"/>
      <c r="B142" s="39"/>
      <c r="C142" s="219" t="s">
        <v>8</v>
      </c>
      <c r="D142" s="219" t="s">
        <v>166</v>
      </c>
      <c r="E142" s="220" t="s">
        <v>801</v>
      </c>
      <c r="F142" s="221" t="s">
        <v>3751</v>
      </c>
      <c r="G142" s="222" t="s">
        <v>557</v>
      </c>
      <c r="H142" s="223">
        <v>125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41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170</v>
      </c>
      <c r="AT142" s="231" t="s">
        <v>166</v>
      </c>
      <c r="AU142" s="231" t="s">
        <v>84</v>
      </c>
      <c r="AY142" s="17" t="s">
        <v>164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84</v>
      </c>
      <c r="BK142" s="232">
        <f>ROUND(I142*H142,2)</f>
        <v>0</v>
      </c>
      <c r="BL142" s="17" t="s">
        <v>170</v>
      </c>
      <c r="BM142" s="231" t="s">
        <v>3752</v>
      </c>
    </row>
    <row r="143" spans="1:65" s="2" customFormat="1" ht="13.8" customHeight="1">
      <c r="A143" s="38"/>
      <c r="B143" s="39"/>
      <c r="C143" s="219" t="s">
        <v>252</v>
      </c>
      <c r="D143" s="219" t="s">
        <v>166</v>
      </c>
      <c r="E143" s="220" t="s">
        <v>810</v>
      </c>
      <c r="F143" s="221" t="s">
        <v>3753</v>
      </c>
      <c r="G143" s="222" t="s">
        <v>3454</v>
      </c>
      <c r="H143" s="223">
        <v>161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41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170</v>
      </c>
      <c r="AT143" s="231" t="s">
        <v>166</v>
      </c>
      <c r="AU143" s="231" t="s">
        <v>84</v>
      </c>
      <c r="AY143" s="17" t="s">
        <v>164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84</v>
      </c>
      <c r="BK143" s="232">
        <f>ROUND(I143*H143,2)</f>
        <v>0</v>
      </c>
      <c r="BL143" s="17" t="s">
        <v>170</v>
      </c>
      <c r="BM143" s="231" t="s">
        <v>3754</v>
      </c>
    </row>
    <row r="144" spans="1:65" s="2" customFormat="1" ht="13.8" customHeight="1">
      <c r="A144" s="38"/>
      <c r="B144" s="39"/>
      <c r="C144" s="219" t="s">
        <v>258</v>
      </c>
      <c r="D144" s="219" t="s">
        <v>166</v>
      </c>
      <c r="E144" s="220" t="s">
        <v>233</v>
      </c>
      <c r="F144" s="221" t="s">
        <v>3755</v>
      </c>
      <c r="G144" s="222" t="s">
        <v>3454</v>
      </c>
      <c r="H144" s="223">
        <v>2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41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170</v>
      </c>
      <c r="AT144" s="231" t="s">
        <v>166</v>
      </c>
      <c r="AU144" s="231" t="s">
        <v>84</v>
      </c>
      <c r="AY144" s="17" t="s">
        <v>164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84</v>
      </c>
      <c r="BK144" s="232">
        <f>ROUND(I144*H144,2)</f>
        <v>0</v>
      </c>
      <c r="BL144" s="17" t="s">
        <v>170</v>
      </c>
      <c r="BM144" s="231" t="s">
        <v>3756</v>
      </c>
    </row>
    <row r="145" spans="1:65" s="2" customFormat="1" ht="13.8" customHeight="1">
      <c r="A145" s="38"/>
      <c r="B145" s="39"/>
      <c r="C145" s="219" t="s">
        <v>263</v>
      </c>
      <c r="D145" s="219" t="s">
        <v>166</v>
      </c>
      <c r="E145" s="220" t="s">
        <v>238</v>
      </c>
      <c r="F145" s="221" t="s">
        <v>3757</v>
      </c>
      <c r="G145" s="222" t="s">
        <v>3454</v>
      </c>
      <c r="H145" s="223">
        <v>2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41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170</v>
      </c>
      <c r="AT145" s="231" t="s">
        <v>166</v>
      </c>
      <c r="AU145" s="231" t="s">
        <v>84</v>
      </c>
      <c r="AY145" s="17" t="s">
        <v>164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84</v>
      </c>
      <c r="BK145" s="232">
        <f>ROUND(I145*H145,2)</f>
        <v>0</v>
      </c>
      <c r="BL145" s="17" t="s">
        <v>170</v>
      </c>
      <c r="BM145" s="231" t="s">
        <v>3758</v>
      </c>
    </row>
    <row r="146" spans="1:65" s="2" customFormat="1" ht="13.8" customHeight="1">
      <c r="A146" s="38"/>
      <c r="B146" s="39"/>
      <c r="C146" s="219" t="s">
        <v>268</v>
      </c>
      <c r="D146" s="219" t="s">
        <v>166</v>
      </c>
      <c r="E146" s="220" t="s">
        <v>8</v>
      </c>
      <c r="F146" s="221" t="s">
        <v>3759</v>
      </c>
      <c r="G146" s="222" t="s">
        <v>3454</v>
      </c>
      <c r="H146" s="223">
        <v>6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41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170</v>
      </c>
      <c r="AT146" s="231" t="s">
        <v>166</v>
      </c>
      <c r="AU146" s="231" t="s">
        <v>84</v>
      </c>
      <c r="AY146" s="17" t="s">
        <v>164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84</v>
      </c>
      <c r="BK146" s="232">
        <f>ROUND(I146*H146,2)</f>
        <v>0</v>
      </c>
      <c r="BL146" s="17" t="s">
        <v>170</v>
      </c>
      <c r="BM146" s="231" t="s">
        <v>3760</v>
      </c>
    </row>
    <row r="147" spans="1:65" s="2" customFormat="1" ht="13.8" customHeight="1">
      <c r="A147" s="38"/>
      <c r="B147" s="39"/>
      <c r="C147" s="219" t="s">
        <v>275</v>
      </c>
      <c r="D147" s="219" t="s">
        <v>166</v>
      </c>
      <c r="E147" s="220" t="s">
        <v>252</v>
      </c>
      <c r="F147" s="221" t="s">
        <v>3761</v>
      </c>
      <c r="G147" s="222" t="s">
        <v>3454</v>
      </c>
      <c r="H147" s="223">
        <v>2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41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170</v>
      </c>
      <c r="AT147" s="231" t="s">
        <v>166</v>
      </c>
      <c r="AU147" s="231" t="s">
        <v>84</v>
      </c>
      <c r="AY147" s="17" t="s">
        <v>164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84</v>
      </c>
      <c r="BK147" s="232">
        <f>ROUND(I147*H147,2)</f>
        <v>0</v>
      </c>
      <c r="BL147" s="17" t="s">
        <v>170</v>
      </c>
      <c r="BM147" s="231" t="s">
        <v>3762</v>
      </c>
    </row>
    <row r="148" spans="1:65" s="2" customFormat="1" ht="13.8" customHeight="1">
      <c r="A148" s="38"/>
      <c r="B148" s="39"/>
      <c r="C148" s="219" t="s">
        <v>7</v>
      </c>
      <c r="D148" s="219" t="s">
        <v>166</v>
      </c>
      <c r="E148" s="220" t="s">
        <v>258</v>
      </c>
      <c r="F148" s="221" t="s">
        <v>3763</v>
      </c>
      <c r="G148" s="222" t="s">
        <v>3454</v>
      </c>
      <c r="H148" s="223">
        <v>1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41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170</v>
      </c>
      <c r="AT148" s="231" t="s">
        <v>166</v>
      </c>
      <c r="AU148" s="231" t="s">
        <v>84</v>
      </c>
      <c r="AY148" s="17" t="s">
        <v>164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84</v>
      </c>
      <c r="BK148" s="232">
        <f>ROUND(I148*H148,2)</f>
        <v>0</v>
      </c>
      <c r="BL148" s="17" t="s">
        <v>170</v>
      </c>
      <c r="BM148" s="231" t="s">
        <v>3764</v>
      </c>
    </row>
    <row r="149" spans="1:65" s="2" customFormat="1" ht="13.8" customHeight="1">
      <c r="A149" s="38"/>
      <c r="B149" s="39"/>
      <c r="C149" s="219" t="s">
        <v>284</v>
      </c>
      <c r="D149" s="219" t="s">
        <v>166</v>
      </c>
      <c r="E149" s="220" t="s">
        <v>263</v>
      </c>
      <c r="F149" s="221" t="s">
        <v>3765</v>
      </c>
      <c r="G149" s="222" t="s">
        <v>3454</v>
      </c>
      <c r="H149" s="223">
        <v>4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41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170</v>
      </c>
      <c r="AT149" s="231" t="s">
        <v>166</v>
      </c>
      <c r="AU149" s="231" t="s">
        <v>84</v>
      </c>
      <c r="AY149" s="17" t="s">
        <v>164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84</v>
      </c>
      <c r="BK149" s="232">
        <f>ROUND(I149*H149,2)</f>
        <v>0</v>
      </c>
      <c r="BL149" s="17" t="s">
        <v>170</v>
      </c>
      <c r="BM149" s="231" t="s">
        <v>3766</v>
      </c>
    </row>
    <row r="150" spans="1:65" s="2" customFormat="1" ht="13.8" customHeight="1">
      <c r="A150" s="38"/>
      <c r="B150" s="39"/>
      <c r="C150" s="219" t="s">
        <v>291</v>
      </c>
      <c r="D150" s="219" t="s">
        <v>166</v>
      </c>
      <c r="E150" s="220" t="s">
        <v>268</v>
      </c>
      <c r="F150" s="221" t="s">
        <v>3767</v>
      </c>
      <c r="G150" s="222" t="s">
        <v>3454</v>
      </c>
      <c r="H150" s="223">
        <v>1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41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170</v>
      </c>
      <c r="AT150" s="231" t="s">
        <v>166</v>
      </c>
      <c r="AU150" s="231" t="s">
        <v>84</v>
      </c>
      <c r="AY150" s="17" t="s">
        <v>164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84</v>
      </c>
      <c r="BK150" s="232">
        <f>ROUND(I150*H150,2)</f>
        <v>0</v>
      </c>
      <c r="BL150" s="17" t="s">
        <v>170</v>
      </c>
      <c r="BM150" s="231" t="s">
        <v>3768</v>
      </c>
    </row>
    <row r="151" spans="1:65" s="2" customFormat="1" ht="13.8" customHeight="1">
      <c r="A151" s="38"/>
      <c r="B151" s="39"/>
      <c r="C151" s="219" t="s">
        <v>296</v>
      </c>
      <c r="D151" s="219" t="s">
        <v>166</v>
      </c>
      <c r="E151" s="220" t="s">
        <v>275</v>
      </c>
      <c r="F151" s="221" t="s">
        <v>3769</v>
      </c>
      <c r="G151" s="222" t="s">
        <v>3454</v>
      </c>
      <c r="H151" s="223">
        <v>2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41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170</v>
      </c>
      <c r="AT151" s="231" t="s">
        <v>166</v>
      </c>
      <c r="AU151" s="231" t="s">
        <v>84</v>
      </c>
      <c r="AY151" s="17" t="s">
        <v>164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84</v>
      </c>
      <c r="BK151" s="232">
        <f>ROUND(I151*H151,2)</f>
        <v>0</v>
      </c>
      <c r="BL151" s="17" t="s">
        <v>170</v>
      </c>
      <c r="BM151" s="231" t="s">
        <v>3770</v>
      </c>
    </row>
    <row r="152" spans="1:65" s="2" customFormat="1" ht="13.8" customHeight="1">
      <c r="A152" s="38"/>
      <c r="B152" s="39"/>
      <c r="C152" s="219" t="s">
        <v>305</v>
      </c>
      <c r="D152" s="219" t="s">
        <v>166</v>
      </c>
      <c r="E152" s="220" t="s">
        <v>7</v>
      </c>
      <c r="F152" s="221" t="s">
        <v>3771</v>
      </c>
      <c r="G152" s="222" t="s">
        <v>3454</v>
      </c>
      <c r="H152" s="223">
        <v>1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41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170</v>
      </c>
      <c r="AT152" s="231" t="s">
        <v>166</v>
      </c>
      <c r="AU152" s="231" t="s">
        <v>84</v>
      </c>
      <c r="AY152" s="17" t="s">
        <v>164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84</v>
      </c>
      <c r="BK152" s="232">
        <f>ROUND(I152*H152,2)</f>
        <v>0</v>
      </c>
      <c r="BL152" s="17" t="s">
        <v>170</v>
      </c>
      <c r="BM152" s="231" t="s">
        <v>3772</v>
      </c>
    </row>
    <row r="153" spans="1:65" s="2" customFormat="1" ht="13.8" customHeight="1">
      <c r="A153" s="38"/>
      <c r="B153" s="39"/>
      <c r="C153" s="219" t="s">
        <v>314</v>
      </c>
      <c r="D153" s="219" t="s">
        <v>166</v>
      </c>
      <c r="E153" s="220" t="s">
        <v>284</v>
      </c>
      <c r="F153" s="221" t="s">
        <v>3773</v>
      </c>
      <c r="G153" s="222" t="s">
        <v>3454</v>
      </c>
      <c r="H153" s="223">
        <v>2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41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170</v>
      </c>
      <c r="AT153" s="231" t="s">
        <v>166</v>
      </c>
      <c r="AU153" s="231" t="s">
        <v>84</v>
      </c>
      <c r="AY153" s="17" t="s">
        <v>164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84</v>
      </c>
      <c r="BK153" s="232">
        <f>ROUND(I153*H153,2)</f>
        <v>0</v>
      </c>
      <c r="BL153" s="17" t="s">
        <v>170</v>
      </c>
      <c r="BM153" s="231" t="s">
        <v>3774</v>
      </c>
    </row>
    <row r="154" spans="1:65" s="2" customFormat="1" ht="13.8" customHeight="1">
      <c r="A154" s="38"/>
      <c r="B154" s="39"/>
      <c r="C154" s="219" t="s">
        <v>319</v>
      </c>
      <c r="D154" s="219" t="s">
        <v>166</v>
      </c>
      <c r="E154" s="220" t="s">
        <v>291</v>
      </c>
      <c r="F154" s="221" t="s">
        <v>3775</v>
      </c>
      <c r="G154" s="222" t="s">
        <v>3454</v>
      </c>
      <c r="H154" s="223">
        <v>1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41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170</v>
      </c>
      <c r="AT154" s="231" t="s">
        <v>166</v>
      </c>
      <c r="AU154" s="231" t="s">
        <v>84</v>
      </c>
      <c r="AY154" s="17" t="s">
        <v>164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84</v>
      </c>
      <c r="BK154" s="232">
        <f>ROUND(I154*H154,2)</f>
        <v>0</v>
      </c>
      <c r="BL154" s="17" t="s">
        <v>170</v>
      </c>
      <c r="BM154" s="231" t="s">
        <v>3776</v>
      </c>
    </row>
    <row r="155" spans="1:65" s="2" customFormat="1" ht="13.8" customHeight="1">
      <c r="A155" s="38"/>
      <c r="B155" s="39"/>
      <c r="C155" s="219" t="s">
        <v>324</v>
      </c>
      <c r="D155" s="219" t="s">
        <v>166</v>
      </c>
      <c r="E155" s="220" t="s">
        <v>296</v>
      </c>
      <c r="F155" s="221" t="s">
        <v>3777</v>
      </c>
      <c r="G155" s="222" t="s">
        <v>3454</v>
      </c>
      <c r="H155" s="223">
        <v>2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41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170</v>
      </c>
      <c r="AT155" s="231" t="s">
        <v>166</v>
      </c>
      <c r="AU155" s="231" t="s">
        <v>84</v>
      </c>
      <c r="AY155" s="17" t="s">
        <v>164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84</v>
      </c>
      <c r="BK155" s="232">
        <f>ROUND(I155*H155,2)</f>
        <v>0</v>
      </c>
      <c r="BL155" s="17" t="s">
        <v>170</v>
      </c>
      <c r="BM155" s="231" t="s">
        <v>3778</v>
      </c>
    </row>
    <row r="156" spans="1:65" s="2" customFormat="1" ht="13.8" customHeight="1">
      <c r="A156" s="38"/>
      <c r="B156" s="39"/>
      <c r="C156" s="219" t="s">
        <v>333</v>
      </c>
      <c r="D156" s="219" t="s">
        <v>166</v>
      </c>
      <c r="E156" s="220" t="s">
        <v>305</v>
      </c>
      <c r="F156" s="221" t="s">
        <v>3779</v>
      </c>
      <c r="G156" s="222" t="s">
        <v>3454</v>
      </c>
      <c r="H156" s="223">
        <v>1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41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170</v>
      </c>
      <c r="AT156" s="231" t="s">
        <v>166</v>
      </c>
      <c r="AU156" s="231" t="s">
        <v>84</v>
      </c>
      <c r="AY156" s="17" t="s">
        <v>164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84</v>
      </c>
      <c r="BK156" s="232">
        <f>ROUND(I156*H156,2)</f>
        <v>0</v>
      </c>
      <c r="BL156" s="17" t="s">
        <v>170</v>
      </c>
      <c r="BM156" s="231" t="s">
        <v>3780</v>
      </c>
    </row>
    <row r="157" spans="1:65" s="2" customFormat="1" ht="13.8" customHeight="1">
      <c r="A157" s="38"/>
      <c r="B157" s="39"/>
      <c r="C157" s="219" t="s">
        <v>338</v>
      </c>
      <c r="D157" s="219" t="s">
        <v>166</v>
      </c>
      <c r="E157" s="220" t="s">
        <v>314</v>
      </c>
      <c r="F157" s="221" t="s">
        <v>3781</v>
      </c>
      <c r="G157" s="222" t="s">
        <v>3454</v>
      </c>
      <c r="H157" s="223">
        <v>1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41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170</v>
      </c>
      <c r="AT157" s="231" t="s">
        <v>166</v>
      </c>
      <c r="AU157" s="231" t="s">
        <v>84</v>
      </c>
      <c r="AY157" s="17" t="s">
        <v>164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84</v>
      </c>
      <c r="BK157" s="232">
        <f>ROUND(I157*H157,2)</f>
        <v>0</v>
      </c>
      <c r="BL157" s="17" t="s">
        <v>170</v>
      </c>
      <c r="BM157" s="231" t="s">
        <v>3782</v>
      </c>
    </row>
    <row r="158" spans="1:65" s="2" customFormat="1" ht="13.8" customHeight="1">
      <c r="A158" s="38"/>
      <c r="B158" s="39"/>
      <c r="C158" s="219" t="s">
        <v>347</v>
      </c>
      <c r="D158" s="219" t="s">
        <v>166</v>
      </c>
      <c r="E158" s="220" t="s">
        <v>319</v>
      </c>
      <c r="F158" s="221" t="s">
        <v>3783</v>
      </c>
      <c r="G158" s="222" t="s">
        <v>3454</v>
      </c>
      <c r="H158" s="223">
        <v>1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41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170</v>
      </c>
      <c r="AT158" s="231" t="s">
        <v>166</v>
      </c>
      <c r="AU158" s="231" t="s">
        <v>84</v>
      </c>
      <c r="AY158" s="17" t="s">
        <v>164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84</v>
      </c>
      <c r="BK158" s="232">
        <f>ROUND(I158*H158,2)</f>
        <v>0</v>
      </c>
      <c r="BL158" s="17" t="s">
        <v>170</v>
      </c>
      <c r="BM158" s="231" t="s">
        <v>3784</v>
      </c>
    </row>
    <row r="159" spans="1:65" s="2" customFormat="1" ht="13.8" customHeight="1">
      <c r="A159" s="38"/>
      <c r="B159" s="39"/>
      <c r="C159" s="219" t="s">
        <v>352</v>
      </c>
      <c r="D159" s="219" t="s">
        <v>166</v>
      </c>
      <c r="E159" s="220" t="s">
        <v>324</v>
      </c>
      <c r="F159" s="221" t="s">
        <v>3785</v>
      </c>
      <c r="G159" s="222" t="s">
        <v>3454</v>
      </c>
      <c r="H159" s="223">
        <v>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41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170</v>
      </c>
      <c r="AT159" s="231" t="s">
        <v>166</v>
      </c>
      <c r="AU159" s="231" t="s">
        <v>84</v>
      </c>
      <c r="AY159" s="17" t="s">
        <v>164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84</v>
      </c>
      <c r="BK159" s="232">
        <f>ROUND(I159*H159,2)</f>
        <v>0</v>
      </c>
      <c r="BL159" s="17" t="s">
        <v>170</v>
      </c>
      <c r="BM159" s="231" t="s">
        <v>3786</v>
      </c>
    </row>
    <row r="160" spans="1:65" s="2" customFormat="1" ht="13.8" customHeight="1">
      <c r="A160" s="38"/>
      <c r="B160" s="39"/>
      <c r="C160" s="219" t="s">
        <v>356</v>
      </c>
      <c r="D160" s="219" t="s">
        <v>166</v>
      </c>
      <c r="E160" s="220" t="s">
        <v>333</v>
      </c>
      <c r="F160" s="221" t="s">
        <v>3787</v>
      </c>
      <c r="G160" s="222" t="s">
        <v>3454</v>
      </c>
      <c r="H160" s="223">
        <v>2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41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170</v>
      </c>
      <c r="AT160" s="231" t="s">
        <v>166</v>
      </c>
      <c r="AU160" s="231" t="s">
        <v>84</v>
      </c>
      <c r="AY160" s="17" t="s">
        <v>164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84</v>
      </c>
      <c r="BK160" s="232">
        <f>ROUND(I160*H160,2)</f>
        <v>0</v>
      </c>
      <c r="BL160" s="17" t="s">
        <v>170</v>
      </c>
      <c r="BM160" s="231" t="s">
        <v>3788</v>
      </c>
    </row>
    <row r="161" spans="1:65" s="2" customFormat="1" ht="13.8" customHeight="1">
      <c r="A161" s="38"/>
      <c r="B161" s="39"/>
      <c r="C161" s="219" t="s">
        <v>360</v>
      </c>
      <c r="D161" s="219" t="s">
        <v>166</v>
      </c>
      <c r="E161" s="220" t="s">
        <v>338</v>
      </c>
      <c r="F161" s="221" t="s">
        <v>3789</v>
      </c>
      <c r="G161" s="222" t="s">
        <v>3454</v>
      </c>
      <c r="H161" s="223">
        <v>1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41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170</v>
      </c>
      <c r="AT161" s="231" t="s">
        <v>166</v>
      </c>
      <c r="AU161" s="231" t="s">
        <v>84</v>
      </c>
      <c r="AY161" s="17" t="s">
        <v>164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84</v>
      </c>
      <c r="BK161" s="232">
        <f>ROUND(I161*H161,2)</f>
        <v>0</v>
      </c>
      <c r="BL161" s="17" t="s">
        <v>170</v>
      </c>
      <c r="BM161" s="231" t="s">
        <v>3790</v>
      </c>
    </row>
    <row r="162" spans="1:65" s="2" customFormat="1" ht="13.8" customHeight="1">
      <c r="A162" s="38"/>
      <c r="B162" s="39"/>
      <c r="C162" s="219" t="s">
        <v>364</v>
      </c>
      <c r="D162" s="219" t="s">
        <v>166</v>
      </c>
      <c r="E162" s="220" t="s">
        <v>347</v>
      </c>
      <c r="F162" s="221" t="s">
        <v>3791</v>
      </c>
      <c r="G162" s="222" t="s">
        <v>3454</v>
      </c>
      <c r="H162" s="223">
        <v>1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41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170</v>
      </c>
      <c r="AT162" s="231" t="s">
        <v>166</v>
      </c>
      <c r="AU162" s="231" t="s">
        <v>84</v>
      </c>
      <c r="AY162" s="17" t="s">
        <v>164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84</v>
      </c>
      <c r="BK162" s="232">
        <f>ROUND(I162*H162,2)</f>
        <v>0</v>
      </c>
      <c r="BL162" s="17" t="s">
        <v>170</v>
      </c>
      <c r="BM162" s="231" t="s">
        <v>3792</v>
      </c>
    </row>
    <row r="163" spans="1:65" s="2" customFormat="1" ht="13.8" customHeight="1">
      <c r="A163" s="38"/>
      <c r="B163" s="39"/>
      <c r="C163" s="219" t="s">
        <v>369</v>
      </c>
      <c r="D163" s="219" t="s">
        <v>166</v>
      </c>
      <c r="E163" s="220" t="s">
        <v>352</v>
      </c>
      <c r="F163" s="221" t="s">
        <v>3793</v>
      </c>
      <c r="G163" s="222" t="s">
        <v>3454</v>
      </c>
      <c r="H163" s="223">
        <v>1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41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170</v>
      </c>
      <c r="AT163" s="231" t="s">
        <v>166</v>
      </c>
      <c r="AU163" s="231" t="s">
        <v>84</v>
      </c>
      <c r="AY163" s="17" t="s">
        <v>164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84</v>
      </c>
      <c r="BK163" s="232">
        <f>ROUND(I163*H163,2)</f>
        <v>0</v>
      </c>
      <c r="BL163" s="17" t="s">
        <v>170</v>
      </c>
      <c r="BM163" s="231" t="s">
        <v>3794</v>
      </c>
    </row>
    <row r="164" spans="1:65" s="2" customFormat="1" ht="13.8" customHeight="1">
      <c r="A164" s="38"/>
      <c r="B164" s="39"/>
      <c r="C164" s="219" t="s">
        <v>374</v>
      </c>
      <c r="D164" s="219" t="s">
        <v>166</v>
      </c>
      <c r="E164" s="220" t="s">
        <v>356</v>
      </c>
      <c r="F164" s="221" t="s">
        <v>3795</v>
      </c>
      <c r="G164" s="222" t="s">
        <v>3454</v>
      </c>
      <c r="H164" s="223">
        <v>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41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170</v>
      </c>
      <c r="AT164" s="231" t="s">
        <v>166</v>
      </c>
      <c r="AU164" s="231" t="s">
        <v>84</v>
      </c>
      <c r="AY164" s="17" t="s">
        <v>164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84</v>
      </c>
      <c r="BK164" s="232">
        <f>ROUND(I164*H164,2)</f>
        <v>0</v>
      </c>
      <c r="BL164" s="17" t="s">
        <v>170</v>
      </c>
      <c r="BM164" s="231" t="s">
        <v>3796</v>
      </c>
    </row>
    <row r="165" spans="1:65" s="2" customFormat="1" ht="13.8" customHeight="1">
      <c r="A165" s="38"/>
      <c r="B165" s="39"/>
      <c r="C165" s="219" t="s">
        <v>379</v>
      </c>
      <c r="D165" s="219" t="s">
        <v>166</v>
      </c>
      <c r="E165" s="220" t="s">
        <v>360</v>
      </c>
      <c r="F165" s="221" t="s">
        <v>3797</v>
      </c>
      <c r="G165" s="222" t="s">
        <v>3454</v>
      </c>
      <c r="H165" s="223">
        <v>1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41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170</v>
      </c>
      <c r="AT165" s="231" t="s">
        <v>166</v>
      </c>
      <c r="AU165" s="231" t="s">
        <v>84</v>
      </c>
      <c r="AY165" s="17" t="s">
        <v>164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84</v>
      </c>
      <c r="BK165" s="232">
        <f>ROUND(I165*H165,2)</f>
        <v>0</v>
      </c>
      <c r="BL165" s="17" t="s">
        <v>170</v>
      </c>
      <c r="BM165" s="231" t="s">
        <v>3798</v>
      </c>
    </row>
    <row r="166" spans="1:65" s="2" customFormat="1" ht="13.8" customHeight="1">
      <c r="A166" s="38"/>
      <c r="B166" s="39"/>
      <c r="C166" s="219" t="s">
        <v>384</v>
      </c>
      <c r="D166" s="219" t="s">
        <v>166</v>
      </c>
      <c r="E166" s="220" t="s">
        <v>364</v>
      </c>
      <c r="F166" s="221" t="s">
        <v>3799</v>
      </c>
      <c r="G166" s="222" t="s">
        <v>3454</v>
      </c>
      <c r="H166" s="223">
        <v>48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41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170</v>
      </c>
      <c r="AT166" s="231" t="s">
        <v>166</v>
      </c>
      <c r="AU166" s="231" t="s">
        <v>84</v>
      </c>
      <c r="AY166" s="17" t="s">
        <v>164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84</v>
      </c>
      <c r="BK166" s="232">
        <f>ROUND(I166*H166,2)</f>
        <v>0</v>
      </c>
      <c r="BL166" s="17" t="s">
        <v>170</v>
      </c>
      <c r="BM166" s="231" t="s">
        <v>3800</v>
      </c>
    </row>
    <row r="167" spans="1:65" s="2" customFormat="1" ht="13.8" customHeight="1">
      <c r="A167" s="38"/>
      <c r="B167" s="39"/>
      <c r="C167" s="219" t="s">
        <v>389</v>
      </c>
      <c r="D167" s="219" t="s">
        <v>166</v>
      </c>
      <c r="E167" s="220" t="s">
        <v>369</v>
      </c>
      <c r="F167" s="221" t="s">
        <v>3801</v>
      </c>
      <c r="G167" s="222" t="s">
        <v>3454</v>
      </c>
      <c r="H167" s="223">
        <v>30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41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170</v>
      </c>
      <c r="AT167" s="231" t="s">
        <v>166</v>
      </c>
      <c r="AU167" s="231" t="s">
        <v>84</v>
      </c>
      <c r="AY167" s="17" t="s">
        <v>164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84</v>
      </c>
      <c r="BK167" s="232">
        <f>ROUND(I167*H167,2)</f>
        <v>0</v>
      </c>
      <c r="BL167" s="17" t="s">
        <v>170</v>
      </c>
      <c r="BM167" s="231" t="s">
        <v>3802</v>
      </c>
    </row>
    <row r="168" spans="1:65" s="2" customFormat="1" ht="13.8" customHeight="1">
      <c r="A168" s="38"/>
      <c r="B168" s="39"/>
      <c r="C168" s="219" t="s">
        <v>394</v>
      </c>
      <c r="D168" s="219" t="s">
        <v>166</v>
      </c>
      <c r="E168" s="220" t="s">
        <v>374</v>
      </c>
      <c r="F168" s="221" t="s">
        <v>3803</v>
      </c>
      <c r="G168" s="222" t="s">
        <v>3454</v>
      </c>
      <c r="H168" s="223">
        <v>1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41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170</v>
      </c>
      <c r="AT168" s="231" t="s">
        <v>166</v>
      </c>
      <c r="AU168" s="231" t="s">
        <v>84</v>
      </c>
      <c r="AY168" s="17" t="s">
        <v>164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84</v>
      </c>
      <c r="BK168" s="232">
        <f>ROUND(I168*H168,2)</f>
        <v>0</v>
      </c>
      <c r="BL168" s="17" t="s">
        <v>170</v>
      </c>
      <c r="BM168" s="231" t="s">
        <v>3804</v>
      </c>
    </row>
    <row r="169" spans="1:65" s="2" customFormat="1" ht="13.8" customHeight="1">
      <c r="A169" s="38"/>
      <c r="B169" s="39"/>
      <c r="C169" s="219" t="s">
        <v>398</v>
      </c>
      <c r="D169" s="219" t="s">
        <v>166</v>
      </c>
      <c r="E169" s="220" t="s">
        <v>379</v>
      </c>
      <c r="F169" s="221" t="s">
        <v>3799</v>
      </c>
      <c r="G169" s="222" t="s">
        <v>3454</v>
      </c>
      <c r="H169" s="223">
        <v>2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41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170</v>
      </c>
      <c r="AT169" s="231" t="s">
        <v>166</v>
      </c>
      <c r="AU169" s="231" t="s">
        <v>84</v>
      </c>
      <c r="AY169" s="17" t="s">
        <v>164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84</v>
      </c>
      <c r="BK169" s="232">
        <f>ROUND(I169*H169,2)</f>
        <v>0</v>
      </c>
      <c r="BL169" s="17" t="s">
        <v>170</v>
      </c>
      <c r="BM169" s="231" t="s">
        <v>3805</v>
      </c>
    </row>
    <row r="170" spans="1:65" s="2" customFormat="1" ht="13.8" customHeight="1">
      <c r="A170" s="38"/>
      <c r="B170" s="39"/>
      <c r="C170" s="219" t="s">
        <v>402</v>
      </c>
      <c r="D170" s="219" t="s">
        <v>166</v>
      </c>
      <c r="E170" s="220" t="s">
        <v>384</v>
      </c>
      <c r="F170" s="221" t="s">
        <v>3806</v>
      </c>
      <c r="G170" s="222" t="s">
        <v>3454</v>
      </c>
      <c r="H170" s="223">
        <v>1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41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170</v>
      </c>
      <c r="AT170" s="231" t="s">
        <v>166</v>
      </c>
      <c r="AU170" s="231" t="s">
        <v>84</v>
      </c>
      <c r="AY170" s="17" t="s">
        <v>164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84</v>
      </c>
      <c r="BK170" s="232">
        <f>ROUND(I170*H170,2)</f>
        <v>0</v>
      </c>
      <c r="BL170" s="17" t="s">
        <v>170</v>
      </c>
      <c r="BM170" s="231" t="s">
        <v>3807</v>
      </c>
    </row>
    <row r="171" spans="1:65" s="2" customFormat="1" ht="13.8" customHeight="1">
      <c r="A171" s="38"/>
      <c r="B171" s="39"/>
      <c r="C171" s="219" t="s">
        <v>407</v>
      </c>
      <c r="D171" s="219" t="s">
        <v>166</v>
      </c>
      <c r="E171" s="220" t="s">
        <v>389</v>
      </c>
      <c r="F171" s="221" t="s">
        <v>3808</v>
      </c>
      <c r="G171" s="222" t="s">
        <v>3454</v>
      </c>
      <c r="H171" s="223">
        <v>4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41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170</v>
      </c>
      <c r="AT171" s="231" t="s">
        <v>166</v>
      </c>
      <c r="AU171" s="231" t="s">
        <v>84</v>
      </c>
      <c r="AY171" s="17" t="s">
        <v>164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84</v>
      </c>
      <c r="BK171" s="232">
        <f>ROUND(I171*H171,2)</f>
        <v>0</v>
      </c>
      <c r="BL171" s="17" t="s">
        <v>170</v>
      </c>
      <c r="BM171" s="231" t="s">
        <v>3809</v>
      </c>
    </row>
    <row r="172" spans="1:65" s="2" customFormat="1" ht="13.8" customHeight="1">
      <c r="A172" s="38"/>
      <c r="B172" s="39"/>
      <c r="C172" s="219" t="s">
        <v>411</v>
      </c>
      <c r="D172" s="219" t="s">
        <v>166</v>
      </c>
      <c r="E172" s="220" t="s">
        <v>394</v>
      </c>
      <c r="F172" s="221" t="s">
        <v>3810</v>
      </c>
      <c r="G172" s="222" t="s">
        <v>3454</v>
      </c>
      <c r="H172" s="223">
        <v>10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41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170</v>
      </c>
      <c r="AT172" s="231" t="s">
        <v>166</v>
      </c>
      <c r="AU172" s="231" t="s">
        <v>84</v>
      </c>
      <c r="AY172" s="17" t="s">
        <v>164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84</v>
      </c>
      <c r="BK172" s="232">
        <f>ROUND(I172*H172,2)</f>
        <v>0</v>
      </c>
      <c r="BL172" s="17" t="s">
        <v>170</v>
      </c>
      <c r="BM172" s="231" t="s">
        <v>3811</v>
      </c>
    </row>
    <row r="173" spans="1:65" s="2" customFormat="1" ht="13.8" customHeight="1">
      <c r="A173" s="38"/>
      <c r="B173" s="39"/>
      <c r="C173" s="219" t="s">
        <v>415</v>
      </c>
      <c r="D173" s="219" t="s">
        <v>166</v>
      </c>
      <c r="E173" s="220" t="s">
        <v>398</v>
      </c>
      <c r="F173" s="221" t="s">
        <v>3812</v>
      </c>
      <c r="G173" s="222" t="s">
        <v>3454</v>
      </c>
      <c r="H173" s="223">
        <v>14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41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170</v>
      </c>
      <c r="AT173" s="231" t="s">
        <v>166</v>
      </c>
      <c r="AU173" s="231" t="s">
        <v>84</v>
      </c>
      <c r="AY173" s="17" t="s">
        <v>164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84</v>
      </c>
      <c r="BK173" s="232">
        <f>ROUND(I173*H173,2)</f>
        <v>0</v>
      </c>
      <c r="BL173" s="17" t="s">
        <v>170</v>
      </c>
      <c r="BM173" s="231" t="s">
        <v>3813</v>
      </c>
    </row>
    <row r="174" spans="1:65" s="2" customFormat="1" ht="13.8" customHeight="1">
      <c r="A174" s="38"/>
      <c r="B174" s="39"/>
      <c r="C174" s="219" t="s">
        <v>423</v>
      </c>
      <c r="D174" s="219" t="s">
        <v>166</v>
      </c>
      <c r="E174" s="220" t="s">
        <v>402</v>
      </c>
      <c r="F174" s="221" t="s">
        <v>3814</v>
      </c>
      <c r="G174" s="222" t="s">
        <v>3454</v>
      </c>
      <c r="H174" s="223">
        <v>3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41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170</v>
      </c>
      <c r="AT174" s="231" t="s">
        <v>166</v>
      </c>
      <c r="AU174" s="231" t="s">
        <v>84</v>
      </c>
      <c r="AY174" s="17" t="s">
        <v>164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84</v>
      </c>
      <c r="BK174" s="232">
        <f>ROUND(I174*H174,2)</f>
        <v>0</v>
      </c>
      <c r="BL174" s="17" t="s">
        <v>170</v>
      </c>
      <c r="BM174" s="231" t="s">
        <v>3815</v>
      </c>
    </row>
    <row r="175" spans="1:65" s="2" customFormat="1" ht="13.8" customHeight="1">
      <c r="A175" s="38"/>
      <c r="B175" s="39"/>
      <c r="C175" s="219" t="s">
        <v>430</v>
      </c>
      <c r="D175" s="219" t="s">
        <v>166</v>
      </c>
      <c r="E175" s="220" t="s">
        <v>407</v>
      </c>
      <c r="F175" s="221" t="s">
        <v>3816</v>
      </c>
      <c r="G175" s="222" t="s">
        <v>3454</v>
      </c>
      <c r="H175" s="223">
        <v>14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41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170</v>
      </c>
      <c r="AT175" s="231" t="s">
        <v>166</v>
      </c>
      <c r="AU175" s="231" t="s">
        <v>84</v>
      </c>
      <c r="AY175" s="17" t="s">
        <v>164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84</v>
      </c>
      <c r="BK175" s="232">
        <f>ROUND(I175*H175,2)</f>
        <v>0</v>
      </c>
      <c r="BL175" s="17" t="s">
        <v>170</v>
      </c>
      <c r="BM175" s="231" t="s">
        <v>3817</v>
      </c>
    </row>
    <row r="176" spans="1:65" s="2" customFormat="1" ht="13.8" customHeight="1">
      <c r="A176" s="38"/>
      <c r="B176" s="39"/>
      <c r="C176" s="219" t="s">
        <v>436</v>
      </c>
      <c r="D176" s="219" t="s">
        <v>166</v>
      </c>
      <c r="E176" s="220" t="s">
        <v>411</v>
      </c>
      <c r="F176" s="221" t="s">
        <v>3818</v>
      </c>
      <c r="G176" s="222" t="s">
        <v>3454</v>
      </c>
      <c r="H176" s="223">
        <v>4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41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170</v>
      </c>
      <c r="AT176" s="231" t="s">
        <v>166</v>
      </c>
      <c r="AU176" s="231" t="s">
        <v>84</v>
      </c>
      <c r="AY176" s="17" t="s">
        <v>164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84</v>
      </c>
      <c r="BK176" s="232">
        <f>ROUND(I176*H176,2)</f>
        <v>0</v>
      </c>
      <c r="BL176" s="17" t="s">
        <v>170</v>
      </c>
      <c r="BM176" s="231" t="s">
        <v>3819</v>
      </c>
    </row>
    <row r="177" spans="1:65" s="2" customFormat="1" ht="13.8" customHeight="1">
      <c r="A177" s="38"/>
      <c r="B177" s="39"/>
      <c r="C177" s="219" t="s">
        <v>443</v>
      </c>
      <c r="D177" s="219" t="s">
        <v>166</v>
      </c>
      <c r="E177" s="220" t="s">
        <v>415</v>
      </c>
      <c r="F177" s="221" t="s">
        <v>3820</v>
      </c>
      <c r="G177" s="222" t="s">
        <v>3454</v>
      </c>
      <c r="H177" s="223">
        <v>2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41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170</v>
      </c>
      <c r="AT177" s="231" t="s">
        <v>166</v>
      </c>
      <c r="AU177" s="231" t="s">
        <v>84</v>
      </c>
      <c r="AY177" s="17" t="s">
        <v>164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84</v>
      </c>
      <c r="BK177" s="232">
        <f>ROUND(I177*H177,2)</f>
        <v>0</v>
      </c>
      <c r="BL177" s="17" t="s">
        <v>170</v>
      </c>
      <c r="BM177" s="231" t="s">
        <v>3821</v>
      </c>
    </row>
    <row r="178" spans="1:65" s="2" customFormat="1" ht="13.8" customHeight="1">
      <c r="A178" s="38"/>
      <c r="B178" s="39"/>
      <c r="C178" s="219" t="s">
        <v>452</v>
      </c>
      <c r="D178" s="219" t="s">
        <v>166</v>
      </c>
      <c r="E178" s="220" t="s">
        <v>423</v>
      </c>
      <c r="F178" s="221" t="s">
        <v>3822</v>
      </c>
      <c r="G178" s="222" t="s">
        <v>3454</v>
      </c>
      <c r="H178" s="223">
        <v>1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41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170</v>
      </c>
      <c r="AT178" s="231" t="s">
        <v>166</v>
      </c>
      <c r="AU178" s="231" t="s">
        <v>84</v>
      </c>
      <c r="AY178" s="17" t="s">
        <v>164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84</v>
      </c>
      <c r="BK178" s="232">
        <f>ROUND(I178*H178,2)</f>
        <v>0</v>
      </c>
      <c r="BL178" s="17" t="s">
        <v>170</v>
      </c>
      <c r="BM178" s="231" t="s">
        <v>3823</v>
      </c>
    </row>
    <row r="179" spans="1:65" s="2" customFormat="1" ht="13.8" customHeight="1">
      <c r="A179" s="38"/>
      <c r="B179" s="39"/>
      <c r="C179" s="219" t="s">
        <v>461</v>
      </c>
      <c r="D179" s="219" t="s">
        <v>166</v>
      </c>
      <c r="E179" s="220" t="s">
        <v>430</v>
      </c>
      <c r="F179" s="221" t="s">
        <v>3824</v>
      </c>
      <c r="G179" s="222" t="s">
        <v>3454</v>
      </c>
      <c r="H179" s="223">
        <v>1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41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170</v>
      </c>
      <c r="AT179" s="231" t="s">
        <v>166</v>
      </c>
      <c r="AU179" s="231" t="s">
        <v>84</v>
      </c>
      <c r="AY179" s="17" t="s">
        <v>164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84</v>
      </c>
      <c r="BK179" s="232">
        <f>ROUND(I179*H179,2)</f>
        <v>0</v>
      </c>
      <c r="BL179" s="17" t="s">
        <v>170</v>
      </c>
      <c r="BM179" s="231" t="s">
        <v>3825</v>
      </c>
    </row>
    <row r="180" spans="1:65" s="2" customFormat="1" ht="13.8" customHeight="1">
      <c r="A180" s="38"/>
      <c r="B180" s="39"/>
      <c r="C180" s="219" t="s">
        <v>466</v>
      </c>
      <c r="D180" s="219" t="s">
        <v>166</v>
      </c>
      <c r="E180" s="220" t="s">
        <v>436</v>
      </c>
      <c r="F180" s="221" t="s">
        <v>3826</v>
      </c>
      <c r="G180" s="222" t="s">
        <v>3454</v>
      </c>
      <c r="H180" s="223">
        <v>1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41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170</v>
      </c>
      <c r="AT180" s="231" t="s">
        <v>166</v>
      </c>
      <c r="AU180" s="231" t="s">
        <v>84</v>
      </c>
      <c r="AY180" s="17" t="s">
        <v>164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84</v>
      </c>
      <c r="BK180" s="232">
        <f>ROUND(I180*H180,2)</f>
        <v>0</v>
      </c>
      <c r="BL180" s="17" t="s">
        <v>170</v>
      </c>
      <c r="BM180" s="231" t="s">
        <v>3827</v>
      </c>
    </row>
    <row r="181" spans="1:65" s="2" customFormat="1" ht="13.8" customHeight="1">
      <c r="A181" s="38"/>
      <c r="B181" s="39"/>
      <c r="C181" s="219" t="s">
        <v>472</v>
      </c>
      <c r="D181" s="219" t="s">
        <v>166</v>
      </c>
      <c r="E181" s="220" t="s">
        <v>443</v>
      </c>
      <c r="F181" s="221" t="s">
        <v>3828</v>
      </c>
      <c r="G181" s="222" t="s">
        <v>3454</v>
      </c>
      <c r="H181" s="223">
        <v>2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41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170</v>
      </c>
      <c r="AT181" s="231" t="s">
        <v>166</v>
      </c>
      <c r="AU181" s="231" t="s">
        <v>84</v>
      </c>
      <c r="AY181" s="17" t="s">
        <v>164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84</v>
      </c>
      <c r="BK181" s="232">
        <f>ROUND(I181*H181,2)</f>
        <v>0</v>
      </c>
      <c r="BL181" s="17" t="s">
        <v>170</v>
      </c>
      <c r="BM181" s="231" t="s">
        <v>3829</v>
      </c>
    </row>
    <row r="182" spans="1:65" s="2" customFormat="1" ht="13.8" customHeight="1">
      <c r="A182" s="38"/>
      <c r="B182" s="39"/>
      <c r="C182" s="219" t="s">
        <v>477</v>
      </c>
      <c r="D182" s="219" t="s">
        <v>166</v>
      </c>
      <c r="E182" s="220" t="s">
        <v>452</v>
      </c>
      <c r="F182" s="221" t="s">
        <v>3830</v>
      </c>
      <c r="G182" s="222" t="s">
        <v>3454</v>
      </c>
      <c r="H182" s="223">
        <v>1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41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170</v>
      </c>
      <c r="AT182" s="231" t="s">
        <v>166</v>
      </c>
      <c r="AU182" s="231" t="s">
        <v>84</v>
      </c>
      <c r="AY182" s="17" t="s">
        <v>164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84</v>
      </c>
      <c r="BK182" s="232">
        <f>ROUND(I182*H182,2)</f>
        <v>0</v>
      </c>
      <c r="BL182" s="17" t="s">
        <v>170</v>
      </c>
      <c r="BM182" s="231" t="s">
        <v>3831</v>
      </c>
    </row>
    <row r="183" spans="1:65" s="2" customFormat="1" ht="13.8" customHeight="1">
      <c r="A183" s="38"/>
      <c r="B183" s="39"/>
      <c r="C183" s="219" t="s">
        <v>485</v>
      </c>
      <c r="D183" s="219" t="s">
        <v>166</v>
      </c>
      <c r="E183" s="220" t="s">
        <v>461</v>
      </c>
      <c r="F183" s="221" t="s">
        <v>3832</v>
      </c>
      <c r="G183" s="222" t="s">
        <v>3454</v>
      </c>
      <c r="H183" s="223">
        <v>4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41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170</v>
      </c>
      <c r="AT183" s="231" t="s">
        <v>166</v>
      </c>
      <c r="AU183" s="231" t="s">
        <v>84</v>
      </c>
      <c r="AY183" s="17" t="s">
        <v>164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84</v>
      </c>
      <c r="BK183" s="232">
        <f>ROUND(I183*H183,2)</f>
        <v>0</v>
      </c>
      <c r="BL183" s="17" t="s">
        <v>170</v>
      </c>
      <c r="BM183" s="231" t="s">
        <v>3833</v>
      </c>
    </row>
    <row r="184" spans="1:65" s="2" customFormat="1" ht="13.8" customHeight="1">
      <c r="A184" s="38"/>
      <c r="B184" s="39"/>
      <c r="C184" s="219" t="s">
        <v>490</v>
      </c>
      <c r="D184" s="219" t="s">
        <v>166</v>
      </c>
      <c r="E184" s="220" t="s">
        <v>466</v>
      </c>
      <c r="F184" s="221" t="s">
        <v>3834</v>
      </c>
      <c r="G184" s="222" t="s">
        <v>3454</v>
      </c>
      <c r="H184" s="223">
        <v>1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41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170</v>
      </c>
      <c r="AT184" s="231" t="s">
        <v>166</v>
      </c>
      <c r="AU184" s="231" t="s">
        <v>84</v>
      </c>
      <c r="AY184" s="17" t="s">
        <v>164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84</v>
      </c>
      <c r="BK184" s="232">
        <f>ROUND(I184*H184,2)</f>
        <v>0</v>
      </c>
      <c r="BL184" s="17" t="s">
        <v>170</v>
      </c>
      <c r="BM184" s="231" t="s">
        <v>3835</v>
      </c>
    </row>
    <row r="185" spans="1:65" s="2" customFormat="1" ht="13.8" customHeight="1">
      <c r="A185" s="38"/>
      <c r="B185" s="39"/>
      <c r="C185" s="219" t="s">
        <v>495</v>
      </c>
      <c r="D185" s="219" t="s">
        <v>166</v>
      </c>
      <c r="E185" s="220" t="s">
        <v>472</v>
      </c>
      <c r="F185" s="221" t="s">
        <v>3836</v>
      </c>
      <c r="G185" s="222" t="s">
        <v>3454</v>
      </c>
      <c r="H185" s="223">
        <v>7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41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170</v>
      </c>
      <c r="AT185" s="231" t="s">
        <v>166</v>
      </c>
      <c r="AU185" s="231" t="s">
        <v>84</v>
      </c>
      <c r="AY185" s="17" t="s">
        <v>164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84</v>
      </c>
      <c r="BK185" s="232">
        <f>ROUND(I185*H185,2)</f>
        <v>0</v>
      </c>
      <c r="BL185" s="17" t="s">
        <v>170</v>
      </c>
      <c r="BM185" s="231" t="s">
        <v>3837</v>
      </c>
    </row>
    <row r="186" spans="1:65" s="2" customFormat="1" ht="13.8" customHeight="1">
      <c r="A186" s="38"/>
      <c r="B186" s="39"/>
      <c r="C186" s="219" t="s">
        <v>505</v>
      </c>
      <c r="D186" s="219" t="s">
        <v>166</v>
      </c>
      <c r="E186" s="220" t="s">
        <v>477</v>
      </c>
      <c r="F186" s="221" t="s">
        <v>3838</v>
      </c>
      <c r="G186" s="222" t="s">
        <v>3454</v>
      </c>
      <c r="H186" s="223">
        <v>2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41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170</v>
      </c>
      <c r="AT186" s="231" t="s">
        <v>166</v>
      </c>
      <c r="AU186" s="231" t="s">
        <v>84</v>
      </c>
      <c r="AY186" s="17" t="s">
        <v>164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84</v>
      </c>
      <c r="BK186" s="232">
        <f>ROUND(I186*H186,2)</f>
        <v>0</v>
      </c>
      <c r="BL186" s="17" t="s">
        <v>170</v>
      </c>
      <c r="BM186" s="231" t="s">
        <v>3839</v>
      </c>
    </row>
    <row r="187" spans="1:65" s="2" customFormat="1" ht="13.8" customHeight="1">
      <c r="A187" s="38"/>
      <c r="B187" s="39"/>
      <c r="C187" s="219" t="s">
        <v>516</v>
      </c>
      <c r="D187" s="219" t="s">
        <v>166</v>
      </c>
      <c r="E187" s="220" t="s">
        <v>485</v>
      </c>
      <c r="F187" s="221" t="s">
        <v>3840</v>
      </c>
      <c r="G187" s="222" t="s">
        <v>3454</v>
      </c>
      <c r="H187" s="223">
        <v>3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41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170</v>
      </c>
      <c r="AT187" s="231" t="s">
        <v>166</v>
      </c>
      <c r="AU187" s="231" t="s">
        <v>84</v>
      </c>
      <c r="AY187" s="17" t="s">
        <v>164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84</v>
      </c>
      <c r="BK187" s="232">
        <f>ROUND(I187*H187,2)</f>
        <v>0</v>
      </c>
      <c r="BL187" s="17" t="s">
        <v>170</v>
      </c>
      <c r="BM187" s="231" t="s">
        <v>3841</v>
      </c>
    </row>
    <row r="188" spans="1:65" s="2" customFormat="1" ht="13.8" customHeight="1">
      <c r="A188" s="38"/>
      <c r="B188" s="39"/>
      <c r="C188" s="219" t="s">
        <v>525</v>
      </c>
      <c r="D188" s="219" t="s">
        <v>166</v>
      </c>
      <c r="E188" s="220" t="s">
        <v>490</v>
      </c>
      <c r="F188" s="221" t="s">
        <v>3842</v>
      </c>
      <c r="G188" s="222" t="s">
        <v>3454</v>
      </c>
      <c r="H188" s="223">
        <v>9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41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170</v>
      </c>
      <c r="AT188" s="231" t="s">
        <v>166</v>
      </c>
      <c r="AU188" s="231" t="s">
        <v>84</v>
      </c>
      <c r="AY188" s="17" t="s">
        <v>164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84</v>
      </c>
      <c r="BK188" s="232">
        <f>ROUND(I188*H188,2)</f>
        <v>0</v>
      </c>
      <c r="BL188" s="17" t="s">
        <v>170</v>
      </c>
      <c r="BM188" s="231" t="s">
        <v>3843</v>
      </c>
    </row>
    <row r="189" spans="1:65" s="2" customFormat="1" ht="13.8" customHeight="1">
      <c r="A189" s="38"/>
      <c r="B189" s="39"/>
      <c r="C189" s="219" t="s">
        <v>534</v>
      </c>
      <c r="D189" s="219" t="s">
        <v>166</v>
      </c>
      <c r="E189" s="220" t="s">
        <v>495</v>
      </c>
      <c r="F189" s="221" t="s">
        <v>3844</v>
      </c>
      <c r="G189" s="222" t="s">
        <v>3454</v>
      </c>
      <c r="H189" s="223">
        <v>5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41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170</v>
      </c>
      <c r="AT189" s="231" t="s">
        <v>166</v>
      </c>
      <c r="AU189" s="231" t="s">
        <v>84</v>
      </c>
      <c r="AY189" s="17" t="s">
        <v>164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84</v>
      </c>
      <c r="BK189" s="232">
        <f>ROUND(I189*H189,2)</f>
        <v>0</v>
      </c>
      <c r="BL189" s="17" t="s">
        <v>170</v>
      </c>
      <c r="BM189" s="231" t="s">
        <v>3845</v>
      </c>
    </row>
    <row r="190" spans="1:65" s="2" customFormat="1" ht="13.8" customHeight="1">
      <c r="A190" s="38"/>
      <c r="B190" s="39"/>
      <c r="C190" s="219" t="s">
        <v>544</v>
      </c>
      <c r="D190" s="219" t="s">
        <v>166</v>
      </c>
      <c r="E190" s="220" t="s">
        <v>505</v>
      </c>
      <c r="F190" s="221" t="s">
        <v>3846</v>
      </c>
      <c r="G190" s="222" t="s">
        <v>3454</v>
      </c>
      <c r="H190" s="223">
        <v>1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41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170</v>
      </c>
      <c r="AT190" s="231" t="s">
        <v>166</v>
      </c>
      <c r="AU190" s="231" t="s">
        <v>84</v>
      </c>
      <c r="AY190" s="17" t="s">
        <v>164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84</v>
      </c>
      <c r="BK190" s="232">
        <f>ROUND(I190*H190,2)</f>
        <v>0</v>
      </c>
      <c r="BL190" s="17" t="s">
        <v>170</v>
      </c>
      <c r="BM190" s="231" t="s">
        <v>3847</v>
      </c>
    </row>
    <row r="191" spans="1:65" s="2" customFormat="1" ht="13.8" customHeight="1">
      <c r="A191" s="38"/>
      <c r="B191" s="39"/>
      <c r="C191" s="219" t="s">
        <v>554</v>
      </c>
      <c r="D191" s="219" t="s">
        <v>166</v>
      </c>
      <c r="E191" s="220" t="s">
        <v>516</v>
      </c>
      <c r="F191" s="221" t="s">
        <v>3848</v>
      </c>
      <c r="G191" s="222" t="s">
        <v>3454</v>
      </c>
      <c r="H191" s="223">
        <v>1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41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170</v>
      </c>
      <c r="AT191" s="231" t="s">
        <v>166</v>
      </c>
      <c r="AU191" s="231" t="s">
        <v>84</v>
      </c>
      <c r="AY191" s="17" t="s">
        <v>164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84</v>
      </c>
      <c r="BK191" s="232">
        <f>ROUND(I191*H191,2)</f>
        <v>0</v>
      </c>
      <c r="BL191" s="17" t="s">
        <v>170</v>
      </c>
      <c r="BM191" s="231" t="s">
        <v>3849</v>
      </c>
    </row>
    <row r="192" spans="1:65" s="2" customFormat="1" ht="13.8" customHeight="1">
      <c r="A192" s="38"/>
      <c r="B192" s="39"/>
      <c r="C192" s="219" t="s">
        <v>561</v>
      </c>
      <c r="D192" s="219" t="s">
        <v>166</v>
      </c>
      <c r="E192" s="220" t="s">
        <v>525</v>
      </c>
      <c r="F192" s="221" t="s">
        <v>3850</v>
      </c>
      <c r="G192" s="222" t="s">
        <v>3454</v>
      </c>
      <c r="H192" s="223">
        <v>1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41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170</v>
      </c>
      <c r="AT192" s="231" t="s">
        <v>166</v>
      </c>
      <c r="AU192" s="231" t="s">
        <v>84</v>
      </c>
      <c r="AY192" s="17" t="s">
        <v>164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84</v>
      </c>
      <c r="BK192" s="232">
        <f>ROUND(I192*H192,2)</f>
        <v>0</v>
      </c>
      <c r="BL192" s="17" t="s">
        <v>170</v>
      </c>
      <c r="BM192" s="231" t="s">
        <v>3851</v>
      </c>
    </row>
    <row r="193" spans="1:65" s="2" customFormat="1" ht="13.8" customHeight="1">
      <c r="A193" s="38"/>
      <c r="B193" s="39"/>
      <c r="C193" s="219" t="s">
        <v>567</v>
      </c>
      <c r="D193" s="219" t="s">
        <v>166</v>
      </c>
      <c r="E193" s="220" t="s">
        <v>534</v>
      </c>
      <c r="F193" s="221" t="s">
        <v>3852</v>
      </c>
      <c r="G193" s="222" t="s">
        <v>3454</v>
      </c>
      <c r="H193" s="223">
        <v>2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41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170</v>
      </c>
      <c r="AT193" s="231" t="s">
        <v>166</v>
      </c>
      <c r="AU193" s="231" t="s">
        <v>84</v>
      </c>
      <c r="AY193" s="17" t="s">
        <v>164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84</v>
      </c>
      <c r="BK193" s="232">
        <f>ROUND(I193*H193,2)</f>
        <v>0</v>
      </c>
      <c r="BL193" s="17" t="s">
        <v>170</v>
      </c>
      <c r="BM193" s="231" t="s">
        <v>3853</v>
      </c>
    </row>
    <row r="194" spans="1:65" s="2" customFormat="1" ht="13.8" customHeight="1">
      <c r="A194" s="38"/>
      <c r="B194" s="39"/>
      <c r="C194" s="219" t="s">
        <v>573</v>
      </c>
      <c r="D194" s="219" t="s">
        <v>166</v>
      </c>
      <c r="E194" s="220" t="s">
        <v>544</v>
      </c>
      <c r="F194" s="221" t="s">
        <v>3854</v>
      </c>
      <c r="G194" s="222" t="s">
        <v>3454</v>
      </c>
      <c r="H194" s="223">
        <v>1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41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170</v>
      </c>
      <c r="AT194" s="231" t="s">
        <v>166</v>
      </c>
      <c r="AU194" s="231" t="s">
        <v>84</v>
      </c>
      <c r="AY194" s="17" t="s">
        <v>164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84</v>
      </c>
      <c r="BK194" s="232">
        <f>ROUND(I194*H194,2)</f>
        <v>0</v>
      </c>
      <c r="BL194" s="17" t="s">
        <v>170</v>
      </c>
      <c r="BM194" s="231" t="s">
        <v>3855</v>
      </c>
    </row>
    <row r="195" spans="1:65" s="2" customFormat="1" ht="13.8" customHeight="1">
      <c r="A195" s="38"/>
      <c r="B195" s="39"/>
      <c r="C195" s="219" t="s">
        <v>579</v>
      </c>
      <c r="D195" s="219" t="s">
        <v>166</v>
      </c>
      <c r="E195" s="220" t="s">
        <v>554</v>
      </c>
      <c r="F195" s="221" t="s">
        <v>3856</v>
      </c>
      <c r="G195" s="222" t="s">
        <v>3454</v>
      </c>
      <c r="H195" s="223">
        <v>2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41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170</v>
      </c>
      <c r="AT195" s="231" t="s">
        <v>166</v>
      </c>
      <c r="AU195" s="231" t="s">
        <v>84</v>
      </c>
      <c r="AY195" s="17" t="s">
        <v>164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84</v>
      </c>
      <c r="BK195" s="232">
        <f>ROUND(I195*H195,2)</f>
        <v>0</v>
      </c>
      <c r="BL195" s="17" t="s">
        <v>170</v>
      </c>
      <c r="BM195" s="231" t="s">
        <v>3857</v>
      </c>
    </row>
    <row r="196" spans="1:65" s="2" customFormat="1" ht="13.8" customHeight="1">
      <c r="A196" s="38"/>
      <c r="B196" s="39"/>
      <c r="C196" s="219" t="s">
        <v>585</v>
      </c>
      <c r="D196" s="219" t="s">
        <v>166</v>
      </c>
      <c r="E196" s="220" t="s">
        <v>561</v>
      </c>
      <c r="F196" s="221" t="s">
        <v>3858</v>
      </c>
      <c r="G196" s="222" t="s">
        <v>3454</v>
      </c>
      <c r="H196" s="223">
        <v>1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41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170</v>
      </c>
      <c r="AT196" s="231" t="s">
        <v>166</v>
      </c>
      <c r="AU196" s="231" t="s">
        <v>84</v>
      </c>
      <c r="AY196" s="17" t="s">
        <v>164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84</v>
      </c>
      <c r="BK196" s="232">
        <f>ROUND(I196*H196,2)</f>
        <v>0</v>
      </c>
      <c r="BL196" s="17" t="s">
        <v>170</v>
      </c>
      <c r="BM196" s="231" t="s">
        <v>3859</v>
      </c>
    </row>
    <row r="197" spans="1:65" s="2" customFormat="1" ht="13.8" customHeight="1">
      <c r="A197" s="38"/>
      <c r="B197" s="39"/>
      <c r="C197" s="219" t="s">
        <v>591</v>
      </c>
      <c r="D197" s="219" t="s">
        <v>166</v>
      </c>
      <c r="E197" s="220" t="s">
        <v>567</v>
      </c>
      <c r="F197" s="221" t="s">
        <v>3860</v>
      </c>
      <c r="G197" s="222" t="s">
        <v>3454</v>
      </c>
      <c r="H197" s="223">
        <v>1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41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170</v>
      </c>
      <c r="AT197" s="231" t="s">
        <v>166</v>
      </c>
      <c r="AU197" s="231" t="s">
        <v>84</v>
      </c>
      <c r="AY197" s="17" t="s">
        <v>164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84</v>
      </c>
      <c r="BK197" s="232">
        <f>ROUND(I197*H197,2)</f>
        <v>0</v>
      </c>
      <c r="BL197" s="17" t="s">
        <v>170</v>
      </c>
      <c r="BM197" s="231" t="s">
        <v>3861</v>
      </c>
    </row>
    <row r="198" spans="1:65" s="2" customFormat="1" ht="13.8" customHeight="1">
      <c r="A198" s="38"/>
      <c r="B198" s="39"/>
      <c r="C198" s="219" t="s">
        <v>597</v>
      </c>
      <c r="D198" s="219" t="s">
        <v>166</v>
      </c>
      <c r="E198" s="220" t="s">
        <v>573</v>
      </c>
      <c r="F198" s="221" t="s">
        <v>3799</v>
      </c>
      <c r="G198" s="222" t="s">
        <v>3454</v>
      </c>
      <c r="H198" s="223">
        <v>201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41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170</v>
      </c>
      <c r="AT198" s="231" t="s">
        <v>166</v>
      </c>
      <c r="AU198" s="231" t="s">
        <v>84</v>
      </c>
      <c r="AY198" s="17" t="s">
        <v>164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84</v>
      </c>
      <c r="BK198" s="232">
        <f>ROUND(I198*H198,2)</f>
        <v>0</v>
      </c>
      <c r="BL198" s="17" t="s">
        <v>170</v>
      </c>
      <c r="BM198" s="231" t="s">
        <v>3862</v>
      </c>
    </row>
    <row r="199" spans="1:65" s="2" customFormat="1" ht="13.8" customHeight="1">
      <c r="A199" s="38"/>
      <c r="B199" s="39"/>
      <c r="C199" s="219" t="s">
        <v>618</v>
      </c>
      <c r="D199" s="219" t="s">
        <v>166</v>
      </c>
      <c r="E199" s="220" t="s">
        <v>579</v>
      </c>
      <c r="F199" s="221" t="s">
        <v>3863</v>
      </c>
      <c r="G199" s="222" t="s">
        <v>3454</v>
      </c>
      <c r="H199" s="223">
        <v>1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41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170</v>
      </c>
      <c r="AT199" s="231" t="s">
        <v>166</v>
      </c>
      <c r="AU199" s="231" t="s">
        <v>84</v>
      </c>
      <c r="AY199" s="17" t="s">
        <v>164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84</v>
      </c>
      <c r="BK199" s="232">
        <f>ROUND(I199*H199,2)</f>
        <v>0</v>
      </c>
      <c r="BL199" s="17" t="s">
        <v>170</v>
      </c>
      <c r="BM199" s="231" t="s">
        <v>3864</v>
      </c>
    </row>
    <row r="200" spans="1:65" s="2" customFormat="1" ht="13.8" customHeight="1">
      <c r="A200" s="38"/>
      <c r="B200" s="39"/>
      <c r="C200" s="219" t="s">
        <v>628</v>
      </c>
      <c r="D200" s="219" t="s">
        <v>166</v>
      </c>
      <c r="E200" s="220" t="s">
        <v>585</v>
      </c>
      <c r="F200" s="221" t="s">
        <v>3865</v>
      </c>
      <c r="G200" s="222" t="s">
        <v>3454</v>
      </c>
      <c r="H200" s="223">
        <v>1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41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170</v>
      </c>
      <c r="AT200" s="231" t="s">
        <v>166</v>
      </c>
      <c r="AU200" s="231" t="s">
        <v>84</v>
      </c>
      <c r="AY200" s="17" t="s">
        <v>164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84</v>
      </c>
      <c r="BK200" s="232">
        <f>ROUND(I200*H200,2)</f>
        <v>0</v>
      </c>
      <c r="BL200" s="17" t="s">
        <v>170</v>
      </c>
      <c r="BM200" s="231" t="s">
        <v>3866</v>
      </c>
    </row>
    <row r="201" spans="1:65" s="2" customFormat="1" ht="13.8" customHeight="1">
      <c r="A201" s="38"/>
      <c r="B201" s="39"/>
      <c r="C201" s="219" t="s">
        <v>632</v>
      </c>
      <c r="D201" s="219" t="s">
        <v>166</v>
      </c>
      <c r="E201" s="220" t="s">
        <v>591</v>
      </c>
      <c r="F201" s="221" t="s">
        <v>3867</v>
      </c>
      <c r="G201" s="222" t="s">
        <v>3454</v>
      </c>
      <c r="H201" s="223">
        <v>2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41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170</v>
      </c>
      <c r="AT201" s="231" t="s">
        <v>166</v>
      </c>
      <c r="AU201" s="231" t="s">
        <v>84</v>
      </c>
      <c r="AY201" s="17" t="s">
        <v>164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84</v>
      </c>
      <c r="BK201" s="232">
        <f>ROUND(I201*H201,2)</f>
        <v>0</v>
      </c>
      <c r="BL201" s="17" t="s">
        <v>170</v>
      </c>
      <c r="BM201" s="231" t="s">
        <v>3868</v>
      </c>
    </row>
    <row r="202" spans="1:65" s="2" customFormat="1" ht="13.8" customHeight="1">
      <c r="A202" s="38"/>
      <c r="B202" s="39"/>
      <c r="C202" s="219" t="s">
        <v>638</v>
      </c>
      <c r="D202" s="219" t="s">
        <v>166</v>
      </c>
      <c r="E202" s="220" t="s">
        <v>597</v>
      </c>
      <c r="F202" s="221" t="s">
        <v>3869</v>
      </c>
      <c r="G202" s="222" t="s">
        <v>3454</v>
      </c>
      <c r="H202" s="223">
        <v>1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41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170</v>
      </c>
      <c r="AT202" s="231" t="s">
        <v>166</v>
      </c>
      <c r="AU202" s="231" t="s">
        <v>84</v>
      </c>
      <c r="AY202" s="17" t="s">
        <v>164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84</v>
      </c>
      <c r="BK202" s="232">
        <f>ROUND(I202*H202,2)</f>
        <v>0</v>
      </c>
      <c r="BL202" s="17" t="s">
        <v>170</v>
      </c>
      <c r="BM202" s="231" t="s">
        <v>3870</v>
      </c>
    </row>
    <row r="203" spans="1:65" s="2" customFormat="1" ht="13.8" customHeight="1">
      <c r="A203" s="38"/>
      <c r="B203" s="39"/>
      <c r="C203" s="219" t="s">
        <v>644</v>
      </c>
      <c r="D203" s="219" t="s">
        <v>166</v>
      </c>
      <c r="E203" s="220" t="s">
        <v>618</v>
      </c>
      <c r="F203" s="221" t="s">
        <v>3871</v>
      </c>
      <c r="G203" s="222" t="s">
        <v>3454</v>
      </c>
      <c r="H203" s="223">
        <v>7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41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170</v>
      </c>
      <c r="AT203" s="231" t="s">
        <v>166</v>
      </c>
      <c r="AU203" s="231" t="s">
        <v>84</v>
      </c>
      <c r="AY203" s="17" t="s">
        <v>164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84</v>
      </c>
      <c r="BK203" s="232">
        <f>ROUND(I203*H203,2)</f>
        <v>0</v>
      </c>
      <c r="BL203" s="17" t="s">
        <v>170</v>
      </c>
      <c r="BM203" s="231" t="s">
        <v>3872</v>
      </c>
    </row>
    <row r="204" spans="1:65" s="2" customFormat="1" ht="13.8" customHeight="1">
      <c r="A204" s="38"/>
      <c r="B204" s="39"/>
      <c r="C204" s="219" t="s">
        <v>650</v>
      </c>
      <c r="D204" s="219" t="s">
        <v>166</v>
      </c>
      <c r="E204" s="220" t="s">
        <v>628</v>
      </c>
      <c r="F204" s="221" t="s">
        <v>3873</v>
      </c>
      <c r="G204" s="222" t="s">
        <v>3454</v>
      </c>
      <c r="H204" s="223">
        <v>47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41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170</v>
      </c>
      <c r="AT204" s="231" t="s">
        <v>166</v>
      </c>
      <c r="AU204" s="231" t="s">
        <v>84</v>
      </c>
      <c r="AY204" s="17" t="s">
        <v>164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84</v>
      </c>
      <c r="BK204" s="232">
        <f>ROUND(I204*H204,2)</f>
        <v>0</v>
      </c>
      <c r="BL204" s="17" t="s">
        <v>170</v>
      </c>
      <c r="BM204" s="231" t="s">
        <v>3874</v>
      </c>
    </row>
    <row r="205" spans="1:65" s="2" customFormat="1" ht="13.8" customHeight="1">
      <c r="A205" s="38"/>
      <c r="B205" s="39"/>
      <c r="C205" s="219" t="s">
        <v>655</v>
      </c>
      <c r="D205" s="219" t="s">
        <v>166</v>
      </c>
      <c r="E205" s="220" t="s">
        <v>632</v>
      </c>
      <c r="F205" s="221" t="s">
        <v>3875</v>
      </c>
      <c r="G205" s="222" t="s">
        <v>3454</v>
      </c>
      <c r="H205" s="223">
        <v>2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41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170</v>
      </c>
      <c r="AT205" s="231" t="s">
        <v>166</v>
      </c>
      <c r="AU205" s="231" t="s">
        <v>84</v>
      </c>
      <c r="AY205" s="17" t="s">
        <v>164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84</v>
      </c>
      <c r="BK205" s="232">
        <f>ROUND(I205*H205,2)</f>
        <v>0</v>
      </c>
      <c r="BL205" s="17" t="s">
        <v>170</v>
      </c>
      <c r="BM205" s="231" t="s">
        <v>3876</v>
      </c>
    </row>
    <row r="206" spans="1:65" s="2" customFormat="1" ht="13.8" customHeight="1">
      <c r="A206" s="38"/>
      <c r="B206" s="39"/>
      <c r="C206" s="219" t="s">
        <v>659</v>
      </c>
      <c r="D206" s="219" t="s">
        <v>166</v>
      </c>
      <c r="E206" s="220" t="s">
        <v>638</v>
      </c>
      <c r="F206" s="221" t="s">
        <v>3877</v>
      </c>
      <c r="G206" s="222" t="s">
        <v>3454</v>
      </c>
      <c r="H206" s="223">
        <v>5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41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170</v>
      </c>
      <c r="AT206" s="231" t="s">
        <v>166</v>
      </c>
      <c r="AU206" s="231" t="s">
        <v>84</v>
      </c>
      <c r="AY206" s="17" t="s">
        <v>164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84</v>
      </c>
      <c r="BK206" s="232">
        <f>ROUND(I206*H206,2)</f>
        <v>0</v>
      </c>
      <c r="BL206" s="17" t="s">
        <v>170</v>
      </c>
      <c r="BM206" s="231" t="s">
        <v>3878</v>
      </c>
    </row>
    <row r="207" spans="1:65" s="2" customFormat="1" ht="13.8" customHeight="1">
      <c r="A207" s="38"/>
      <c r="B207" s="39"/>
      <c r="C207" s="219" t="s">
        <v>663</v>
      </c>
      <c r="D207" s="219" t="s">
        <v>166</v>
      </c>
      <c r="E207" s="220" t="s">
        <v>644</v>
      </c>
      <c r="F207" s="221" t="s">
        <v>3879</v>
      </c>
      <c r="G207" s="222" t="s">
        <v>3454</v>
      </c>
      <c r="H207" s="223">
        <v>15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41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170</v>
      </c>
      <c r="AT207" s="231" t="s">
        <v>166</v>
      </c>
      <c r="AU207" s="231" t="s">
        <v>84</v>
      </c>
      <c r="AY207" s="17" t="s">
        <v>164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84</v>
      </c>
      <c r="BK207" s="232">
        <f>ROUND(I207*H207,2)</f>
        <v>0</v>
      </c>
      <c r="BL207" s="17" t="s">
        <v>170</v>
      </c>
      <c r="BM207" s="231" t="s">
        <v>3880</v>
      </c>
    </row>
    <row r="208" spans="1:65" s="2" customFormat="1" ht="22.2" customHeight="1">
      <c r="A208" s="38"/>
      <c r="B208" s="39"/>
      <c r="C208" s="219" t="s">
        <v>670</v>
      </c>
      <c r="D208" s="219" t="s">
        <v>166</v>
      </c>
      <c r="E208" s="220" t="s">
        <v>650</v>
      </c>
      <c r="F208" s="221" t="s">
        <v>3881</v>
      </c>
      <c r="G208" s="222" t="s">
        <v>3454</v>
      </c>
      <c r="H208" s="223">
        <v>2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41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170</v>
      </c>
      <c r="AT208" s="231" t="s">
        <v>166</v>
      </c>
      <c r="AU208" s="231" t="s">
        <v>84</v>
      </c>
      <c r="AY208" s="17" t="s">
        <v>164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84</v>
      </c>
      <c r="BK208" s="232">
        <f>ROUND(I208*H208,2)</f>
        <v>0</v>
      </c>
      <c r="BL208" s="17" t="s">
        <v>170</v>
      </c>
      <c r="BM208" s="231" t="s">
        <v>3882</v>
      </c>
    </row>
    <row r="209" spans="1:65" s="2" customFormat="1" ht="13.8" customHeight="1">
      <c r="A209" s="38"/>
      <c r="B209" s="39"/>
      <c r="C209" s="219" t="s">
        <v>675</v>
      </c>
      <c r="D209" s="219" t="s">
        <v>166</v>
      </c>
      <c r="E209" s="220" t="s">
        <v>655</v>
      </c>
      <c r="F209" s="221" t="s">
        <v>3883</v>
      </c>
      <c r="G209" s="222" t="s">
        <v>3454</v>
      </c>
      <c r="H209" s="223">
        <v>3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41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170</v>
      </c>
      <c r="AT209" s="231" t="s">
        <v>166</v>
      </c>
      <c r="AU209" s="231" t="s">
        <v>84</v>
      </c>
      <c r="AY209" s="17" t="s">
        <v>164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84</v>
      </c>
      <c r="BK209" s="232">
        <f>ROUND(I209*H209,2)</f>
        <v>0</v>
      </c>
      <c r="BL209" s="17" t="s">
        <v>170</v>
      </c>
      <c r="BM209" s="231" t="s">
        <v>3884</v>
      </c>
    </row>
    <row r="210" spans="1:65" s="2" customFormat="1" ht="13.8" customHeight="1">
      <c r="A210" s="38"/>
      <c r="B210" s="39"/>
      <c r="C210" s="219" t="s">
        <v>680</v>
      </c>
      <c r="D210" s="219" t="s">
        <v>166</v>
      </c>
      <c r="E210" s="220" t="s">
        <v>659</v>
      </c>
      <c r="F210" s="221" t="s">
        <v>3885</v>
      </c>
      <c r="G210" s="222" t="s">
        <v>3454</v>
      </c>
      <c r="H210" s="223">
        <v>5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41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170</v>
      </c>
      <c r="AT210" s="231" t="s">
        <v>166</v>
      </c>
      <c r="AU210" s="231" t="s">
        <v>84</v>
      </c>
      <c r="AY210" s="17" t="s">
        <v>164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84</v>
      </c>
      <c r="BK210" s="232">
        <f>ROUND(I210*H210,2)</f>
        <v>0</v>
      </c>
      <c r="BL210" s="17" t="s">
        <v>170</v>
      </c>
      <c r="BM210" s="231" t="s">
        <v>3886</v>
      </c>
    </row>
    <row r="211" spans="1:65" s="2" customFormat="1" ht="13.8" customHeight="1">
      <c r="A211" s="38"/>
      <c r="B211" s="39"/>
      <c r="C211" s="219" t="s">
        <v>684</v>
      </c>
      <c r="D211" s="219" t="s">
        <v>166</v>
      </c>
      <c r="E211" s="220" t="s">
        <v>663</v>
      </c>
      <c r="F211" s="221" t="s">
        <v>3887</v>
      </c>
      <c r="G211" s="222" t="s">
        <v>3454</v>
      </c>
      <c r="H211" s="223">
        <v>35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41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170</v>
      </c>
      <c r="AT211" s="231" t="s">
        <v>166</v>
      </c>
      <c r="AU211" s="231" t="s">
        <v>84</v>
      </c>
      <c r="AY211" s="17" t="s">
        <v>164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84</v>
      </c>
      <c r="BK211" s="232">
        <f>ROUND(I211*H211,2)</f>
        <v>0</v>
      </c>
      <c r="BL211" s="17" t="s">
        <v>170</v>
      </c>
      <c r="BM211" s="231" t="s">
        <v>3888</v>
      </c>
    </row>
    <row r="212" spans="1:65" s="2" customFormat="1" ht="13.8" customHeight="1">
      <c r="A212" s="38"/>
      <c r="B212" s="39"/>
      <c r="C212" s="219" t="s">
        <v>689</v>
      </c>
      <c r="D212" s="219" t="s">
        <v>166</v>
      </c>
      <c r="E212" s="220" t="s">
        <v>670</v>
      </c>
      <c r="F212" s="221" t="s">
        <v>3889</v>
      </c>
      <c r="G212" s="222" t="s">
        <v>3454</v>
      </c>
      <c r="H212" s="223">
        <v>35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41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170</v>
      </c>
      <c r="AT212" s="231" t="s">
        <v>166</v>
      </c>
      <c r="AU212" s="231" t="s">
        <v>84</v>
      </c>
      <c r="AY212" s="17" t="s">
        <v>164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84</v>
      </c>
      <c r="BK212" s="232">
        <f>ROUND(I212*H212,2)</f>
        <v>0</v>
      </c>
      <c r="BL212" s="17" t="s">
        <v>170</v>
      </c>
      <c r="BM212" s="231" t="s">
        <v>3890</v>
      </c>
    </row>
    <row r="213" spans="1:65" s="2" customFormat="1" ht="13.8" customHeight="1">
      <c r="A213" s="38"/>
      <c r="B213" s="39"/>
      <c r="C213" s="219" t="s">
        <v>699</v>
      </c>
      <c r="D213" s="219" t="s">
        <v>166</v>
      </c>
      <c r="E213" s="220" t="s">
        <v>675</v>
      </c>
      <c r="F213" s="221" t="s">
        <v>3891</v>
      </c>
      <c r="G213" s="222" t="s">
        <v>3454</v>
      </c>
      <c r="H213" s="223">
        <v>111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41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170</v>
      </c>
      <c r="AT213" s="231" t="s">
        <v>166</v>
      </c>
      <c r="AU213" s="231" t="s">
        <v>84</v>
      </c>
      <c r="AY213" s="17" t="s">
        <v>164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84</v>
      </c>
      <c r="BK213" s="232">
        <f>ROUND(I213*H213,2)</f>
        <v>0</v>
      </c>
      <c r="BL213" s="17" t="s">
        <v>170</v>
      </c>
      <c r="BM213" s="231" t="s">
        <v>3892</v>
      </c>
    </row>
    <row r="214" spans="1:65" s="2" customFormat="1" ht="13.8" customHeight="1">
      <c r="A214" s="38"/>
      <c r="B214" s="39"/>
      <c r="C214" s="219" t="s">
        <v>704</v>
      </c>
      <c r="D214" s="219" t="s">
        <v>166</v>
      </c>
      <c r="E214" s="220" t="s">
        <v>680</v>
      </c>
      <c r="F214" s="221" t="s">
        <v>3893</v>
      </c>
      <c r="G214" s="222" t="s">
        <v>3454</v>
      </c>
      <c r="H214" s="223">
        <v>11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41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170</v>
      </c>
      <c r="AT214" s="231" t="s">
        <v>166</v>
      </c>
      <c r="AU214" s="231" t="s">
        <v>84</v>
      </c>
      <c r="AY214" s="17" t="s">
        <v>164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84</v>
      </c>
      <c r="BK214" s="232">
        <f>ROUND(I214*H214,2)</f>
        <v>0</v>
      </c>
      <c r="BL214" s="17" t="s">
        <v>170</v>
      </c>
      <c r="BM214" s="231" t="s">
        <v>3894</v>
      </c>
    </row>
    <row r="215" spans="1:65" s="2" customFormat="1" ht="13.8" customHeight="1">
      <c r="A215" s="38"/>
      <c r="B215" s="39"/>
      <c r="C215" s="219" t="s">
        <v>713</v>
      </c>
      <c r="D215" s="219" t="s">
        <v>166</v>
      </c>
      <c r="E215" s="220" t="s">
        <v>684</v>
      </c>
      <c r="F215" s="221" t="s">
        <v>3895</v>
      </c>
      <c r="G215" s="222" t="s">
        <v>3454</v>
      </c>
      <c r="H215" s="223">
        <v>27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41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170</v>
      </c>
      <c r="AT215" s="231" t="s">
        <v>166</v>
      </c>
      <c r="AU215" s="231" t="s">
        <v>84</v>
      </c>
      <c r="AY215" s="17" t="s">
        <v>164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84</v>
      </c>
      <c r="BK215" s="232">
        <f>ROUND(I215*H215,2)</f>
        <v>0</v>
      </c>
      <c r="BL215" s="17" t="s">
        <v>170</v>
      </c>
      <c r="BM215" s="231" t="s">
        <v>3896</v>
      </c>
    </row>
    <row r="216" spans="1:65" s="2" customFormat="1" ht="13.8" customHeight="1">
      <c r="A216" s="38"/>
      <c r="B216" s="39"/>
      <c r="C216" s="219" t="s">
        <v>717</v>
      </c>
      <c r="D216" s="219" t="s">
        <v>166</v>
      </c>
      <c r="E216" s="220" t="s">
        <v>689</v>
      </c>
      <c r="F216" s="221" t="s">
        <v>3897</v>
      </c>
      <c r="G216" s="222" t="s">
        <v>3454</v>
      </c>
      <c r="H216" s="223">
        <v>2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41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170</v>
      </c>
      <c r="AT216" s="231" t="s">
        <v>166</v>
      </c>
      <c r="AU216" s="231" t="s">
        <v>84</v>
      </c>
      <c r="AY216" s="17" t="s">
        <v>164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84</v>
      </c>
      <c r="BK216" s="232">
        <f>ROUND(I216*H216,2)</f>
        <v>0</v>
      </c>
      <c r="BL216" s="17" t="s">
        <v>170</v>
      </c>
      <c r="BM216" s="231" t="s">
        <v>3898</v>
      </c>
    </row>
    <row r="217" spans="1:65" s="2" customFormat="1" ht="13.8" customHeight="1">
      <c r="A217" s="38"/>
      <c r="B217" s="39"/>
      <c r="C217" s="219" t="s">
        <v>723</v>
      </c>
      <c r="D217" s="219" t="s">
        <v>166</v>
      </c>
      <c r="E217" s="220" t="s">
        <v>699</v>
      </c>
      <c r="F217" s="221" t="s">
        <v>3895</v>
      </c>
      <c r="G217" s="222" t="s">
        <v>3454</v>
      </c>
      <c r="H217" s="223">
        <v>4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41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170</v>
      </c>
      <c r="AT217" s="231" t="s">
        <v>166</v>
      </c>
      <c r="AU217" s="231" t="s">
        <v>84</v>
      </c>
      <c r="AY217" s="17" t="s">
        <v>164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84</v>
      </c>
      <c r="BK217" s="232">
        <f>ROUND(I217*H217,2)</f>
        <v>0</v>
      </c>
      <c r="BL217" s="17" t="s">
        <v>170</v>
      </c>
      <c r="BM217" s="231" t="s">
        <v>3899</v>
      </c>
    </row>
    <row r="218" spans="1:65" s="2" customFormat="1" ht="13.8" customHeight="1">
      <c r="A218" s="38"/>
      <c r="B218" s="39"/>
      <c r="C218" s="219" t="s">
        <v>732</v>
      </c>
      <c r="D218" s="219" t="s">
        <v>166</v>
      </c>
      <c r="E218" s="220" t="s">
        <v>704</v>
      </c>
      <c r="F218" s="221" t="s">
        <v>3900</v>
      </c>
      <c r="G218" s="222" t="s">
        <v>3454</v>
      </c>
      <c r="H218" s="223">
        <v>11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41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170</v>
      </c>
      <c r="AT218" s="231" t="s">
        <v>166</v>
      </c>
      <c r="AU218" s="231" t="s">
        <v>84</v>
      </c>
      <c r="AY218" s="17" t="s">
        <v>164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84</v>
      </c>
      <c r="BK218" s="232">
        <f>ROUND(I218*H218,2)</f>
        <v>0</v>
      </c>
      <c r="BL218" s="17" t="s">
        <v>170</v>
      </c>
      <c r="BM218" s="231" t="s">
        <v>3901</v>
      </c>
    </row>
    <row r="219" spans="1:65" s="2" customFormat="1" ht="13.8" customHeight="1">
      <c r="A219" s="38"/>
      <c r="B219" s="39"/>
      <c r="C219" s="219" t="s">
        <v>738</v>
      </c>
      <c r="D219" s="219" t="s">
        <v>166</v>
      </c>
      <c r="E219" s="220" t="s">
        <v>713</v>
      </c>
      <c r="F219" s="221" t="s">
        <v>3895</v>
      </c>
      <c r="G219" s="222" t="s">
        <v>3454</v>
      </c>
      <c r="H219" s="223">
        <v>27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41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170</v>
      </c>
      <c r="AT219" s="231" t="s">
        <v>166</v>
      </c>
      <c r="AU219" s="231" t="s">
        <v>84</v>
      </c>
      <c r="AY219" s="17" t="s">
        <v>164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84</v>
      </c>
      <c r="BK219" s="232">
        <f>ROUND(I219*H219,2)</f>
        <v>0</v>
      </c>
      <c r="BL219" s="17" t="s">
        <v>170</v>
      </c>
      <c r="BM219" s="231" t="s">
        <v>3902</v>
      </c>
    </row>
    <row r="220" spans="1:65" s="2" customFormat="1" ht="22.2" customHeight="1">
      <c r="A220" s="38"/>
      <c r="B220" s="39"/>
      <c r="C220" s="219" t="s">
        <v>748</v>
      </c>
      <c r="D220" s="219" t="s">
        <v>166</v>
      </c>
      <c r="E220" s="220" t="s">
        <v>717</v>
      </c>
      <c r="F220" s="221" t="s">
        <v>3903</v>
      </c>
      <c r="G220" s="222" t="s">
        <v>3454</v>
      </c>
      <c r="H220" s="223">
        <v>12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41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170</v>
      </c>
      <c r="AT220" s="231" t="s">
        <v>166</v>
      </c>
      <c r="AU220" s="231" t="s">
        <v>84</v>
      </c>
      <c r="AY220" s="17" t="s">
        <v>164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84</v>
      </c>
      <c r="BK220" s="232">
        <f>ROUND(I220*H220,2)</f>
        <v>0</v>
      </c>
      <c r="BL220" s="17" t="s">
        <v>170</v>
      </c>
      <c r="BM220" s="231" t="s">
        <v>3904</v>
      </c>
    </row>
    <row r="221" spans="1:65" s="2" customFormat="1" ht="13.8" customHeight="1">
      <c r="A221" s="38"/>
      <c r="B221" s="39"/>
      <c r="C221" s="219" t="s">
        <v>753</v>
      </c>
      <c r="D221" s="219" t="s">
        <v>166</v>
      </c>
      <c r="E221" s="220" t="s">
        <v>723</v>
      </c>
      <c r="F221" s="221" t="s">
        <v>3905</v>
      </c>
      <c r="G221" s="222" t="s">
        <v>3454</v>
      </c>
      <c r="H221" s="223">
        <v>82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41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170</v>
      </c>
      <c r="AT221" s="231" t="s">
        <v>166</v>
      </c>
      <c r="AU221" s="231" t="s">
        <v>84</v>
      </c>
      <c r="AY221" s="17" t="s">
        <v>164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84</v>
      </c>
      <c r="BK221" s="232">
        <f>ROUND(I221*H221,2)</f>
        <v>0</v>
      </c>
      <c r="BL221" s="17" t="s">
        <v>170</v>
      </c>
      <c r="BM221" s="231" t="s">
        <v>3906</v>
      </c>
    </row>
    <row r="222" spans="1:65" s="2" customFormat="1" ht="34.8" customHeight="1">
      <c r="A222" s="38"/>
      <c r="B222" s="39"/>
      <c r="C222" s="219" t="s">
        <v>757</v>
      </c>
      <c r="D222" s="219" t="s">
        <v>166</v>
      </c>
      <c r="E222" s="220" t="s">
        <v>732</v>
      </c>
      <c r="F222" s="221" t="s">
        <v>3907</v>
      </c>
      <c r="G222" s="222" t="s">
        <v>3454</v>
      </c>
      <c r="H222" s="223">
        <v>75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41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170</v>
      </c>
      <c r="AT222" s="231" t="s">
        <v>166</v>
      </c>
      <c r="AU222" s="231" t="s">
        <v>84</v>
      </c>
      <c r="AY222" s="17" t="s">
        <v>164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84</v>
      </c>
      <c r="BK222" s="232">
        <f>ROUND(I222*H222,2)</f>
        <v>0</v>
      </c>
      <c r="BL222" s="17" t="s">
        <v>170</v>
      </c>
      <c r="BM222" s="231" t="s">
        <v>3908</v>
      </c>
    </row>
    <row r="223" spans="1:65" s="2" customFormat="1" ht="13.8" customHeight="1">
      <c r="A223" s="38"/>
      <c r="B223" s="39"/>
      <c r="C223" s="219" t="s">
        <v>764</v>
      </c>
      <c r="D223" s="219" t="s">
        <v>166</v>
      </c>
      <c r="E223" s="220" t="s">
        <v>738</v>
      </c>
      <c r="F223" s="221" t="s">
        <v>3909</v>
      </c>
      <c r="G223" s="222" t="s">
        <v>3454</v>
      </c>
      <c r="H223" s="223">
        <v>4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41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170</v>
      </c>
      <c r="AT223" s="231" t="s">
        <v>166</v>
      </c>
      <c r="AU223" s="231" t="s">
        <v>84</v>
      </c>
      <c r="AY223" s="17" t="s">
        <v>164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84</v>
      </c>
      <c r="BK223" s="232">
        <f>ROUND(I223*H223,2)</f>
        <v>0</v>
      </c>
      <c r="BL223" s="17" t="s">
        <v>170</v>
      </c>
      <c r="BM223" s="231" t="s">
        <v>3910</v>
      </c>
    </row>
    <row r="224" spans="1:65" s="2" customFormat="1" ht="13.8" customHeight="1">
      <c r="A224" s="38"/>
      <c r="B224" s="39"/>
      <c r="C224" s="219" t="s">
        <v>770</v>
      </c>
      <c r="D224" s="219" t="s">
        <v>166</v>
      </c>
      <c r="E224" s="220" t="s">
        <v>748</v>
      </c>
      <c r="F224" s="221" t="s">
        <v>3911</v>
      </c>
      <c r="G224" s="222" t="s">
        <v>3454</v>
      </c>
      <c r="H224" s="223">
        <v>124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41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170</v>
      </c>
      <c r="AT224" s="231" t="s">
        <v>166</v>
      </c>
      <c r="AU224" s="231" t="s">
        <v>84</v>
      </c>
      <c r="AY224" s="17" t="s">
        <v>164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84</v>
      </c>
      <c r="BK224" s="232">
        <f>ROUND(I224*H224,2)</f>
        <v>0</v>
      </c>
      <c r="BL224" s="17" t="s">
        <v>170</v>
      </c>
      <c r="BM224" s="231" t="s">
        <v>3912</v>
      </c>
    </row>
    <row r="225" spans="1:65" s="2" customFormat="1" ht="22.2" customHeight="1">
      <c r="A225" s="38"/>
      <c r="B225" s="39"/>
      <c r="C225" s="219" t="s">
        <v>776</v>
      </c>
      <c r="D225" s="219" t="s">
        <v>166</v>
      </c>
      <c r="E225" s="220" t="s">
        <v>753</v>
      </c>
      <c r="F225" s="221" t="s">
        <v>3913</v>
      </c>
      <c r="G225" s="222" t="s">
        <v>3454</v>
      </c>
      <c r="H225" s="223">
        <v>80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41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170</v>
      </c>
      <c r="AT225" s="231" t="s">
        <v>166</v>
      </c>
      <c r="AU225" s="231" t="s">
        <v>84</v>
      </c>
      <c r="AY225" s="17" t="s">
        <v>164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84</v>
      </c>
      <c r="BK225" s="232">
        <f>ROUND(I225*H225,2)</f>
        <v>0</v>
      </c>
      <c r="BL225" s="17" t="s">
        <v>170</v>
      </c>
      <c r="BM225" s="231" t="s">
        <v>3914</v>
      </c>
    </row>
    <row r="226" spans="1:65" s="2" customFormat="1" ht="13.8" customHeight="1">
      <c r="A226" s="38"/>
      <c r="B226" s="39"/>
      <c r="C226" s="219" t="s">
        <v>782</v>
      </c>
      <c r="D226" s="219" t="s">
        <v>166</v>
      </c>
      <c r="E226" s="220" t="s">
        <v>757</v>
      </c>
      <c r="F226" s="221" t="s">
        <v>3915</v>
      </c>
      <c r="G226" s="222" t="s">
        <v>3454</v>
      </c>
      <c r="H226" s="223">
        <v>161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41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170</v>
      </c>
      <c r="AT226" s="231" t="s">
        <v>166</v>
      </c>
      <c r="AU226" s="231" t="s">
        <v>84</v>
      </c>
      <c r="AY226" s="17" t="s">
        <v>164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84</v>
      </c>
      <c r="BK226" s="232">
        <f>ROUND(I226*H226,2)</f>
        <v>0</v>
      </c>
      <c r="BL226" s="17" t="s">
        <v>170</v>
      </c>
      <c r="BM226" s="231" t="s">
        <v>3916</v>
      </c>
    </row>
    <row r="227" spans="1:65" s="2" customFormat="1" ht="22.2" customHeight="1">
      <c r="A227" s="38"/>
      <c r="B227" s="39"/>
      <c r="C227" s="219" t="s">
        <v>786</v>
      </c>
      <c r="D227" s="219" t="s">
        <v>166</v>
      </c>
      <c r="E227" s="220" t="s">
        <v>764</v>
      </c>
      <c r="F227" s="221" t="s">
        <v>3917</v>
      </c>
      <c r="G227" s="222" t="s">
        <v>3454</v>
      </c>
      <c r="H227" s="223">
        <v>19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41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170</v>
      </c>
      <c r="AT227" s="231" t="s">
        <v>166</v>
      </c>
      <c r="AU227" s="231" t="s">
        <v>84</v>
      </c>
      <c r="AY227" s="17" t="s">
        <v>164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84</v>
      </c>
      <c r="BK227" s="232">
        <f>ROUND(I227*H227,2)</f>
        <v>0</v>
      </c>
      <c r="BL227" s="17" t="s">
        <v>170</v>
      </c>
      <c r="BM227" s="231" t="s">
        <v>3918</v>
      </c>
    </row>
    <row r="228" spans="1:65" s="2" customFormat="1" ht="13.8" customHeight="1">
      <c r="A228" s="38"/>
      <c r="B228" s="39"/>
      <c r="C228" s="219" t="s">
        <v>791</v>
      </c>
      <c r="D228" s="219" t="s">
        <v>166</v>
      </c>
      <c r="E228" s="220" t="s">
        <v>770</v>
      </c>
      <c r="F228" s="221" t="s">
        <v>3919</v>
      </c>
      <c r="G228" s="222" t="s">
        <v>3454</v>
      </c>
      <c r="H228" s="223">
        <v>161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41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170</v>
      </c>
      <c r="AT228" s="231" t="s">
        <v>166</v>
      </c>
      <c r="AU228" s="231" t="s">
        <v>84</v>
      </c>
      <c r="AY228" s="17" t="s">
        <v>164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84</v>
      </c>
      <c r="BK228" s="232">
        <f>ROUND(I228*H228,2)</f>
        <v>0</v>
      </c>
      <c r="BL228" s="17" t="s">
        <v>170</v>
      </c>
      <c r="BM228" s="231" t="s">
        <v>3920</v>
      </c>
    </row>
    <row r="229" spans="1:65" s="2" customFormat="1" ht="13.8" customHeight="1">
      <c r="A229" s="38"/>
      <c r="B229" s="39"/>
      <c r="C229" s="219" t="s">
        <v>796</v>
      </c>
      <c r="D229" s="219" t="s">
        <v>166</v>
      </c>
      <c r="E229" s="220" t="s">
        <v>776</v>
      </c>
      <c r="F229" s="221" t="s">
        <v>3921</v>
      </c>
      <c r="G229" s="222" t="s">
        <v>3454</v>
      </c>
      <c r="H229" s="223">
        <v>35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41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170</v>
      </c>
      <c r="AT229" s="231" t="s">
        <v>166</v>
      </c>
      <c r="AU229" s="231" t="s">
        <v>84</v>
      </c>
      <c r="AY229" s="17" t="s">
        <v>164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84</v>
      </c>
      <c r="BK229" s="232">
        <f>ROUND(I229*H229,2)</f>
        <v>0</v>
      </c>
      <c r="BL229" s="17" t="s">
        <v>170</v>
      </c>
      <c r="BM229" s="231" t="s">
        <v>3922</v>
      </c>
    </row>
    <row r="230" spans="1:65" s="2" customFormat="1" ht="13.8" customHeight="1">
      <c r="A230" s="38"/>
      <c r="B230" s="39"/>
      <c r="C230" s="219" t="s">
        <v>801</v>
      </c>
      <c r="D230" s="219" t="s">
        <v>166</v>
      </c>
      <c r="E230" s="220" t="s">
        <v>782</v>
      </c>
      <c r="F230" s="221" t="s">
        <v>3923</v>
      </c>
      <c r="G230" s="222" t="s">
        <v>3454</v>
      </c>
      <c r="H230" s="223">
        <v>82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41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170</v>
      </c>
      <c r="AT230" s="231" t="s">
        <v>166</v>
      </c>
      <c r="AU230" s="231" t="s">
        <v>84</v>
      </c>
      <c r="AY230" s="17" t="s">
        <v>164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84</v>
      </c>
      <c r="BK230" s="232">
        <f>ROUND(I230*H230,2)</f>
        <v>0</v>
      </c>
      <c r="BL230" s="17" t="s">
        <v>170</v>
      </c>
      <c r="BM230" s="231" t="s">
        <v>3924</v>
      </c>
    </row>
    <row r="231" spans="1:63" s="12" customFormat="1" ht="25.9" customHeight="1">
      <c r="A231" s="12"/>
      <c r="B231" s="203"/>
      <c r="C231" s="204"/>
      <c r="D231" s="205" t="s">
        <v>75</v>
      </c>
      <c r="E231" s="206" t="s">
        <v>3925</v>
      </c>
      <c r="F231" s="206" t="s">
        <v>3926</v>
      </c>
      <c r="G231" s="204"/>
      <c r="H231" s="204"/>
      <c r="I231" s="207"/>
      <c r="J231" s="208">
        <f>BK231</f>
        <v>0</v>
      </c>
      <c r="K231" s="204"/>
      <c r="L231" s="209"/>
      <c r="M231" s="210"/>
      <c r="N231" s="211"/>
      <c r="O231" s="211"/>
      <c r="P231" s="212">
        <f>SUM(P232:P253)</f>
        <v>0</v>
      </c>
      <c r="Q231" s="211"/>
      <c r="R231" s="212">
        <f>SUM(R232:R253)</f>
        <v>0</v>
      </c>
      <c r="S231" s="211"/>
      <c r="T231" s="213">
        <f>SUM(T232:T253)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4" t="s">
        <v>84</v>
      </c>
      <c r="AT231" s="215" t="s">
        <v>75</v>
      </c>
      <c r="AU231" s="215" t="s">
        <v>76</v>
      </c>
      <c r="AY231" s="214" t="s">
        <v>164</v>
      </c>
      <c r="BK231" s="216">
        <f>SUM(BK232:BK253)</f>
        <v>0</v>
      </c>
    </row>
    <row r="232" spans="1:65" s="2" customFormat="1" ht="13.8" customHeight="1">
      <c r="A232" s="38"/>
      <c r="B232" s="39"/>
      <c r="C232" s="219" t="s">
        <v>810</v>
      </c>
      <c r="D232" s="219" t="s">
        <v>166</v>
      </c>
      <c r="E232" s="220" t="s">
        <v>816</v>
      </c>
      <c r="F232" s="221" t="s">
        <v>3927</v>
      </c>
      <c r="G232" s="222" t="s">
        <v>3928</v>
      </c>
      <c r="H232" s="223">
        <v>1271.9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41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170</v>
      </c>
      <c r="AT232" s="231" t="s">
        <v>166</v>
      </c>
      <c r="AU232" s="231" t="s">
        <v>84</v>
      </c>
      <c r="AY232" s="17" t="s">
        <v>164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84</v>
      </c>
      <c r="BK232" s="232">
        <f>ROUND(I232*H232,2)</f>
        <v>0</v>
      </c>
      <c r="BL232" s="17" t="s">
        <v>170</v>
      </c>
      <c r="BM232" s="231" t="s">
        <v>3929</v>
      </c>
    </row>
    <row r="233" spans="1:65" s="2" customFormat="1" ht="13.8" customHeight="1">
      <c r="A233" s="38"/>
      <c r="B233" s="39"/>
      <c r="C233" s="219" t="s">
        <v>816</v>
      </c>
      <c r="D233" s="219" t="s">
        <v>166</v>
      </c>
      <c r="E233" s="220" t="s">
        <v>822</v>
      </c>
      <c r="F233" s="221" t="s">
        <v>3930</v>
      </c>
      <c r="G233" s="222" t="s">
        <v>3928</v>
      </c>
      <c r="H233" s="223">
        <v>414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41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170</v>
      </c>
      <c r="AT233" s="231" t="s">
        <v>166</v>
      </c>
      <c r="AU233" s="231" t="s">
        <v>84</v>
      </c>
      <c r="AY233" s="17" t="s">
        <v>164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84</v>
      </c>
      <c r="BK233" s="232">
        <f>ROUND(I233*H233,2)</f>
        <v>0</v>
      </c>
      <c r="BL233" s="17" t="s">
        <v>170</v>
      </c>
      <c r="BM233" s="231" t="s">
        <v>3931</v>
      </c>
    </row>
    <row r="234" spans="1:65" s="2" customFormat="1" ht="13.8" customHeight="1">
      <c r="A234" s="38"/>
      <c r="B234" s="39"/>
      <c r="C234" s="219" t="s">
        <v>822</v>
      </c>
      <c r="D234" s="219" t="s">
        <v>166</v>
      </c>
      <c r="E234" s="220" t="s">
        <v>828</v>
      </c>
      <c r="F234" s="221" t="s">
        <v>3932</v>
      </c>
      <c r="G234" s="222" t="s">
        <v>3928</v>
      </c>
      <c r="H234" s="223">
        <v>397.9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41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170</v>
      </c>
      <c r="AT234" s="231" t="s">
        <v>166</v>
      </c>
      <c r="AU234" s="231" t="s">
        <v>84</v>
      </c>
      <c r="AY234" s="17" t="s">
        <v>164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84</v>
      </c>
      <c r="BK234" s="232">
        <f>ROUND(I234*H234,2)</f>
        <v>0</v>
      </c>
      <c r="BL234" s="17" t="s">
        <v>170</v>
      </c>
      <c r="BM234" s="231" t="s">
        <v>3933</v>
      </c>
    </row>
    <row r="235" spans="1:65" s="2" customFormat="1" ht="13.8" customHeight="1">
      <c r="A235" s="38"/>
      <c r="B235" s="39"/>
      <c r="C235" s="219" t="s">
        <v>828</v>
      </c>
      <c r="D235" s="219" t="s">
        <v>166</v>
      </c>
      <c r="E235" s="220" t="s">
        <v>833</v>
      </c>
      <c r="F235" s="221" t="s">
        <v>3934</v>
      </c>
      <c r="G235" s="222" t="s">
        <v>3928</v>
      </c>
      <c r="H235" s="223">
        <v>154.1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41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170</v>
      </c>
      <c r="AT235" s="231" t="s">
        <v>166</v>
      </c>
      <c r="AU235" s="231" t="s">
        <v>84</v>
      </c>
      <c r="AY235" s="17" t="s">
        <v>164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84</v>
      </c>
      <c r="BK235" s="232">
        <f>ROUND(I235*H235,2)</f>
        <v>0</v>
      </c>
      <c r="BL235" s="17" t="s">
        <v>170</v>
      </c>
      <c r="BM235" s="231" t="s">
        <v>3935</v>
      </c>
    </row>
    <row r="236" spans="1:65" s="2" customFormat="1" ht="13.8" customHeight="1">
      <c r="A236" s="38"/>
      <c r="B236" s="39"/>
      <c r="C236" s="219" t="s">
        <v>833</v>
      </c>
      <c r="D236" s="219" t="s">
        <v>166</v>
      </c>
      <c r="E236" s="220" t="s">
        <v>839</v>
      </c>
      <c r="F236" s="221" t="s">
        <v>3936</v>
      </c>
      <c r="G236" s="222" t="s">
        <v>3928</v>
      </c>
      <c r="H236" s="223">
        <v>174.8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41</v>
      </c>
      <c r="O236" s="91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170</v>
      </c>
      <c r="AT236" s="231" t="s">
        <v>166</v>
      </c>
      <c r="AU236" s="231" t="s">
        <v>84</v>
      </c>
      <c r="AY236" s="17" t="s">
        <v>164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84</v>
      </c>
      <c r="BK236" s="232">
        <f>ROUND(I236*H236,2)</f>
        <v>0</v>
      </c>
      <c r="BL236" s="17" t="s">
        <v>170</v>
      </c>
      <c r="BM236" s="231" t="s">
        <v>3937</v>
      </c>
    </row>
    <row r="237" spans="1:65" s="2" customFormat="1" ht="13.8" customHeight="1">
      <c r="A237" s="38"/>
      <c r="B237" s="39"/>
      <c r="C237" s="219" t="s">
        <v>839</v>
      </c>
      <c r="D237" s="219" t="s">
        <v>166</v>
      </c>
      <c r="E237" s="220" t="s">
        <v>845</v>
      </c>
      <c r="F237" s="221" t="s">
        <v>3938</v>
      </c>
      <c r="G237" s="222" t="s">
        <v>3928</v>
      </c>
      <c r="H237" s="223">
        <v>46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41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170</v>
      </c>
      <c r="AT237" s="231" t="s">
        <v>166</v>
      </c>
      <c r="AU237" s="231" t="s">
        <v>84</v>
      </c>
      <c r="AY237" s="17" t="s">
        <v>164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84</v>
      </c>
      <c r="BK237" s="232">
        <f>ROUND(I237*H237,2)</f>
        <v>0</v>
      </c>
      <c r="BL237" s="17" t="s">
        <v>170</v>
      </c>
      <c r="BM237" s="231" t="s">
        <v>3939</v>
      </c>
    </row>
    <row r="238" spans="1:65" s="2" customFormat="1" ht="13.8" customHeight="1">
      <c r="A238" s="38"/>
      <c r="B238" s="39"/>
      <c r="C238" s="219" t="s">
        <v>845</v>
      </c>
      <c r="D238" s="219" t="s">
        <v>166</v>
      </c>
      <c r="E238" s="220" t="s">
        <v>851</v>
      </c>
      <c r="F238" s="221" t="s">
        <v>3940</v>
      </c>
      <c r="G238" s="222" t="s">
        <v>3928</v>
      </c>
      <c r="H238" s="223">
        <v>83.95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41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170</v>
      </c>
      <c r="AT238" s="231" t="s">
        <v>166</v>
      </c>
      <c r="AU238" s="231" t="s">
        <v>84</v>
      </c>
      <c r="AY238" s="17" t="s">
        <v>164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84</v>
      </c>
      <c r="BK238" s="232">
        <f>ROUND(I238*H238,2)</f>
        <v>0</v>
      </c>
      <c r="BL238" s="17" t="s">
        <v>170</v>
      </c>
      <c r="BM238" s="231" t="s">
        <v>3941</v>
      </c>
    </row>
    <row r="239" spans="1:65" s="2" customFormat="1" ht="13.8" customHeight="1">
      <c r="A239" s="38"/>
      <c r="B239" s="39"/>
      <c r="C239" s="219" t="s">
        <v>851</v>
      </c>
      <c r="D239" s="219" t="s">
        <v>166</v>
      </c>
      <c r="E239" s="220" t="s">
        <v>861</v>
      </c>
      <c r="F239" s="221" t="s">
        <v>3942</v>
      </c>
      <c r="G239" s="222" t="s">
        <v>3928</v>
      </c>
      <c r="H239" s="223">
        <v>106.95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41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170</v>
      </c>
      <c r="AT239" s="231" t="s">
        <v>166</v>
      </c>
      <c r="AU239" s="231" t="s">
        <v>84</v>
      </c>
      <c r="AY239" s="17" t="s">
        <v>164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84</v>
      </c>
      <c r="BK239" s="232">
        <f>ROUND(I239*H239,2)</f>
        <v>0</v>
      </c>
      <c r="BL239" s="17" t="s">
        <v>170</v>
      </c>
      <c r="BM239" s="231" t="s">
        <v>3943</v>
      </c>
    </row>
    <row r="240" spans="1:65" s="2" customFormat="1" ht="13.8" customHeight="1">
      <c r="A240" s="38"/>
      <c r="B240" s="39"/>
      <c r="C240" s="219" t="s">
        <v>861</v>
      </c>
      <c r="D240" s="219" t="s">
        <v>166</v>
      </c>
      <c r="E240" s="220" t="s">
        <v>865</v>
      </c>
      <c r="F240" s="221" t="s">
        <v>3944</v>
      </c>
      <c r="G240" s="222" t="s">
        <v>3928</v>
      </c>
      <c r="H240" s="223">
        <v>17.25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41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170</v>
      </c>
      <c r="AT240" s="231" t="s">
        <v>166</v>
      </c>
      <c r="AU240" s="231" t="s">
        <v>84</v>
      </c>
      <c r="AY240" s="17" t="s">
        <v>164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84</v>
      </c>
      <c r="BK240" s="232">
        <f>ROUND(I240*H240,2)</f>
        <v>0</v>
      </c>
      <c r="BL240" s="17" t="s">
        <v>170</v>
      </c>
      <c r="BM240" s="231" t="s">
        <v>3945</v>
      </c>
    </row>
    <row r="241" spans="1:65" s="2" customFormat="1" ht="13.8" customHeight="1">
      <c r="A241" s="38"/>
      <c r="B241" s="39"/>
      <c r="C241" s="266" t="s">
        <v>865</v>
      </c>
      <c r="D241" s="266" t="s">
        <v>424</v>
      </c>
      <c r="E241" s="267" t="s">
        <v>876</v>
      </c>
      <c r="F241" s="268" t="s">
        <v>3946</v>
      </c>
      <c r="G241" s="269" t="s">
        <v>3928</v>
      </c>
      <c r="H241" s="270">
        <v>1174.9</v>
      </c>
      <c r="I241" s="271"/>
      <c r="J241" s="272">
        <f>ROUND(I241*H241,2)</f>
        <v>0</v>
      </c>
      <c r="K241" s="273"/>
      <c r="L241" s="274"/>
      <c r="M241" s="275" t="s">
        <v>1</v>
      </c>
      <c r="N241" s="276" t="s">
        <v>41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207</v>
      </c>
      <c r="AT241" s="231" t="s">
        <v>424</v>
      </c>
      <c r="AU241" s="231" t="s">
        <v>84</v>
      </c>
      <c r="AY241" s="17" t="s">
        <v>164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84</v>
      </c>
      <c r="BK241" s="232">
        <f>ROUND(I241*H241,2)</f>
        <v>0</v>
      </c>
      <c r="BL241" s="17" t="s">
        <v>170</v>
      </c>
      <c r="BM241" s="231" t="s">
        <v>3947</v>
      </c>
    </row>
    <row r="242" spans="1:65" s="2" customFormat="1" ht="13.8" customHeight="1">
      <c r="A242" s="38"/>
      <c r="B242" s="39"/>
      <c r="C242" s="266" t="s">
        <v>876</v>
      </c>
      <c r="D242" s="266" t="s">
        <v>424</v>
      </c>
      <c r="E242" s="267" t="s">
        <v>882</v>
      </c>
      <c r="F242" s="268" t="s">
        <v>3948</v>
      </c>
      <c r="G242" s="269" t="s">
        <v>3928</v>
      </c>
      <c r="H242" s="270">
        <v>388</v>
      </c>
      <c r="I242" s="271"/>
      <c r="J242" s="272">
        <f>ROUND(I242*H242,2)</f>
        <v>0</v>
      </c>
      <c r="K242" s="273"/>
      <c r="L242" s="274"/>
      <c r="M242" s="275" t="s">
        <v>1</v>
      </c>
      <c r="N242" s="276" t="s">
        <v>41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207</v>
      </c>
      <c r="AT242" s="231" t="s">
        <v>424</v>
      </c>
      <c r="AU242" s="231" t="s">
        <v>84</v>
      </c>
      <c r="AY242" s="17" t="s">
        <v>164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84</v>
      </c>
      <c r="BK242" s="232">
        <f>ROUND(I242*H242,2)</f>
        <v>0</v>
      </c>
      <c r="BL242" s="17" t="s">
        <v>170</v>
      </c>
      <c r="BM242" s="231" t="s">
        <v>3949</v>
      </c>
    </row>
    <row r="243" spans="1:65" s="2" customFormat="1" ht="13.8" customHeight="1">
      <c r="A243" s="38"/>
      <c r="B243" s="39"/>
      <c r="C243" s="266" t="s">
        <v>882</v>
      </c>
      <c r="D243" s="266" t="s">
        <v>424</v>
      </c>
      <c r="E243" s="267" t="s">
        <v>889</v>
      </c>
      <c r="F243" s="268" t="s">
        <v>3950</v>
      </c>
      <c r="G243" s="269" t="s">
        <v>3928</v>
      </c>
      <c r="H243" s="270">
        <v>347.9</v>
      </c>
      <c r="I243" s="271"/>
      <c r="J243" s="272">
        <f>ROUND(I243*H243,2)</f>
        <v>0</v>
      </c>
      <c r="K243" s="273"/>
      <c r="L243" s="274"/>
      <c r="M243" s="275" t="s">
        <v>1</v>
      </c>
      <c r="N243" s="276" t="s">
        <v>41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207</v>
      </c>
      <c r="AT243" s="231" t="s">
        <v>424</v>
      </c>
      <c r="AU243" s="231" t="s">
        <v>84</v>
      </c>
      <c r="AY243" s="17" t="s">
        <v>164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84</v>
      </c>
      <c r="BK243" s="232">
        <f>ROUND(I243*H243,2)</f>
        <v>0</v>
      </c>
      <c r="BL243" s="17" t="s">
        <v>170</v>
      </c>
      <c r="BM243" s="231" t="s">
        <v>3951</v>
      </c>
    </row>
    <row r="244" spans="1:65" s="2" customFormat="1" ht="13.8" customHeight="1">
      <c r="A244" s="38"/>
      <c r="B244" s="39"/>
      <c r="C244" s="266" t="s">
        <v>889</v>
      </c>
      <c r="D244" s="266" t="s">
        <v>424</v>
      </c>
      <c r="E244" s="267" t="s">
        <v>895</v>
      </c>
      <c r="F244" s="268" t="s">
        <v>3952</v>
      </c>
      <c r="G244" s="269" t="s">
        <v>3928</v>
      </c>
      <c r="H244" s="270">
        <v>154.1</v>
      </c>
      <c r="I244" s="271"/>
      <c r="J244" s="272">
        <f>ROUND(I244*H244,2)</f>
        <v>0</v>
      </c>
      <c r="K244" s="273"/>
      <c r="L244" s="274"/>
      <c r="M244" s="275" t="s">
        <v>1</v>
      </c>
      <c r="N244" s="276" t="s">
        <v>41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207</v>
      </c>
      <c r="AT244" s="231" t="s">
        <v>424</v>
      </c>
      <c r="AU244" s="231" t="s">
        <v>84</v>
      </c>
      <c r="AY244" s="17" t="s">
        <v>164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84</v>
      </c>
      <c r="BK244" s="232">
        <f>ROUND(I244*H244,2)</f>
        <v>0</v>
      </c>
      <c r="BL244" s="17" t="s">
        <v>170</v>
      </c>
      <c r="BM244" s="231" t="s">
        <v>3953</v>
      </c>
    </row>
    <row r="245" spans="1:65" s="2" customFormat="1" ht="13.8" customHeight="1">
      <c r="A245" s="38"/>
      <c r="B245" s="39"/>
      <c r="C245" s="266" t="s">
        <v>895</v>
      </c>
      <c r="D245" s="266" t="s">
        <v>424</v>
      </c>
      <c r="E245" s="267" t="s">
        <v>901</v>
      </c>
      <c r="F245" s="268" t="s">
        <v>3954</v>
      </c>
      <c r="G245" s="269" t="s">
        <v>3928</v>
      </c>
      <c r="H245" s="270">
        <v>174.8</v>
      </c>
      <c r="I245" s="271"/>
      <c r="J245" s="272">
        <f>ROUND(I245*H245,2)</f>
        <v>0</v>
      </c>
      <c r="K245" s="273"/>
      <c r="L245" s="274"/>
      <c r="M245" s="275" t="s">
        <v>1</v>
      </c>
      <c r="N245" s="276" t="s">
        <v>41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207</v>
      </c>
      <c r="AT245" s="231" t="s">
        <v>424</v>
      </c>
      <c r="AU245" s="231" t="s">
        <v>84</v>
      </c>
      <c r="AY245" s="17" t="s">
        <v>164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84</v>
      </c>
      <c r="BK245" s="232">
        <f>ROUND(I245*H245,2)</f>
        <v>0</v>
      </c>
      <c r="BL245" s="17" t="s">
        <v>170</v>
      </c>
      <c r="BM245" s="231" t="s">
        <v>3955</v>
      </c>
    </row>
    <row r="246" spans="1:65" s="2" customFormat="1" ht="13.8" customHeight="1">
      <c r="A246" s="38"/>
      <c r="B246" s="39"/>
      <c r="C246" s="266" t="s">
        <v>901</v>
      </c>
      <c r="D246" s="266" t="s">
        <v>424</v>
      </c>
      <c r="E246" s="267" t="s">
        <v>905</v>
      </c>
      <c r="F246" s="268" t="s">
        <v>3956</v>
      </c>
      <c r="G246" s="269" t="s">
        <v>3928</v>
      </c>
      <c r="H246" s="270">
        <v>46</v>
      </c>
      <c r="I246" s="271"/>
      <c r="J246" s="272">
        <f>ROUND(I246*H246,2)</f>
        <v>0</v>
      </c>
      <c r="K246" s="273"/>
      <c r="L246" s="274"/>
      <c r="M246" s="275" t="s">
        <v>1</v>
      </c>
      <c r="N246" s="276" t="s">
        <v>41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207</v>
      </c>
      <c r="AT246" s="231" t="s">
        <v>424</v>
      </c>
      <c r="AU246" s="231" t="s">
        <v>84</v>
      </c>
      <c r="AY246" s="17" t="s">
        <v>164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84</v>
      </c>
      <c r="BK246" s="232">
        <f>ROUND(I246*H246,2)</f>
        <v>0</v>
      </c>
      <c r="BL246" s="17" t="s">
        <v>170</v>
      </c>
      <c r="BM246" s="231" t="s">
        <v>3957</v>
      </c>
    </row>
    <row r="247" spans="1:65" s="2" customFormat="1" ht="13.8" customHeight="1">
      <c r="A247" s="38"/>
      <c r="B247" s="39"/>
      <c r="C247" s="266" t="s">
        <v>905</v>
      </c>
      <c r="D247" s="266" t="s">
        <v>424</v>
      </c>
      <c r="E247" s="267" t="s">
        <v>910</v>
      </c>
      <c r="F247" s="268" t="s">
        <v>3958</v>
      </c>
      <c r="G247" s="269" t="s">
        <v>3928</v>
      </c>
      <c r="H247" s="270">
        <v>83.95</v>
      </c>
      <c r="I247" s="271"/>
      <c r="J247" s="272">
        <f>ROUND(I247*H247,2)</f>
        <v>0</v>
      </c>
      <c r="K247" s="273"/>
      <c r="L247" s="274"/>
      <c r="M247" s="275" t="s">
        <v>1</v>
      </c>
      <c r="N247" s="276" t="s">
        <v>41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207</v>
      </c>
      <c r="AT247" s="231" t="s">
        <v>424</v>
      </c>
      <c r="AU247" s="231" t="s">
        <v>84</v>
      </c>
      <c r="AY247" s="17" t="s">
        <v>164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84</v>
      </c>
      <c r="BK247" s="232">
        <f>ROUND(I247*H247,2)</f>
        <v>0</v>
      </c>
      <c r="BL247" s="17" t="s">
        <v>170</v>
      </c>
      <c r="BM247" s="231" t="s">
        <v>3959</v>
      </c>
    </row>
    <row r="248" spans="1:65" s="2" customFormat="1" ht="13.8" customHeight="1">
      <c r="A248" s="38"/>
      <c r="B248" s="39"/>
      <c r="C248" s="266" t="s">
        <v>910</v>
      </c>
      <c r="D248" s="266" t="s">
        <v>424</v>
      </c>
      <c r="E248" s="267" t="s">
        <v>915</v>
      </c>
      <c r="F248" s="268" t="s">
        <v>3960</v>
      </c>
      <c r="G248" s="269" t="s">
        <v>3928</v>
      </c>
      <c r="H248" s="270">
        <v>106.95</v>
      </c>
      <c r="I248" s="271"/>
      <c r="J248" s="272">
        <f>ROUND(I248*H248,2)</f>
        <v>0</v>
      </c>
      <c r="K248" s="273"/>
      <c r="L248" s="274"/>
      <c r="M248" s="275" t="s">
        <v>1</v>
      </c>
      <c r="N248" s="276" t="s">
        <v>41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207</v>
      </c>
      <c r="AT248" s="231" t="s">
        <v>424</v>
      </c>
      <c r="AU248" s="231" t="s">
        <v>84</v>
      </c>
      <c r="AY248" s="17" t="s">
        <v>164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84</v>
      </c>
      <c r="BK248" s="232">
        <f>ROUND(I248*H248,2)</f>
        <v>0</v>
      </c>
      <c r="BL248" s="17" t="s">
        <v>170</v>
      </c>
      <c r="BM248" s="231" t="s">
        <v>3961</v>
      </c>
    </row>
    <row r="249" spans="1:65" s="2" customFormat="1" ht="13.8" customHeight="1">
      <c r="A249" s="38"/>
      <c r="B249" s="39"/>
      <c r="C249" s="266" t="s">
        <v>915</v>
      </c>
      <c r="D249" s="266" t="s">
        <v>424</v>
      </c>
      <c r="E249" s="267" t="s">
        <v>920</v>
      </c>
      <c r="F249" s="268" t="s">
        <v>3962</v>
      </c>
      <c r="G249" s="269" t="s">
        <v>3928</v>
      </c>
      <c r="H249" s="270">
        <v>17.25</v>
      </c>
      <c r="I249" s="271"/>
      <c r="J249" s="272">
        <f>ROUND(I249*H249,2)</f>
        <v>0</v>
      </c>
      <c r="K249" s="273"/>
      <c r="L249" s="274"/>
      <c r="M249" s="275" t="s">
        <v>1</v>
      </c>
      <c r="N249" s="276" t="s">
        <v>41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207</v>
      </c>
      <c r="AT249" s="231" t="s">
        <v>424</v>
      </c>
      <c r="AU249" s="231" t="s">
        <v>84</v>
      </c>
      <c r="AY249" s="17" t="s">
        <v>164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84</v>
      </c>
      <c r="BK249" s="232">
        <f>ROUND(I249*H249,2)</f>
        <v>0</v>
      </c>
      <c r="BL249" s="17" t="s">
        <v>170</v>
      </c>
      <c r="BM249" s="231" t="s">
        <v>3963</v>
      </c>
    </row>
    <row r="250" spans="1:65" s="2" customFormat="1" ht="34.8" customHeight="1">
      <c r="A250" s="38"/>
      <c r="B250" s="39"/>
      <c r="C250" s="219" t="s">
        <v>920</v>
      </c>
      <c r="D250" s="219" t="s">
        <v>166</v>
      </c>
      <c r="E250" s="220" t="s">
        <v>927</v>
      </c>
      <c r="F250" s="221" t="s">
        <v>3964</v>
      </c>
      <c r="G250" s="222" t="s">
        <v>3928</v>
      </c>
      <c r="H250" s="223">
        <v>1710.8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41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170</v>
      </c>
      <c r="AT250" s="231" t="s">
        <v>166</v>
      </c>
      <c r="AU250" s="231" t="s">
        <v>84</v>
      </c>
      <c r="AY250" s="17" t="s">
        <v>164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84</v>
      </c>
      <c r="BK250" s="232">
        <f>ROUND(I250*H250,2)</f>
        <v>0</v>
      </c>
      <c r="BL250" s="17" t="s">
        <v>170</v>
      </c>
      <c r="BM250" s="231" t="s">
        <v>3965</v>
      </c>
    </row>
    <row r="251" spans="1:65" s="2" customFormat="1" ht="34.8" customHeight="1">
      <c r="A251" s="38"/>
      <c r="B251" s="39"/>
      <c r="C251" s="219" t="s">
        <v>927</v>
      </c>
      <c r="D251" s="219" t="s">
        <v>166</v>
      </c>
      <c r="E251" s="220" t="s">
        <v>936</v>
      </c>
      <c r="F251" s="221" t="s">
        <v>3966</v>
      </c>
      <c r="G251" s="222" t="s">
        <v>3928</v>
      </c>
      <c r="H251" s="223">
        <v>783.05</v>
      </c>
      <c r="I251" s="224"/>
      <c r="J251" s="225">
        <f>ROUND(I251*H251,2)</f>
        <v>0</v>
      </c>
      <c r="K251" s="226"/>
      <c r="L251" s="44"/>
      <c r="M251" s="227" t="s">
        <v>1</v>
      </c>
      <c r="N251" s="228" t="s">
        <v>41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170</v>
      </c>
      <c r="AT251" s="231" t="s">
        <v>166</v>
      </c>
      <c r="AU251" s="231" t="s">
        <v>84</v>
      </c>
      <c r="AY251" s="17" t="s">
        <v>164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84</v>
      </c>
      <c r="BK251" s="232">
        <f>ROUND(I251*H251,2)</f>
        <v>0</v>
      </c>
      <c r="BL251" s="17" t="s">
        <v>170</v>
      </c>
      <c r="BM251" s="231" t="s">
        <v>3967</v>
      </c>
    </row>
    <row r="252" spans="1:65" s="2" customFormat="1" ht="13.8" customHeight="1">
      <c r="A252" s="38"/>
      <c r="B252" s="39"/>
      <c r="C252" s="219" t="s">
        <v>936</v>
      </c>
      <c r="D252" s="219" t="s">
        <v>166</v>
      </c>
      <c r="E252" s="220" t="s">
        <v>947</v>
      </c>
      <c r="F252" s="221" t="s">
        <v>3968</v>
      </c>
      <c r="G252" s="222" t="s">
        <v>557</v>
      </c>
      <c r="H252" s="223">
        <v>100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41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170</v>
      </c>
      <c r="AT252" s="231" t="s">
        <v>166</v>
      </c>
      <c r="AU252" s="231" t="s">
        <v>84</v>
      </c>
      <c r="AY252" s="17" t="s">
        <v>164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84</v>
      </c>
      <c r="BK252" s="232">
        <f>ROUND(I252*H252,2)</f>
        <v>0</v>
      </c>
      <c r="BL252" s="17" t="s">
        <v>170</v>
      </c>
      <c r="BM252" s="231" t="s">
        <v>3969</v>
      </c>
    </row>
    <row r="253" spans="1:65" s="2" customFormat="1" ht="13.8" customHeight="1">
      <c r="A253" s="38"/>
      <c r="B253" s="39"/>
      <c r="C253" s="219" t="s">
        <v>947</v>
      </c>
      <c r="D253" s="219" t="s">
        <v>166</v>
      </c>
      <c r="E253" s="220" t="s">
        <v>952</v>
      </c>
      <c r="F253" s="221" t="s">
        <v>3970</v>
      </c>
      <c r="G253" s="222" t="s">
        <v>169</v>
      </c>
      <c r="H253" s="223">
        <v>10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41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170</v>
      </c>
      <c r="AT253" s="231" t="s">
        <v>166</v>
      </c>
      <c r="AU253" s="231" t="s">
        <v>84</v>
      </c>
      <c r="AY253" s="17" t="s">
        <v>164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84</v>
      </c>
      <c r="BK253" s="232">
        <f>ROUND(I253*H253,2)</f>
        <v>0</v>
      </c>
      <c r="BL253" s="17" t="s">
        <v>170</v>
      </c>
      <c r="BM253" s="231" t="s">
        <v>3971</v>
      </c>
    </row>
    <row r="254" spans="1:63" s="12" customFormat="1" ht="25.9" customHeight="1">
      <c r="A254" s="12"/>
      <c r="B254" s="203"/>
      <c r="C254" s="204"/>
      <c r="D254" s="205" t="s">
        <v>75</v>
      </c>
      <c r="E254" s="206" t="s">
        <v>3972</v>
      </c>
      <c r="F254" s="206" t="s">
        <v>3973</v>
      </c>
      <c r="G254" s="204"/>
      <c r="H254" s="204"/>
      <c r="I254" s="207"/>
      <c r="J254" s="208">
        <f>BK254</f>
        <v>0</v>
      </c>
      <c r="K254" s="204"/>
      <c r="L254" s="209"/>
      <c r="M254" s="210"/>
      <c r="N254" s="211"/>
      <c r="O254" s="211"/>
      <c r="P254" s="212">
        <f>SUM(P255:P256)</f>
        <v>0</v>
      </c>
      <c r="Q254" s="211"/>
      <c r="R254" s="212">
        <f>SUM(R255:R256)</f>
        <v>0</v>
      </c>
      <c r="S254" s="211"/>
      <c r="T254" s="213">
        <f>SUM(T255:T256)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4" t="s">
        <v>84</v>
      </c>
      <c r="AT254" s="215" t="s">
        <v>75</v>
      </c>
      <c r="AU254" s="215" t="s">
        <v>76</v>
      </c>
      <c r="AY254" s="214" t="s">
        <v>164</v>
      </c>
      <c r="BK254" s="216">
        <f>SUM(BK255:BK256)</f>
        <v>0</v>
      </c>
    </row>
    <row r="255" spans="1:65" s="2" customFormat="1" ht="13.8" customHeight="1">
      <c r="A255" s="38"/>
      <c r="B255" s="39"/>
      <c r="C255" s="266" t="s">
        <v>952</v>
      </c>
      <c r="D255" s="266" t="s">
        <v>424</v>
      </c>
      <c r="E255" s="267" t="s">
        <v>956</v>
      </c>
      <c r="F255" s="268" t="s">
        <v>3974</v>
      </c>
      <c r="G255" s="269" t="s">
        <v>3928</v>
      </c>
      <c r="H255" s="270">
        <v>99</v>
      </c>
      <c r="I255" s="271"/>
      <c r="J255" s="272">
        <f>ROUND(I255*H255,2)</f>
        <v>0</v>
      </c>
      <c r="K255" s="273"/>
      <c r="L255" s="274"/>
      <c r="M255" s="275" t="s">
        <v>1</v>
      </c>
      <c r="N255" s="276" t="s">
        <v>41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207</v>
      </c>
      <c r="AT255" s="231" t="s">
        <v>424</v>
      </c>
      <c r="AU255" s="231" t="s">
        <v>84</v>
      </c>
      <c r="AY255" s="17" t="s">
        <v>164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84</v>
      </c>
      <c r="BK255" s="232">
        <f>ROUND(I255*H255,2)</f>
        <v>0</v>
      </c>
      <c r="BL255" s="17" t="s">
        <v>170</v>
      </c>
      <c r="BM255" s="231" t="s">
        <v>3975</v>
      </c>
    </row>
    <row r="256" spans="1:65" s="2" customFormat="1" ht="34.8" customHeight="1">
      <c r="A256" s="38"/>
      <c r="B256" s="39"/>
      <c r="C256" s="219" t="s">
        <v>956</v>
      </c>
      <c r="D256" s="219" t="s">
        <v>166</v>
      </c>
      <c r="E256" s="220" t="s">
        <v>961</v>
      </c>
      <c r="F256" s="221" t="s">
        <v>3966</v>
      </c>
      <c r="G256" s="222" t="s">
        <v>3928</v>
      </c>
      <c r="H256" s="223">
        <v>99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41</v>
      </c>
      <c r="O256" s="91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170</v>
      </c>
      <c r="AT256" s="231" t="s">
        <v>166</v>
      </c>
      <c r="AU256" s="231" t="s">
        <v>84</v>
      </c>
      <c r="AY256" s="17" t="s">
        <v>164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84</v>
      </c>
      <c r="BK256" s="232">
        <f>ROUND(I256*H256,2)</f>
        <v>0</v>
      </c>
      <c r="BL256" s="17" t="s">
        <v>170</v>
      </c>
      <c r="BM256" s="231" t="s">
        <v>3976</v>
      </c>
    </row>
    <row r="257" spans="1:63" s="12" customFormat="1" ht="25.9" customHeight="1">
      <c r="A257" s="12"/>
      <c r="B257" s="203"/>
      <c r="C257" s="204"/>
      <c r="D257" s="205" t="s">
        <v>75</v>
      </c>
      <c r="E257" s="206" t="s">
        <v>3977</v>
      </c>
      <c r="F257" s="206" t="s">
        <v>3978</v>
      </c>
      <c r="G257" s="204"/>
      <c r="H257" s="204"/>
      <c r="I257" s="207"/>
      <c r="J257" s="208">
        <f>BK257</f>
        <v>0</v>
      </c>
      <c r="K257" s="204"/>
      <c r="L257" s="209"/>
      <c r="M257" s="210"/>
      <c r="N257" s="211"/>
      <c r="O257" s="211"/>
      <c r="P257" s="212">
        <f>SUM(P258:P278)</f>
        <v>0</v>
      </c>
      <c r="Q257" s="211"/>
      <c r="R257" s="212">
        <f>SUM(R258:R278)</f>
        <v>0</v>
      </c>
      <c r="S257" s="211"/>
      <c r="T257" s="213">
        <f>SUM(T258:T278)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84</v>
      </c>
      <c r="AT257" s="215" t="s">
        <v>75</v>
      </c>
      <c r="AU257" s="215" t="s">
        <v>76</v>
      </c>
      <c r="AY257" s="214" t="s">
        <v>164</v>
      </c>
      <c r="BK257" s="216">
        <f>SUM(BK258:BK278)</f>
        <v>0</v>
      </c>
    </row>
    <row r="258" spans="1:65" s="2" customFormat="1" ht="13.8" customHeight="1">
      <c r="A258" s="38"/>
      <c r="B258" s="39"/>
      <c r="C258" s="219" t="s">
        <v>961</v>
      </c>
      <c r="D258" s="219" t="s">
        <v>166</v>
      </c>
      <c r="E258" s="220" t="s">
        <v>967</v>
      </c>
      <c r="F258" s="221" t="s">
        <v>3979</v>
      </c>
      <c r="G258" s="222" t="s">
        <v>3454</v>
      </c>
      <c r="H258" s="223">
        <v>9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41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170</v>
      </c>
      <c r="AT258" s="231" t="s">
        <v>166</v>
      </c>
      <c r="AU258" s="231" t="s">
        <v>84</v>
      </c>
      <c r="AY258" s="17" t="s">
        <v>164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84</v>
      </c>
      <c r="BK258" s="232">
        <f>ROUND(I258*H258,2)</f>
        <v>0</v>
      </c>
      <c r="BL258" s="17" t="s">
        <v>170</v>
      </c>
      <c r="BM258" s="231" t="s">
        <v>3980</v>
      </c>
    </row>
    <row r="259" spans="1:65" s="2" customFormat="1" ht="34.8" customHeight="1">
      <c r="A259" s="38"/>
      <c r="B259" s="39"/>
      <c r="C259" s="219" t="s">
        <v>967</v>
      </c>
      <c r="D259" s="219" t="s">
        <v>166</v>
      </c>
      <c r="E259" s="220" t="s">
        <v>974</v>
      </c>
      <c r="F259" s="221" t="s">
        <v>3981</v>
      </c>
      <c r="G259" s="222" t="s">
        <v>3454</v>
      </c>
      <c r="H259" s="223">
        <v>8</v>
      </c>
      <c r="I259" s="224"/>
      <c r="J259" s="225">
        <f>ROUND(I259*H259,2)</f>
        <v>0</v>
      </c>
      <c r="K259" s="226"/>
      <c r="L259" s="44"/>
      <c r="M259" s="227" t="s">
        <v>1</v>
      </c>
      <c r="N259" s="228" t="s">
        <v>41</v>
      </c>
      <c r="O259" s="9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170</v>
      </c>
      <c r="AT259" s="231" t="s">
        <v>166</v>
      </c>
      <c r="AU259" s="231" t="s">
        <v>84</v>
      </c>
      <c r="AY259" s="17" t="s">
        <v>164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84</v>
      </c>
      <c r="BK259" s="232">
        <f>ROUND(I259*H259,2)</f>
        <v>0</v>
      </c>
      <c r="BL259" s="17" t="s">
        <v>170</v>
      </c>
      <c r="BM259" s="231" t="s">
        <v>3982</v>
      </c>
    </row>
    <row r="260" spans="1:65" s="2" customFormat="1" ht="34.8" customHeight="1">
      <c r="A260" s="38"/>
      <c r="B260" s="39"/>
      <c r="C260" s="219" t="s">
        <v>974</v>
      </c>
      <c r="D260" s="219" t="s">
        <v>166</v>
      </c>
      <c r="E260" s="220" t="s">
        <v>979</v>
      </c>
      <c r="F260" s="221" t="s">
        <v>3983</v>
      </c>
      <c r="G260" s="222" t="s">
        <v>3454</v>
      </c>
      <c r="H260" s="223">
        <v>1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41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170</v>
      </c>
      <c r="AT260" s="231" t="s">
        <v>166</v>
      </c>
      <c r="AU260" s="231" t="s">
        <v>84</v>
      </c>
      <c r="AY260" s="17" t="s">
        <v>164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84</v>
      </c>
      <c r="BK260" s="232">
        <f>ROUND(I260*H260,2)</f>
        <v>0</v>
      </c>
      <c r="BL260" s="17" t="s">
        <v>170</v>
      </c>
      <c r="BM260" s="231" t="s">
        <v>3984</v>
      </c>
    </row>
    <row r="261" spans="1:65" s="2" customFormat="1" ht="13.8" customHeight="1">
      <c r="A261" s="38"/>
      <c r="B261" s="39"/>
      <c r="C261" s="219" t="s">
        <v>979</v>
      </c>
      <c r="D261" s="219" t="s">
        <v>166</v>
      </c>
      <c r="E261" s="220" t="s">
        <v>983</v>
      </c>
      <c r="F261" s="221" t="s">
        <v>3985</v>
      </c>
      <c r="G261" s="222" t="s">
        <v>3454</v>
      </c>
      <c r="H261" s="223">
        <v>5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41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170</v>
      </c>
      <c r="AT261" s="231" t="s">
        <v>166</v>
      </c>
      <c r="AU261" s="231" t="s">
        <v>84</v>
      </c>
      <c r="AY261" s="17" t="s">
        <v>164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84</v>
      </c>
      <c r="BK261" s="232">
        <f>ROUND(I261*H261,2)</f>
        <v>0</v>
      </c>
      <c r="BL261" s="17" t="s">
        <v>170</v>
      </c>
      <c r="BM261" s="231" t="s">
        <v>3986</v>
      </c>
    </row>
    <row r="262" spans="1:65" s="2" customFormat="1" ht="13.8" customHeight="1">
      <c r="A262" s="38"/>
      <c r="B262" s="39"/>
      <c r="C262" s="219" t="s">
        <v>983</v>
      </c>
      <c r="D262" s="219" t="s">
        <v>166</v>
      </c>
      <c r="E262" s="220" t="s">
        <v>989</v>
      </c>
      <c r="F262" s="221" t="s">
        <v>3895</v>
      </c>
      <c r="G262" s="222" t="s">
        <v>3454</v>
      </c>
      <c r="H262" s="223">
        <v>5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41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170</v>
      </c>
      <c r="AT262" s="231" t="s">
        <v>166</v>
      </c>
      <c r="AU262" s="231" t="s">
        <v>84</v>
      </c>
      <c r="AY262" s="17" t="s">
        <v>164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84</v>
      </c>
      <c r="BK262" s="232">
        <f>ROUND(I262*H262,2)</f>
        <v>0</v>
      </c>
      <c r="BL262" s="17" t="s">
        <v>170</v>
      </c>
      <c r="BM262" s="231" t="s">
        <v>3987</v>
      </c>
    </row>
    <row r="263" spans="1:65" s="2" customFormat="1" ht="13.8" customHeight="1">
      <c r="A263" s="38"/>
      <c r="B263" s="39"/>
      <c r="C263" s="219" t="s">
        <v>989</v>
      </c>
      <c r="D263" s="219" t="s">
        <v>166</v>
      </c>
      <c r="E263" s="220" t="s">
        <v>994</v>
      </c>
      <c r="F263" s="221" t="s">
        <v>3988</v>
      </c>
      <c r="G263" s="222" t="s">
        <v>3454</v>
      </c>
      <c r="H263" s="223">
        <v>1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41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170</v>
      </c>
      <c r="AT263" s="231" t="s">
        <v>166</v>
      </c>
      <c r="AU263" s="231" t="s">
        <v>84</v>
      </c>
      <c r="AY263" s="17" t="s">
        <v>164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84</v>
      </c>
      <c r="BK263" s="232">
        <f>ROUND(I263*H263,2)</f>
        <v>0</v>
      </c>
      <c r="BL263" s="17" t="s">
        <v>170</v>
      </c>
      <c r="BM263" s="231" t="s">
        <v>3989</v>
      </c>
    </row>
    <row r="264" spans="1:65" s="2" customFormat="1" ht="13.8" customHeight="1">
      <c r="A264" s="38"/>
      <c r="B264" s="39"/>
      <c r="C264" s="219" t="s">
        <v>994</v>
      </c>
      <c r="D264" s="219" t="s">
        <v>166</v>
      </c>
      <c r="E264" s="220" t="s">
        <v>998</v>
      </c>
      <c r="F264" s="221" t="s">
        <v>3990</v>
      </c>
      <c r="G264" s="222" t="s">
        <v>3454</v>
      </c>
      <c r="H264" s="223">
        <v>1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41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170</v>
      </c>
      <c r="AT264" s="231" t="s">
        <v>166</v>
      </c>
      <c r="AU264" s="231" t="s">
        <v>84</v>
      </c>
      <c r="AY264" s="17" t="s">
        <v>164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84</v>
      </c>
      <c r="BK264" s="232">
        <f>ROUND(I264*H264,2)</f>
        <v>0</v>
      </c>
      <c r="BL264" s="17" t="s">
        <v>170</v>
      </c>
      <c r="BM264" s="231" t="s">
        <v>3991</v>
      </c>
    </row>
    <row r="265" spans="1:65" s="2" customFormat="1" ht="13.8" customHeight="1">
      <c r="A265" s="38"/>
      <c r="B265" s="39"/>
      <c r="C265" s="219" t="s">
        <v>998</v>
      </c>
      <c r="D265" s="219" t="s">
        <v>166</v>
      </c>
      <c r="E265" s="220" t="s">
        <v>1004</v>
      </c>
      <c r="F265" s="221" t="s">
        <v>3992</v>
      </c>
      <c r="G265" s="222" t="s">
        <v>3454</v>
      </c>
      <c r="H265" s="223">
        <v>1</v>
      </c>
      <c r="I265" s="224"/>
      <c r="J265" s="225">
        <f>ROUND(I265*H265,2)</f>
        <v>0</v>
      </c>
      <c r="K265" s="226"/>
      <c r="L265" s="44"/>
      <c r="M265" s="227" t="s">
        <v>1</v>
      </c>
      <c r="N265" s="228" t="s">
        <v>41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170</v>
      </c>
      <c r="AT265" s="231" t="s">
        <v>166</v>
      </c>
      <c r="AU265" s="231" t="s">
        <v>84</v>
      </c>
      <c r="AY265" s="17" t="s">
        <v>164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84</v>
      </c>
      <c r="BK265" s="232">
        <f>ROUND(I265*H265,2)</f>
        <v>0</v>
      </c>
      <c r="BL265" s="17" t="s">
        <v>170</v>
      </c>
      <c r="BM265" s="231" t="s">
        <v>3993</v>
      </c>
    </row>
    <row r="266" spans="1:65" s="2" customFormat="1" ht="34.8" customHeight="1">
      <c r="A266" s="38"/>
      <c r="B266" s="39"/>
      <c r="C266" s="219" t="s">
        <v>1004</v>
      </c>
      <c r="D266" s="219" t="s">
        <v>166</v>
      </c>
      <c r="E266" s="220" t="s">
        <v>1008</v>
      </c>
      <c r="F266" s="221" t="s">
        <v>3994</v>
      </c>
      <c r="G266" s="222" t="s">
        <v>3454</v>
      </c>
      <c r="H266" s="223">
        <v>3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41</v>
      </c>
      <c r="O266" s="91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170</v>
      </c>
      <c r="AT266" s="231" t="s">
        <v>166</v>
      </c>
      <c r="AU266" s="231" t="s">
        <v>84</v>
      </c>
      <c r="AY266" s="17" t="s">
        <v>164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84</v>
      </c>
      <c r="BK266" s="232">
        <f>ROUND(I266*H266,2)</f>
        <v>0</v>
      </c>
      <c r="BL266" s="17" t="s">
        <v>170</v>
      </c>
      <c r="BM266" s="231" t="s">
        <v>3995</v>
      </c>
    </row>
    <row r="267" spans="1:65" s="2" customFormat="1" ht="34.8" customHeight="1">
      <c r="A267" s="38"/>
      <c r="B267" s="39"/>
      <c r="C267" s="219" t="s">
        <v>1008</v>
      </c>
      <c r="D267" s="219" t="s">
        <v>166</v>
      </c>
      <c r="E267" s="220" t="s">
        <v>1013</v>
      </c>
      <c r="F267" s="221" t="s">
        <v>3996</v>
      </c>
      <c r="G267" s="222" t="s">
        <v>3454</v>
      </c>
      <c r="H267" s="223">
        <v>1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41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170</v>
      </c>
      <c r="AT267" s="231" t="s">
        <v>166</v>
      </c>
      <c r="AU267" s="231" t="s">
        <v>84</v>
      </c>
      <c r="AY267" s="17" t="s">
        <v>164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84</v>
      </c>
      <c r="BK267" s="232">
        <f>ROUND(I267*H267,2)</f>
        <v>0</v>
      </c>
      <c r="BL267" s="17" t="s">
        <v>170</v>
      </c>
      <c r="BM267" s="231" t="s">
        <v>3997</v>
      </c>
    </row>
    <row r="268" spans="1:65" s="2" customFormat="1" ht="13.8" customHeight="1">
      <c r="A268" s="38"/>
      <c r="B268" s="39"/>
      <c r="C268" s="219" t="s">
        <v>1013</v>
      </c>
      <c r="D268" s="219" t="s">
        <v>166</v>
      </c>
      <c r="E268" s="220" t="s">
        <v>1017</v>
      </c>
      <c r="F268" s="221" t="s">
        <v>3998</v>
      </c>
      <c r="G268" s="222" t="s">
        <v>3454</v>
      </c>
      <c r="H268" s="223">
        <v>12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41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170</v>
      </c>
      <c r="AT268" s="231" t="s">
        <v>166</v>
      </c>
      <c r="AU268" s="231" t="s">
        <v>84</v>
      </c>
      <c r="AY268" s="17" t="s">
        <v>164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84</v>
      </c>
      <c r="BK268" s="232">
        <f>ROUND(I268*H268,2)</f>
        <v>0</v>
      </c>
      <c r="BL268" s="17" t="s">
        <v>170</v>
      </c>
      <c r="BM268" s="231" t="s">
        <v>3999</v>
      </c>
    </row>
    <row r="269" spans="1:65" s="2" customFormat="1" ht="13.8" customHeight="1">
      <c r="A269" s="38"/>
      <c r="B269" s="39"/>
      <c r="C269" s="219" t="s">
        <v>1017</v>
      </c>
      <c r="D269" s="219" t="s">
        <v>166</v>
      </c>
      <c r="E269" s="220" t="s">
        <v>1021</v>
      </c>
      <c r="F269" s="221" t="s">
        <v>4000</v>
      </c>
      <c r="G269" s="222" t="s">
        <v>3454</v>
      </c>
      <c r="H269" s="223">
        <v>11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41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170</v>
      </c>
      <c r="AT269" s="231" t="s">
        <v>166</v>
      </c>
      <c r="AU269" s="231" t="s">
        <v>84</v>
      </c>
      <c r="AY269" s="17" t="s">
        <v>164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84</v>
      </c>
      <c r="BK269" s="232">
        <f>ROUND(I269*H269,2)</f>
        <v>0</v>
      </c>
      <c r="BL269" s="17" t="s">
        <v>170</v>
      </c>
      <c r="BM269" s="231" t="s">
        <v>4001</v>
      </c>
    </row>
    <row r="270" spans="1:65" s="2" customFormat="1" ht="13.8" customHeight="1">
      <c r="A270" s="38"/>
      <c r="B270" s="39"/>
      <c r="C270" s="219" t="s">
        <v>1021</v>
      </c>
      <c r="D270" s="219" t="s">
        <v>166</v>
      </c>
      <c r="E270" s="220" t="s">
        <v>1027</v>
      </c>
      <c r="F270" s="221" t="s">
        <v>3988</v>
      </c>
      <c r="G270" s="222" t="s">
        <v>3454</v>
      </c>
      <c r="H270" s="223">
        <v>4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41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170</v>
      </c>
      <c r="AT270" s="231" t="s">
        <v>166</v>
      </c>
      <c r="AU270" s="231" t="s">
        <v>84</v>
      </c>
      <c r="AY270" s="17" t="s">
        <v>164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84</v>
      </c>
      <c r="BK270" s="232">
        <f>ROUND(I270*H270,2)</f>
        <v>0</v>
      </c>
      <c r="BL270" s="17" t="s">
        <v>170</v>
      </c>
      <c r="BM270" s="231" t="s">
        <v>4002</v>
      </c>
    </row>
    <row r="271" spans="1:65" s="2" customFormat="1" ht="13.8" customHeight="1">
      <c r="A271" s="38"/>
      <c r="B271" s="39"/>
      <c r="C271" s="219" t="s">
        <v>1027</v>
      </c>
      <c r="D271" s="219" t="s">
        <v>166</v>
      </c>
      <c r="E271" s="220" t="s">
        <v>1031</v>
      </c>
      <c r="F271" s="221" t="s">
        <v>3990</v>
      </c>
      <c r="G271" s="222" t="s">
        <v>3454</v>
      </c>
      <c r="H271" s="223">
        <v>2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41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170</v>
      </c>
      <c r="AT271" s="231" t="s">
        <v>166</v>
      </c>
      <c r="AU271" s="231" t="s">
        <v>84</v>
      </c>
      <c r="AY271" s="17" t="s">
        <v>164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84</v>
      </c>
      <c r="BK271" s="232">
        <f>ROUND(I271*H271,2)</f>
        <v>0</v>
      </c>
      <c r="BL271" s="17" t="s">
        <v>170</v>
      </c>
      <c r="BM271" s="231" t="s">
        <v>4003</v>
      </c>
    </row>
    <row r="272" spans="1:65" s="2" customFormat="1" ht="13.8" customHeight="1">
      <c r="A272" s="38"/>
      <c r="B272" s="39"/>
      <c r="C272" s="219" t="s">
        <v>1031</v>
      </c>
      <c r="D272" s="219" t="s">
        <v>166</v>
      </c>
      <c r="E272" s="220" t="s">
        <v>1041</v>
      </c>
      <c r="F272" s="221" t="s">
        <v>4004</v>
      </c>
      <c r="G272" s="222" t="s">
        <v>3454</v>
      </c>
      <c r="H272" s="223">
        <v>15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41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170</v>
      </c>
      <c r="AT272" s="231" t="s">
        <v>166</v>
      </c>
      <c r="AU272" s="231" t="s">
        <v>84</v>
      </c>
      <c r="AY272" s="17" t="s">
        <v>164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84</v>
      </c>
      <c r="BK272" s="232">
        <f>ROUND(I272*H272,2)</f>
        <v>0</v>
      </c>
      <c r="BL272" s="17" t="s">
        <v>170</v>
      </c>
      <c r="BM272" s="231" t="s">
        <v>4005</v>
      </c>
    </row>
    <row r="273" spans="1:65" s="2" customFormat="1" ht="13.8" customHeight="1">
      <c r="A273" s="38"/>
      <c r="B273" s="39"/>
      <c r="C273" s="219" t="s">
        <v>1041</v>
      </c>
      <c r="D273" s="219" t="s">
        <v>166</v>
      </c>
      <c r="E273" s="220" t="s">
        <v>1045</v>
      </c>
      <c r="F273" s="221" t="s">
        <v>4006</v>
      </c>
      <c r="G273" s="222" t="s">
        <v>3454</v>
      </c>
      <c r="H273" s="223">
        <v>15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41</v>
      </c>
      <c r="O273" s="91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170</v>
      </c>
      <c r="AT273" s="231" t="s">
        <v>166</v>
      </c>
      <c r="AU273" s="231" t="s">
        <v>84</v>
      </c>
      <c r="AY273" s="17" t="s">
        <v>164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84</v>
      </c>
      <c r="BK273" s="232">
        <f>ROUND(I273*H273,2)</f>
        <v>0</v>
      </c>
      <c r="BL273" s="17" t="s">
        <v>170</v>
      </c>
      <c r="BM273" s="231" t="s">
        <v>4007</v>
      </c>
    </row>
    <row r="274" spans="1:65" s="2" customFormat="1" ht="13.8" customHeight="1">
      <c r="A274" s="38"/>
      <c r="B274" s="39"/>
      <c r="C274" s="219" t="s">
        <v>1045</v>
      </c>
      <c r="D274" s="219" t="s">
        <v>166</v>
      </c>
      <c r="E274" s="220" t="s">
        <v>1050</v>
      </c>
      <c r="F274" s="221" t="s">
        <v>4008</v>
      </c>
      <c r="G274" s="222" t="s">
        <v>3454</v>
      </c>
      <c r="H274" s="223">
        <v>10</v>
      </c>
      <c r="I274" s="224"/>
      <c r="J274" s="225">
        <f>ROUND(I274*H274,2)</f>
        <v>0</v>
      </c>
      <c r="K274" s="226"/>
      <c r="L274" s="44"/>
      <c r="M274" s="227" t="s">
        <v>1</v>
      </c>
      <c r="N274" s="228" t="s">
        <v>41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170</v>
      </c>
      <c r="AT274" s="231" t="s">
        <v>166</v>
      </c>
      <c r="AU274" s="231" t="s">
        <v>84</v>
      </c>
      <c r="AY274" s="17" t="s">
        <v>164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84</v>
      </c>
      <c r="BK274" s="232">
        <f>ROUND(I274*H274,2)</f>
        <v>0</v>
      </c>
      <c r="BL274" s="17" t="s">
        <v>170</v>
      </c>
      <c r="BM274" s="231" t="s">
        <v>4009</v>
      </c>
    </row>
    <row r="275" spans="1:65" s="2" customFormat="1" ht="13.8" customHeight="1">
      <c r="A275" s="38"/>
      <c r="B275" s="39"/>
      <c r="C275" s="219" t="s">
        <v>1050</v>
      </c>
      <c r="D275" s="219" t="s">
        <v>166</v>
      </c>
      <c r="E275" s="220" t="s">
        <v>1061</v>
      </c>
      <c r="F275" s="221" t="s">
        <v>4010</v>
      </c>
      <c r="G275" s="222" t="s">
        <v>169</v>
      </c>
      <c r="H275" s="223">
        <v>5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41</v>
      </c>
      <c r="O275" s="91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170</v>
      </c>
      <c r="AT275" s="231" t="s">
        <v>166</v>
      </c>
      <c r="AU275" s="231" t="s">
        <v>84</v>
      </c>
      <c r="AY275" s="17" t="s">
        <v>164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84</v>
      </c>
      <c r="BK275" s="232">
        <f>ROUND(I275*H275,2)</f>
        <v>0</v>
      </c>
      <c r="BL275" s="17" t="s">
        <v>170</v>
      </c>
      <c r="BM275" s="231" t="s">
        <v>4011</v>
      </c>
    </row>
    <row r="276" spans="1:65" s="2" customFormat="1" ht="13.8" customHeight="1">
      <c r="A276" s="38"/>
      <c r="B276" s="39"/>
      <c r="C276" s="219" t="s">
        <v>1056</v>
      </c>
      <c r="D276" s="219" t="s">
        <v>166</v>
      </c>
      <c r="E276" s="220" t="s">
        <v>1072</v>
      </c>
      <c r="F276" s="221" t="s">
        <v>4012</v>
      </c>
      <c r="G276" s="222" t="s">
        <v>3454</v>
      </c>
      <c r="H276" s="223">
        <v>1</v>
      </c>
      <c r="I276" s="224"/>
      <c r="J276" s="225">
        <f>ROUND(I276*H276,2)</f>
        <v>0</v>
      </c>
      <c r="K276" s="226"/>
      <c r="L276" s="44"/>
      <c r="M276" s="227" t="s">
        <v>1</v>
      </c>
      <c r="N276" s="228" t="s">
        <v>41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170</v>
      </c>
      <c r="AT276" s="231" t="s">
        <v>166</v>
      </c>
      <c r="AU276" s="231" t="s">
        <v>84</v>
      </c>
      <c r="AY276" s="17" t="s">
        <v>164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84</v>
      </c>
      <c r="BK276" s="232">
        <f>ROUND(I276*H276,2)</f>
        <v>0</v>
      </c>
      <c r="BL276" s="17" t="s">
        <v>170</v>
      </c>
      <c r="BM276" s="231" t="s">
        <v>4013</v>
      </c>
    </row>
    <row r="277" spans="1:65" s="2" customFormat="1" ht="13.8" customHeight="1">
      <c r="A277" s="38"/>
      <c r="B277" s="39"/>
      <c r="C277" s="219" t="s">
        <v>1061</v>
      </c>
      <c r="D277" s="219" t="s">
        <v>166</v>
      </c>
      <c r="E277" s="220" t="s">
        <v>1078</v>
      </c>
      <c r="F277" s="221" t="s">
        <v>4014</v>
      </c>
      <c r="G277" s="222" t="s">
        <v>3454</v>
      </c>
      <c r="H277" s="223">
        <v>1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41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170</v>
      </c>
      <c r="AT277" s="231" t="s">
        <v>166</v>
      </c>
      <c r="AU277" s="231" t="s">
        <v>84</v>
      </c>
      <c r="AY277" s="17" t="s">
        <v>164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84</v>
      </c>
      <c r="BK277" s="232">
        <f>ROUND(I277*H277,2)</f>
        <v>0</v>
      </c>
      <c r="BL277" s="17" t="s">
        <v>170</v>
      </c>
      <c r="BM277" s="231" t="s">
        <v>4015</v>
      </c>
    </row>
    <row r="278" spans="1:65" s="2" customFormat="1" ht="13.8" customHeight="1">
      <c r="A278" s="38"/>
      <c r="B278" s="39"/>
      <c r="C278" s="219" t="s">
        <v>1072</v>
      </c>
      <c r="D278" s="219" t="s">
        <v>166</v>
      </c>
      <c r="E278" s="220" t="s">
        <v>1084</v>
      </c>
      <c r="F278" s="221" t="s">
        <v>4016</v>
      </c>
      <c r="G278" s="222" t="s">
        <v>557</v>
      </c>
      <c r="H278" s="223">
        <v>70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41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170</v>
      </c>
      <c r="AT278" s="231" t="s">
        <v>166</v>
      </c>
      <c r="AU278" s="231" t="s">
        <v>84</v>
      </c>
      <c r="AY278" s="17" t="s">
        <v>164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84</v>
      </c>
      <c r="BK278" s="232">
        <f>ROUND(I278*H278,2)</f>
        <v>0</v>
      </c>
      <c r="BL278" s="17" t="s">
        <v>170</v>
      </c>
      <c r="BM278" s="231" t="s">
        <v>4017</v>
      </c>
    </row>
    <row r="279" spans="1:63" s="12" customFormat="1" ht="25.9" customHeight="1">
      <c r="A279" s="12"/>
      <c r="B279" s="203"/>
      <c r="C279" s="204"/>
      <c r="D279" s="205" t="s">
        <v>75</v>
      </c>
      <c r="E279" s="206" t="s">
        <v>4018</v>
      </c>
      <c r="F279" s="206" t="s">
        <v>4019</v>
      </c>
      <c r="G279" s="204"/>
      <c r="H279" s="204"/>
      <c r="I279" s="207"/>
      <c r="J279" s="208">
        <f>BK279</f>
        <v>0</v>
      </c>
      <c r="K279" s="204"/>
      <c r="L279" s="209"/>
      <c r="M279" s="210"/>
      <c r="N279" s="211"/>
      <c r="O279" s="211"/>
      <c r="P279" s="212">
        <f>SUM(P280:P346)</f>
        <v>0</v>
      </c>
      <c r="Q279" s="211"/>
      <c r="R279" s="212">
        <f>SUM(R280:R346)</f>
        <v>0</v>
      </c>
      <c r="S279" s="211"/>
      <c r="T279" s="213">
        <f>SUM(T280:T346)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4" t="s">
        <v>84</v>
      </c>
      <c r="AT279" s="215" t="s">
        <v>75</v>
      </c>
      <c r="AU279" s="215" t="s">
        <v>76</v>
      </c>
      <c r="AY279" s="214" t="s">
        <v>164</v>
      </c>
      <c r="BK279" s="216">
        <f>SUM(BK280:BK346)</f>
        <v>0</v>
      </c>
    </row>
    <row r="280" spans="1:65" s="2" customFormat="1" ht="34.8" customHeight="1">
      <c r="A280" s="38"/>
      <c r="B280" s="39"/>
      <c r="C280" s="219" t="s">
        <v>1078</v>
      </c>
      <c r="D280" s="219" t="s">
        <v>166</v>
      </c>
      <c r="E280" s="220" t="s">
        <v>1093</v>
      </c>
      <c r="F280" s="221" t="s">
        <v>4020</v>
      </c>
      <c r="G280" s="222" t="s">
        <v>3454</v>
      </c>
      <c r="H280" s="223">
        <v>1</v>
      </c>
      <c r="I280" s="224"/>
      <c r="J280" s="225">
        <f>ROUND(I280*H280,2)</f>
        <v>0</v>
      </c>
      <c r="K280" s="226"/>
      <c r="L280" s="44"/>
      <c r="M280" s="227" t="s">
        <v>1</v>
      </c>
      <c r="N280" s="228" t="s">
        <v>41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170</v>
      </c>
      <c r="AT280" s="231" t="s">
        <v>166</v>
      </c>
      <c r="AU280" s="231" t="s">
        <v>84</v>
      </c>
      <c r="AY280" s="17" t="s">
        <v>164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84</v>
      </c>
      <c r="BK280" s="232">
        <f>ROUND(I280*H280,2)</f>
        <v>0</v>
      </c>
      <c r="BL280" s="17" t="s">
        <v>170</v>
      </c>
      <c r="BM280" s="231" t="s">
        <v>4021</v>
      </c>
    </row>
    <row r="281" spans="1:65" s="2" customFormat="1" ht="22.2" customHeight="1">
      <c r="A281" s="38"/>
      <c r="B281" s="39"/>
      <c r="C281" s="219" t="s">
        <v>1084</v>
      </c>
      <c r="D281" s="219" t="s">
        <v>166</v>
      </c>
      <c r="E281" s="220" t="s">
        <v>1100</v>
      </c>
      <c r="F281" s="221" t="s">
        <v>4022</v>
      </c>
      <c r="G281" s="222" t="s">
        <v>3454</v>
      </c>
      <c r="H281" s="223">
        <v>1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41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170</v>
      </c>
      <c r="AT281" s="231" t="s">
        <v>166</v>
      </c>
      <c r="AU281" s="231" t="s">
        <v>84</v>
      </c>
      <c r="AY281" s="17" t="s">
        <v>164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84</v>
      </c>
      <c r="BK281" s="232">
        <f>ROUND(I281*H281,2)</f>
        <v>0</v>
      </c>
      <c r="BL281" s="17" t="s">
        <v>170</v>
      </c>
      <c r="BM281" s="231" t="s">
        <v>4023</v>
      </c>
    </row>
    <row r="282" spans="1:65" s="2" customFormat="1" ht="22.2" customHeight="1">
      <c r="A282" s="38"/>
      <c r="B282" s="39"/>
      <c r="C282" s="219" t="s">
        <v>1093</v>
      </c>
      <c r="D282" s="219" t="s">
        <v>166</v>
      </c>
      <c r="E282" s="220" t="s">
        <v>1111</v>
      </c>
      <c r="F282" s="221" t="s">
        <v>4024</v>
      </c>
      <c r="G282" s="222" t="s">
        <v>3454</v>
      </c>
      <c r="H282" s="223">
        <v>1</v>
      </c>
      <c r="I282" s="224"/>
      <c r="J282" s="225">
        <f>ROUND(I282*H282,2)</f>
        <v>0</v>
      </c>
      <c r="K282" s="226"/>
      <c r="L282" s="44"/>
      <c r="M282" s="227" t="s">
        <v>1</v>
      </c>
      <c r="N282" s="228" t="s">
        <v>41</v>
      </c>
      <c r="O282" s="91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170</v>
      </c>
      <c r="AT282" s="231" t="s">
        <v>166</v>
      </c>
      <c r="AU282" s="231" t="s">
        <v>84</v>
      </c>
      <c r="AY282" s="17" t="s">
        <v>164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84</v>
      </c>
      <c r="BK282" s="232">
        <f>ROUND(I282*H282,2)</f>
        <v>0</v>
      </c>
      <c r="BL282" s="17" t="s">
        <v>170</v>
      </c>
      <c r="BM282" s="231" t="s">
        <v>4025</v>
      </c>
    </row>
    <row r="283" spans="1:65" s="2" customFormat="1" ht="22.2" customHeight="1">
      <c r="A283" s="38"/>
      <c r="B283" s="39"/>
      <c r="C283" s="219" t="s">
        <v>1100</v>
      </c>
      <c r="D283" s="219" t="s">
        <v>166</v>
      </c>
      <c r="E283" s="220" t="s">
        <v>1121</v>
      </c>
      <c r="F283" s="221" t="s">
        <v>4026</v>
      </c>
      <c r="G283" s="222" t="s">
        <v>3454</v>
      </c>
      <c r="H283" s="223">
        <v>1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41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170</v>
      </c>
      <c r="AT283" s="231" t="s">
        <v>166</v>
      </c>
      <c r="AU283" s="231" t="s">
        <v>84</v>
      </c>
      <c r="AY283" s="17" t="s">
        <v>164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84</v>
      </c>
      <c r="BK283" s="232">
        <f>ROUND(I283*H283,2)</f>
        <v>0</v>
      </c>
      <c r="BL283" s="17" t="s">
        <v>170</v>
      </c>
      <c r="BM283" s="231" t="s">
        <v>4027</v>
      </c>
    </row>
    <row r="284" spans="1:65" s="2" customFormat="1" ht="22.2" customHeight="1">
      <c r="A284" s="38"/>
      <c r="B284" s="39"/>
      <c r="C284" s="219" t="s">
        <v>1111</v>
      </c>
      <c r="D284" s="219" t="s">
        <v>166</v>
      </c>
      <c r="E284" s="220" t="s">
        <v>1126</v>
      </c>
      <c r="F284" s="221" t="s">
        <v>4028</v>
      </c>
      <c r="G284" s="222" t="s">
        <v>3454</v>
      </c>
      <c r="H284" s="223">
        <v>1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41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170</v>
      </c>
      <c r="AT284" s="231" t="s">
        <v>166</v>
      </c>
      <c r="AU284" s="231" t="s">
        <v>84</v>
      </c>
      <c r="AY284" s="17" t="s">
        <v>164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84</v>
      </c>
      <c r="BK284" s="232">
        <f>ROUND(I284*H284,2)</f>
        <v>0</v>
      </c>
      <c r="BL284" s="17" t="s">
        <v>170</v>
      </c>
      <c r="BM284" s="231" t="s">
        <v>4029</v>
      </c>
    </row>
    <row r="285" spans="1:65" s="2" customFormat="1" ht="22.2" customHeight="1">
      <c r="A285" s="38"/>
      <c r="B285" s="39"/>
      <c r="C285" s="219" t="s">
        <v>1121</v>
      </c>
      <c r="D285" s="219" t="s">
        <v>166</v>
      </c>
      <c r="E285" s="220" t="s">
        <v>1134</v>
      </c>
      <c r="F285" s="221" t="s">
        <v>4030</v>
      </c>
      <c r="G285" s="222" t="s">
        <v>3454</v>
      </c>
      <c r="H285" s="223">
        <v>1</v>
      </c>
      <c r="I285" s="224"/>
      <c r="J285" s="225">
        <f>ROUND(I285*H285,2)</f>
        <v>0</v>
      </c>
      <c r="K285" s="226"/>
      <c r="L285" s="44"/>
      <c r="M285" s="227" t="s">
        <v>1</v>
      </c>
      <c r="N285" s="228" t="s">
        <v>41</v>
      </c>
      <c r="O285" s="91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170</v>
      </c>
      <c r="AT285" s="231" t="s">
        <v>166</v>
      </c>
      <c r="AU285" s="231" t="s">
        <v>84</v>
      </c>
      <c r="AY285" s="17" t="s">
        <v>164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84</v>
      </c>
      <c r="BK285" s="232">
        <f>ROUND(I285*H285,2)</f>
        <v>0</v>
      </c>
      <c r="BL285" s="17" t="s">
        <v>170</v>
      </c>
      <c r="BM285" s="231" t="s">
        <v>4031</v>
      </c>
    </row>
    <row r="286" spans="1:65" s="2" customFormat="1" ht="22.2" customHeight="1">
      <c r="A286" s="38"/>
      <c r="B286" s="39"/>
      <c r="C286" s="219" t="s">
        <v>1126</v>
      </c>
      <c r="D286" s="219" t="s">
        <v>166</v>
      </c>
      <c r="E286" s="220" t="s">
        <v>1139</v>
      </c>
      <c r="F286" s="221" t="s">
        <v>4032</v>
      </c>
      <c r="G286" s="222" t="s">
        <v>3454</v>
      </c>
      <c r="H286" s="223">
        <v>1</v>
      </c>
      <c r="I286" s="224"/>
      <c r="J286" s="225">
        <f>ROUND(I286*H286,2)</f>
        <v>0</v>
      </c>
      <c r="K286" s="226"/>
      <c r="L286" s="44"/>
      <c r="M286" s="227" t="s">
        <v>1</v>
      </c>
      <c r="N286" s="228" t="s">
        <v>41</v>
      </c>
      <c r="O286" s="91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170</v>
      </c>
      <c r="AT286" s="231" t="s">
        <v>166</v>
      </c>
      <c r="AU286" s="231" t="s">
        <v>84</v>
      </c>
      <c r="AY286" s="17" t="s">
        <v>164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84</v>
      </c>
      <c r="BK286" s="232">
        <f>ROUND(I286*H286,2)</f>
        <v>0</v>
      </c>
      <c r="BL286" s="17" t="s">
        <v>170</v>
      </c>
      <c r="BM286" s="231" t="s">
        <v>4033</v>
      </c>
    </row>
    <row r="287" spans="1:65" s="2" customFormat="1" ht="34.8" customHeight="1">
      <c r="A287" s="38"/>
      <c r="B287" s="39"/>
      <c r="C287" s="219" t="s">
        <v>1134</v>
      </c>
      <c r="D287" s="219" t="s">
        <v>166</v>
      </c>
      <c r="E287" s="220" t="s">
        <v>1144</v>
      </c>
      <c r="F287" s="221" t="s">
        <v>4034</v>
      </c>
      <c r="G287" s="222" t="s">
        <v>3454</v>
      </c>
      <c r="H287" s="223">
        <v>1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41</v>
      </c>
      <c r="O287" s="91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170</v>
      </c>
      <c r="AT287" s="231" t="s">
        <v>166</v>
      </c>
      <c r="AU287" s="231" t="s">
        <v>84</v>
      </c>
      <c r="AY287" s="17" t="s">
        <v>164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84</v>
      </c>
      <c r="BK287" s="232">
        <f>ROUND(I287*H287,2)</f>
        <v>0</v>
      </c>
      <c r="BL287" s="17" t="s">
        <v>170</v>
      </c>
      <c r="BM287" s="231" t="s">
        <v>4035</v>
      </c>
    </row>
    <row r="288" spans="1:65" s="2" customFormat="1" ht="34.8" customHeight="1">
      <c r="A288" s="38"/>
      <c r="B288" s="39"/>
      <c r="C288" s="219" t="s">
        <v>1139</v>
      </c>
      <c r="D288" s="219" t="s">
        <v>166</v>
      </c>
      <c r="E288" s="220" t="s">
        <v>1165</v>
      </c>
      <c r="F288" s="221" t="s">
        <v>4036</v>
      </c>
      <c r="G288" s="222" t="s">
        <v>3454</v>
      </c>
      <c r="H288" s="223">
        <v>1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41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170</v>
      </c>
      <c r="AT288" s="231" t="s">
        <v>166</v>
      </c>
      <c r="AU288" s="231" t="s">
        <v>84</v>
      </c>
      <c r="AY288" s="17" t="s">
        <v>164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84</v>
      </c>
      <c r="BK288" s="232">
        <f>ROUND(I288*H288,2)</f>
        <v>0</v>
      </c>
      <c r="BL288" s="17" t="s">
        <v>170</v>
      </c>
      <c r="BM288" s="231" t="s">
        <v>4037</v>
      </c>
    </row>
    <row r="289" spans="1:65" s="2" customFormat="1" ht="34.8" customHeight="1">
      <c r="A289" s="38"/>
      <c r="B289" s="39"/>
      <c r="C289" s="219" t="s">
        <v>1144</v>
      </c>
      <c r="D289" s="219" t="s">
        <v>166</v>
      </c>
      <c r="E289" s="220" t="s">
        <v>1170</v>
      </c>
      <c r="F289" s="221" t="s">
        <v>4038</v>
      </c>
      <c r="G289" s="222" t="s">
        <v>3454</v>
      </c>
      <c r="H289" s="223">
        <v>1</v>
      </c>
      <c r="I289" s="224"/>
      <c r="J289" s="225">
        <f>ROUND(I289*H289,2)</f>
        <v>0</v>
      </c>
      <c r="K289" s="226"/>
      <c r="L289" s="44"/>
      <c r="M289" s="227" t="s">
        <v>1</v>
      </c>
      <c r="N289" s="228" t="s">
        <v>41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170</v>
      </c>
      <c r="AT289" s="231" t="s">
        <v>166</v>
      </c>
      <c r="AU289" s="231" t="s">
        <v>84</v>
      </c>
      <c r="AY289" s="17" t="s">
        <v>164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84</v>
      </c>
      <c r="BK289" s="232">
        <f>ROUND(I289*H289,2)</f>
        <v>0</v>
      </c>
      <c r="BL289" s="17" t="s">
        <v>170</v>
      </c>
      <c r="BM289" s="231" t="s">
        <v>4039</v>
      </c>
    </row>
    <row r="290" spans="1:65" s="2" customFormat="1" ht="34.8" customHeight="1">
      <c r="A290" s="38"/>
      <c r="B290" s="39"/>
      <c r="C290" s="219" t="s">
        <v>1165</v>
      </c>
      <c r="D290" s="219" t="s">
        <v>166</v>
      </c>
      <c r="E290" s="220" t="s">
        <v>1176</v>
      </c>
      <c r="F290" s="221" t="s">
        <v>4040</v>
      </c>
      <c r="G290" s="222" t="s">
        <v>3454</v>
      </c>
      <c r="H290" s="223">
        <v>1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41</v>
      </c>
      <c r="O290" s="91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170</v>
      </c>
      <c r="AT290" s="231" t="s">
        <v>166</v>
      </c>
      <c r="AU290" s="231" t="s">
        <v>84</v>
      </c>
      <c r="AY290" s="17" t="s">
        <v>164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84</v>
      </c>
      <c r="BK290" s="232">
        <f>ROUND(I290*H290,2)</f>
        <v>0</v>
      </c>
      <c r="BL290" s="17" t="s">
        <v>170</v>
      </c>
      <c r="BM290" s="231" t="s">
        <v>4041</v>
      </c>
    </row>
    <row r="291" spans="1:65" s="2" customFormat="1" ht="34.8" customHeight="1">
      <c r="A291" s="38"/>
      <c r="B291" s="39"/>
      <c r="C291" s="219" t="s">
        <v>1170</v>
      </c>
      <c r="D291" s="219" t="s">
        <v>166</v>
      </c>
      <c r="E291" s="220" t="s">
        <v>1182</v>
      </c>
      <c r="F291" s="221" t="s">
        <v>4042</v>
      </c>
      <c r="G291" s="222" t="s">
        <v>3454</v>
      </c>
      <c r="H291" s="223">
        <v>1</v>
      </c>
      <c r="I291" s="224"/>
      <c r="J291" s="225">
        <f>ROUND(I291*H291,2)</f>
        <v>0</v>
      </c>
      <c r="K291" s="226"/>
      <c r="L291" s="44"/>
      <c r="M291" s="227" t="s">
        <v>1</v>
      </c>
      <c r="N291" s="228" t="s">
        <v>41</v>
      </c>
      <c r="O291" s="91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170</v>
      </c>
      <c r="AT291" s="231" t="s">
        <v>166</v>
      </c>
      <c r="AU291" s="231" t="s">
        <v>84</v>
      </c>
      <c r="AY291" s="17" t="s">
        <v>164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84</v>
      </c>
      <c r="BK291" s="232">
        <f>ROUND(I291*H291,2)</f>
        <v>0</v>
      </c>
      <c r="BL291" s="17" t="s">
        <v>170</v>
      </c>
      <c r="BM291" s="231" t="s">
        <v>4043</v>
      </c>
    </row>
    <row r="292" spans="1:65" s="2" customFormat="1" ht="34.8" customHeight="1">
      <c r="A292" s="38"/>
      <c r="B292" s="39"/>
      <c r="C292" s="219" t="s">
        <v>1176</v>
      </c>
      <c r="D292" s="219" t="s">
        <v>166</v>
      </c>
      <c r="E292" s="220" t="s">
        <v>1193</v>
      </c>
      <c r="F292" s="221" t="s">
        <v>4044</v>
      </c>
      <c r="G292" s="222" t="s">
        <v>3454</v>
      </c>
      <c r="H292" s="223">
        <v>1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41</v>
      </c>
      <c r="O292" s="91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170</v>
      </c>
      <c r="AT292" s="231" t="s">
        <v>166</v>
      </c>
      <c r="AU292" s="231" t="s">
        <v>84</v>
      </c>
      <c r="AY292" s="17" t="s">
        <v>164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84</v>
      </c>
      <c r="BK292" s="232">
        <f>ROUND(I292*H292,2)</f>
        <v>0</v>
      </c>
      <c r="BL292" s="17" t="s">
        <v>170</v>
      </c>
      <c r="BM292" s="231" t="s">
        <v>4045</v>
      </c>
    </row>
    <row r="293" spans="1:65" s="2" customFormat="1" ht="22.2" customHeight="1">
      <c r="A293" s="38"/>
      <c r="B293" s="39"/>
      <c r="C293" s="219" t="s">
        <v>1182</v>
      </c>
      <c r="D293" s="219" t="s">
        <v>166</v>
      </c>
      <c r="E293" s="220" t="s">
        <v>1200</v>
      </c>
      <c r="F293" s="221" t="s">
        <v>4046</v>
      </c>
      <c r="G293" s="222" t="s">
        <v>3454</v>
      </c>
      <c r="H293" s="223">
        <v>1</v>
      </c>
      <c r="I293" s="224"/>
      <c r="J293" s="225">
        <f>ROUND(I293*H293,2)</f>
        <v>0</v>
      </c>
      <c r="K293" s="226"/>
      <c r="L293" s="44"/>
      <c r="M293" s="227" t="s">
        <v>1</v>
      </c>
      <c r="N293" s="228" t="s">
        <v>41</v>
      </c>
      <c r="O293" s="91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170</v>
      </c>
      <c r="AT293" s="231" t="s">
        <v>166</v>
      </c>
      <c r="AU293" s="231" t="s">
        <v>84</v>
      </c>
      <c r="AY293" s="17" t="s">
        <v>164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84</v>
      </c>
      <c r="BK293" s="232">
        <f>ROUND(I293*H293,2)</f>
        <v>0</v>
      </c>
      <c r="BL293" s="17" t="s">
        <v>170</v>
      </c>
      <c r="BM293" s="231" t="s">
        <v>4047</v>
      </c>
    </row>
    <row r="294" spans="1:65" s="2" customFormat="1" ht="22.2" customHeight="1">
      <c r="A294" s="38"/>
      <c r="B294" s="39"/>
      <c r="C294" s="219" t="s">
        <v>1193</v>
      </c>
      <c r="D294" s="219" t="s">
        <v>166</v>
      </c>
      <c r="E294" s="220" t="s">
        <v>1209</v>
      </c>
      <c r="F294" s="221" t="s">
        <v>4048</v>
      </c>
      <c r="G294" s="222" t="s">
        <v>3454</v>
      </c>
      <c r="H294" s="223">
        <v>1</v>
      </c>
      <c r="I294" s="224"/>
      <c r="J294" s="225">
        <f>ROUND(I294*H294,2)</f>
        <v>0</v>
      </c>
      <c r="K294" s="226"/>
      <c r="L294" s="44"/>
      <c r="M294" s="227" t="s">
        <v>1</v>
      </c>
      <c r="N294" s="228" t="s">
        <v>41</v>
      </c>
      <c r="O294" s="91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170</v>
      </c>
      <c r="AT294" s="231" t="s">
        <v>166</v>
      </c>
      <c r="AU294" s="231" t="s">
        <v>84</v>
      </c>
      <c r="AY294" s="17" t="s">
        <v>164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84</v>
      </c>
      <c r="BK294" s="232">
        <f>ROUND(I294*H294,2)</f>
        <v>0</v>
      </c>
      <c r="BL294" s="17" t="s">
        <v>170</v>
      </c>
      <c r="BM294" s="231" t="s">
        <v>4049</v>
      </c>
    </row>
    <row r="295" spans="1:65" s="2" customFormat="1" ht="22.2" customHeight="1">
      <c r="A295" s="38"/>
      <c r="B295" s="39"/>
      <c r="C295" s="219" t="s">
        <v>1200</v>
      </c>
      <c r="D295" s="219" t="s">
        <v>166</v>
      </c>
      <c r="E295" s="220" t="s">
        <v>1214</v>
      </c>
      <c r="F295" s="221" t="s">
        <v>4050</v>
      </c>
      <c r="G295" s="222" t="s">
        <v>3454</v>
      </c>
      <c r="H295" s="223">
        <v>1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41</v>
      </c>
      <c r="O295" s="91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170</v>
      </c>
      <c r="AT295" s="231" t="s">
        <v>166</v>
      </c>
      <c r="AU295" s="231" t="s">
        <v>84</v>
      </c>
      <c r="AY295" s="17" t="s">
        <v>164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84</v>
      </c>
      <c r="BK295" s="232">
        <f>ROUND(I295*H295,2)</f>
        <v>0</v>
      </c>
      <c r="BL295" s="17" t="s">
        <v>170</v>
      </c>
      <c r="BM295" s="231" t="s">
        <v>4051</v>
      </c>
    </row>
    <row r="296" spans="1:65" s="2" customFormat="1" ht="22.2" customHeight="1">
      <c r="A296" s="38"/>
      <c r="B296" s="39"/>
      <c r="C296" s="219" t="s">
        <v>1209</v>
      </c>
      <c r="D296" s="219" t="s">
        <v>166</v>
      </c>
      <c r="E296" s="220" t="s">
        <v>1220</v>
      </c>
      <c r="F296" s="221" t="s">
        <v>4052</v>
      </c>
      <c r="G296" s="222" t="s">
        <v>3454</v>
      </c>
      <c r="H296" s="223">
        <v>1</v>
      </c>
      <c r="I296" s="224"/>
      <c r="J296" s="225">
        <f>ROUND(I296*H296,2)</f>
        <v>0</v>
      </c>
      <c r="K296" s="226"/>
      <c r="L296" s="44"/>
      <c r="M296" s="227" t="s">
        <v>1</v>
      </c>
      <c r="N296" s="228" t="s">
        <v>41</v>
      </c>
      <c r="O296" s="91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170</v>
      </c>
      <c r="AT296" s="231" t="s">
        <v>166</v>
      </c>
      <c r="AU296" s="231" t="s">
        <v>84</v>
      </c>
      <c r="AY296" s="17" t="s">
        <v>164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84</v>
      </c>
      <c r="BK296" s="232">
        <f>ROUND(I296*H296,2)</f>
        <v>0</v>
      </c>
      <c r="BL296" s="17" t="s">
        <v>170</v>
      </c>
      <c r="BM296" s="231" t="s">
        <v>4053</v>
      </c>
    </row>
    <row r="297" spans="1:65" s="2" customFormat="1" ht="22.2" customHeight="1">
      <c r="A297" s="38"/>
      <c r="B297" s="39"/>
      <c r="C297" s="219" t="s">
        <v>1214</v>
      </c>
      <c r="D297" s="219" t="s">
        <v>166</v>
      </c>
      <c r="E297" s="220" t="s">
        <v>1226</v>
      </c>
      <c r="F297" s="221" t="s">
        <v>4052</v>
      </c>
      <c r="G297" s="222" t="s">
        <v>3454</v>
      </c>
      <c r="H297" s="223">
        <v>1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41</v>
      </c>
      <c r="O297" s="91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170</v>
      </c>
      <c r="AT297" s="231" t="s">
        <v>166</v>
      </c>
      <c r="AU297" s="231" t="s">
        <v>84</v>
      </c>
      <c r="AY297" s="17" t="s">
        <v>164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84</v>
      </c>
      <c r="BK297" s="232">
        <f>ROUND(I297*H297,2)</f>
        <v>0</v>
      </c>
      <c r="BL297" s="17" t="s">
        <v>170</v>
      </c>
      <c r="BM297" s="231" t="s">
        <v>4054</v>
      </c>
    </row>
    <row r="298" spans="1:65" s="2" customFormat="1" ht="22.2" customHeight="1">
      <c r="A298" s="38"/>
      <c r="B298" s="39"/>
      <c r="C298" s="219" t="s">
        <v>1220</v>
      </c>
      <c r="D298" s="219" t="s">
        <v>166</v>
      </c>
      <c r="E298" s="220" t="s">
        <v>1231</v>
      </c>
      <c r="F298" s="221" t="s">
        <v>4052</v>
      </c>
      <c r="G298" s="222" t="s">
        <v>3454</v>
      </c>
      <c r="H298" s="223">
        <v>1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41</v>
      </c>
      <c r="O298" s="91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170</v>
      </c>
      <c r="AT298" s="231" t="s">
        <v>166</v>
      </c>
      <c r="AU298" s="231" t="s">
        <v>84</v>
      </c>
      <c r="AY298" s="17" t="s">
        <v>164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84</v>
      </c>
      <c r="BK298" s="232">
        <f>ROUND(I298*H298,2)</f>
        <v>0</v>
      </c>
      <c r="BL298" s="17" t="s">
        <v>170</v>
      </c>
      <c r="BM298" s="231" t="s">
        <v>4055</v>
      </c>
    </row>
    <row r="299" spans="1:65" s="2" customFormat="1" ht="22.2" customHeight="1">
      <c r="A299" s="38"/>
      <c r="B299" s="39"/>
      <c r="C299" s="219" t="s">
        <v>1226</v>
      </c>
      <c r="D299" s="219" t="s">
        <v>166</v>
      </c>
      <c r="E299" s="220" t="s">
        <v>1237</v>
      </c>
      <c r="F299" s="221" t="s">
        <v>4056</v>
      </c>
      <c r="G299" s="222" t="s">
        <v>3454</v>
      </c>
      <c r="H299" s="223">
        <v>1</v>
      </c>
      <c r="I299" s="224"/>
      <c r="J299" s="225">
        <f>ROUND(I299*H299,2)</f>
        <v>0</v>
      </c>
      <c r="K299" s="226"/>
      <c r="L299" s="44"/>
      <c r="M299" s="227" t="s">
        <v>1</v>
      </c>
      <c r="N299" s="228" t="s">
        <v>41</v>
      </c>
      <c r="O299" s="91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170</v>
      </c>
      <c r="AT299" s="231" t="s">
        <v>166</v>
      </c>
      <c r="AU299" s="231" t="s">
        <v>84</v>
      </c>
      <c r="AY299" s="17" t="s">
        <v>164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84</v>
      </c>
      <c r="BK299" s="232">
        <f>ROUND(I299*H299,2)</f>
        <v>0</v>
      </c>
      <c r="BL299" s="17" t="s">
        <v>170</v>
      </c>
      <c r="BM299" s="231" t="s">
        <v>4057</v>
      </c>
    </row>
    <row r="300" spans="1:65" s="2" customFormat="1" ht="22.2" customHeight="1">
      <c r="A300" s="38"/>
      <c r="B300" s="39"/>
      <c r="C300" s="219" t="s">
        <v>1231</v>
      </c>
      <c r="D300" s="219" t="s">
        <v>166</v>
      </c>
      <c r="E300" s="220" t="s">
        <v>1243</v>
      </c>
      <c r="F300" s="221" t="s">
        <v>4058</v>
      </c>
      <c r="G300" s="222" t="s">
        <v>3454</v>
      </c>
      <c r="H300" s="223">
        <v>1</v>
      </c>
      <c r="I300" s="224"/>
      <c r="J300" s="225">
        <f>ROUND(I300*H300,2)</f>
        <v>0</v>
      </c>
      <c r="K300" s="226"/>
      <c r="L300" s="44"/>
      <c r="M300" s="227" t="s">
        <v>1</v>
      </c>
      <c r="N300" s="228" t="s">
        <v>41</v>
      </c>
      <c r="O300" s="91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170</v>
      </c>
      <c r="AT300" s="231" t="s">
        <v>166</v>
      </c>
      <c r="AU300" s="231" t="s">
        <v>84</v>
      </c>
      <c r="AY300" s="17" t="s">
        <v>164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84</v>
      </c>
      <c r="BK300" s="232">
        <f>ROUND(I300*H300,2)</f>
        <v>0</v>
      </c>
      <c r="BL300" s="17" t="s">
        <v>170</v>
      </c>
      <c r="BM300" s="231" t="s">
        <v>4059</v>
      </c>
    </row>
    <row r="301" spans="1:65" s="2" customFormat="1" ht="22.2" customHeight="1">
      <c r="A301" s="38"/>
      <c r="B301" s="39"/>
      <c r="C301" s="219" t="s">
        <v>1237</v>
      </c>
      <c r="D301" s="219" t="s">
        <v>166</v>
      </c>
      <c r="E301" s="220" t="s">
        <v>1248</v>
      </c>
      <c r="F301" s="221" t="s">
        <v>4060</v>
      </c>
      <c r="G301" s="222" t="s">
        <v>3454</v>
      </c>
      <c r="H301" s="223">
        <v>1</v>
      </c>
      <c r="I301" s="224"/>
      <c r="J301" s="225">
        <f>ROUND(I301*H301,2)</f>
        <v>0</v>
      </c>
      <c r="K301" s="226"/>
      <c r="L301" s="44"/>
      <c r="M301" s="227" t="s">
        <v>1</v>
      </c>
      <c r="N301" s="228" t="s">
        <v>41</v>
      </c>
      <c r="O301" s="91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170</v>
      </c>
      <c r="AT301" s="231" t="s">
        <v>166</v>
      </c>
      <c r="AU301" s="231" t="s">
        <v>84</v>
      </c>
      <c r="AY301" s="17" t="s">
        <v>164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84</v>
      </c>
      <c r="BK301" s="232">
        <f>ROUND(I301*H301,2)</f>
        <v>0</v>
      </c>
      <c r="BL301" s="17" t="s">
        <v>170</v>
      </c>
      <c r="BM301" s="231" t="s">
        <v>4061</v>
      </c>
    </row>
    <row r="302" spans="1:65" s="2" customFormat="1" ht="22.2" customHeight="1">
      <c r="A302" s="38"/>
      <c r="B302" s="39"/>
      <c r="C302" s="219" t="s">
        <v>1243</v>
      </c>
      <c r="D302" s="219" t="s">
        <v>166</v>
      </c>
      <c r="E302" s="220" t="s">
        <v>1253</v>
      </c>
      <c r="F302" s="221" t="s">
        <v>4062</v>
      </c>
      <c r="G302" s="222" t="s">
        <v>3454</v>
      </c>
      <c r="H302" s="223">
        <v>1</v>
      </c>
      <c r="I302" s="224"/>
      <c r="J302" s="225">
        <f>ROUND(I302*H302,2)</f>
        <v>0</v>
      </c>
      <c r="K302" s="226"/>
      <c r="L302" s="44"/>
      <c r="M302" s="227" t="s">
        <v>1</v>
      </c>
      <c r="N302" s="228" t="s">
        <v>41</v>
      </c>
      <c r="O302" s="91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170</v>
      </c>
      <c r="AT302" s="231" t="s">
        <v>166</v>
      </c>
      <c r="AU302" s="231" t="s">
        <v>84</v>
      </c>
      <c r="AY302" s="17" t="s">
        <v>164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84</v>
      </c>
      <c r="BK302" s="232">
        <f>ROUND(I302*H302,2)</f>
        <v>0</v>
      </c>
      <c r="BL302" s="17" t="s">
        <v>170</v>
      </c>
      <c r="BM302" s="231" t="s">
        <v>4063</v>
      </c>
    </row>
    <row r="303" spans="1:65" s="2" customFormat="1" ht="22.2" customHeight="1">
      <c r="A303" s="38"/>
      <c r="B303" s="39"/>
      <c r="C303" s="219" t="s">
        <v>1248</v>
      </c>
      <c r="D303" s="219" t="s">
        <v>166</v>
      </c>
      <c r="E303" s="220" t="s">
        <v>1263</v>
      </c>
      <c r="F303" s="221" t="s">
        <v>4064</v>
      </c>
      <c r="G303" s="222" t="s">
        <v>3454</v>
      </c>
      <c r="H303" s="223">
        <v>1</v>
      </c>
      <c r="I303" s="224"/>
      <c r="J303" s="225">
        <f>ROUND(I303*H303,2)</f>
        <v>0</v>
      </c>
      <c r="K303" s="226"/>
      <c r="L303" s="44"/>
      <c r="M303" s="227" t="s">
        <v>1</v>
      </c>
      <c r="N303" s="228" t="s">
        <v>41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170</v>
      </c>
      <c r="AT303" s="231" t="s">
        <v>166</v>
      </c>
      <c r="AU303" s="231" t="s">
        <v>84</v>
      </c>
      <c r="AY303" s="17" t="s">
        <v>164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84</v>
      </c>
      <c r="BK303" s="232">
        <f>ROUND(I303*H303,2)</f>
        <v>0</v>
      </c>
      <c r="BL303" s="17" t="s">
        <v>170</v>
      </c>
      <c r="BM303" s="231" t="s">
        <v>4065</v>
      </c>
    </row>
    <row r="304" spans="1:65" s="2" customFormat="1" ht="22.2" customHeight="1">
      <c r="A304" s="38"/>
      <c r="B304" s="39"/>
      <c r="C304" s="219" t="s">
        <v>1253</v>
      </c>
      <c r="D304" s="219" t="s">
        <v>166</v>
      </c>
      <c r="E304" s="220" t="s">
        <v>1273</v>
      </c>
      <c r="F304" s="221" t="s">
        <v>4066</v>
      </c>
      <c r="G304" s="222" t="s">
        <v>3454</v>
      </c>
      <c r="H304" s="223">
        <v>1</v>
      </c>
      <c r="I304" s="224"/>
      <c r="J304" s="225">
        <f>ROUND(I304*H304,2)</f>
        <v>0</v>
      </c>
      <c r="K304" s="226"/>
      <c r="L304" s="44"/>
      <c r="M304" s="227" t="s">
        <v>1</v>
      </c>
      <c r="N304" s="228" t="s">
        <v>41</v>
      </c>
      <c r="O304" s="91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170</v>
      </c>
      <c r="AT304" s="231" t="s">
        <v>166</v>
      </c>
      <c r="AU304" s="231" t="s">
        <v>84</v>
      </c>
      <c r="AY304" s="17" t="s">
        <v>164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84</v>
      </c>
      <c r="BK304" s="232">
        <f>ROUND(I304*H304,2)</f>
        <v>0</v>
      </c>
      <c r="BL304" s="17" t="s">
        <v>170</v>
      </c>
      <c r="BM304" s="231" t="s">
        <v>4067</v>
      </c>
    </row>
    <row r="305" spans="1:65" s="2" customFormat="1" ht="22.2" customHeight="1">
      <c r="A305" s="38"/>
      <c r="B305" s="39"/>
      <c r="C305" s="219" t="s">
        <v>1263</v>
      </c>
      <c r="D305" s="219" t="s">
        <v>166</v>
      </c>
      <c r="E305" s="220" t="s">
        <v>1279</v>
      </c>
      <c r="F305" s="221" t="s">
        <v>4066</v>
      </c>
      <c r="G305" s="222" t="s">
        <v>3454</v>
      </c>
      <c r="H305" s="223">
        <v>1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41</v>
      </c>
      <c r="O305" s="91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170</v>
      </c>
      <c r="AT305" s="231" t="s">
        <v>166</v>
      </c>
      <c r="AU305" s="231" t="s">
        <v>84</v>
      </c>
      <c r="AY305" s="17" t="s">
        <v>164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84</v>
      </c>
      <c r="BK305" s="232">
        <f>ROUND(I305*H305,2)</f>
        <v>0</v>
      </c>
      <c r="BL305" s="17" t="s">
        <v>170</v>
      </c>
      <c r="BM305" s="231" t="s">
        <v>4068</v>
      </c>
    </row>
    <row r="306" spans="1:65" s="2" customFormat="1" ht="13.8" customHeight="1">
      <c r="A306" s="38"/>
      <c r="B306" s="39"/>
      <c r="C306" s="219" t="s">
        <v>1273</v>
      </c>
      <c r="D306" s="219" t="s">
        <v>166</v>
      </c>
      <c r="E306" s="220" t="s">
        <v>1284</v>
      </c>
      <c r="F306" s="221" t="s">
        <v>4069</v>
      </c>
      <c r="G306" s="222" t="s">
        <v>3454</v>
      </c>
      <c r="H306" s="223">
        <v>2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41</v>
      </c>
      <c r="O306" s="91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170</v>
      </c>
      <c r="AT306" s="231" t="s">
        <v>166</v>
      </c>
      <c r="AU306" s="231" t="s">
        <v>84</v>
      </c>
      <c r="AY306" s="17" t="s">
        <v>164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84</v>
      </c>
      <c r="BK306" s="232">
        <f>ROUND(I306*H306,2)</f>
        <v>0</v>
      </c>
      <c r="BL306" s="17" t="s">
        <v>170</v>
      </c>
      <c r="BM306" s="231" t="s">
        <v>4070</v>
      </c>
    </row>
    <row r="307" spans="1:65" s="2" customFormat="1" ht="13.8" customHeight="1">
      <c r="A307" s="38"/>
      <c r="B307" s="39"/>
      <c r="C307" s="219" t="s">
        <v>1279</v>
      </c>
      <c r="D307" s="219" t="s">
        <v>166</v>
      </c>
      <c r="E307" s="220" t="s">
        <v>1290</v>
      </c>
      <c r="F307" s="221" t="s">
        <v>3990</v>
      </c>
      <c r="G307" s="222" t="s">
        <v>3454</v>
      </c>
      <c r="H307" s="223">
        <v>2</v>
      </c>
      <c r="I307" s="224"/>
      <c r="J307" s="225">
        <f>ROUND(I307*H307,2)</f>
        <v>0</v>
      </c>
      <c r="K307" s="226"/>
      <c r="L307" s="44"/>
      <c r="M307" s="227" t="s">
        <v>1</v>
      </c>
      <c r="N307" s="228" t="s">
        <v>41</v>
      </c>
      <c r="O307" s="91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1" t="s">
        <v>170</v>
      </c>
      <c r="AT307" s="231" t="s">
        <v>166</v>
      </c>
      <c r="AU307" s="231" t="s">
        <v>84</v>
      </c>
      <c r="AY307" s="17" t="s">
        <v>164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7" t="s">
        <v>84</v>
      </c>
      <c r="BK307" s="232">
        <f>ROUND(I307*H307,2)</f>
        <v>0</v>
      </c>
      <c r="BL307" s="17" t="s">
        <v>170</v>
      </c>
      <c r="BM307" s="231" t="s">
        <v>4071</v>
      </c>
    </row>
    <row r="308" spans="1:65" s="2" customFormat="1" ht="13.8" customHeight="1">
      <c r="A308" s="38"/>
      <c r="B308" s="39"/>
      <c r="C308" s="219" t="s">
        <v>1284</v>
      </c>
      <c r="D308" s="219" t="s">
        <v>166</v>
      </c>
      <c r="E308" s="220" t="s">
        <v>1300</v>
      </c>
      <c r="F308" s="221" t="s">
        <v>3942</v>
      </c>
      <c r="G308" s="222" t="s">
        <v>3454</v>
      </c>
      <c r="H308" s="223">
        <v>1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41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170</v>
      </c>
      <c r="AT308" s="231" t="s">
        <v>166</v>
      </c>
      <c r="AU308" s="231" t="s">
        <v>84</v>
      </c>
      <c r="AY308" s="17" t="s">
        <v>164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84</v>
      </c>
      <c r="BK308" s="232">
        <f>ROUND(I308*H308,2)</f>
        <v>0</v>
      </c>
      <c r="BL308" s="17" t="s">
        <v>170</v>
      </c>
      <c r="BM308" s="231" t="s">
        <v>4072</v>
      </c>
    </row>
    <row r="309" spans="1:65" s="2" customFormat="1" ht="13.8" customHeight="1">
      <c r="A309" s="38"/>
      <c r="B309" s="39"/>
      <c r="C309" s="219" t="s">
        <v>1290</v>
      </c>
      <c r="D309" s="219" t="s">
        <v>166</v>
      </c>
      <c r="E309" s="220" t="s">
        <v>1306</v>
      </c>
      <c r="F309" s="221" t="s">
        <v>4073</v>
      </c>
      <c r="G309" s="222" t="s">
        <v>3454</v>
      </c>
      <c r="H309" s="223">
        <v>1</v>
      </c>
      <c r="I309" s="224"/>
      <c r="J309" s="225">
        <f>ROUND(I309*H309,2)</f>
        <v>0</v>
      </c>
      <c r="K309" s="226"/>
      <c r="L309" s="44"/>
      <c r="M309" s="227" t="s">
        <v>1</v>
      </c>
      <c r="N309" s="228" t="s">
        <v>41</v>
      </c>
      <c r="O309" s="91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170</v>
      </c>
      <c r="AT309" s="231" t="s">
        <v>166</v>
      </c>
      <c r="AU309" s="231" t="s">
        <v>84</v>
      </c>
      <c r="AY309" s="17" t="s">
        <v>164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84</v>
      </c>
      <c r="BK309" s="232">
        <f>ROUND(I309*H309,2)</f>
        <v>0</v>
      </c>
      <c r="BL309" s="17" t="s">
        <v>170</v>
      </c>
      <c r="BM309" s="231" t="s">
        <v>4074</v>
      </c>
    </row>
    <row r="310" spans="1:65" s="2" customFormat="1" ht="13.8" customHeight="1">
      <c r="A310" s="38"/>
      <c r="B310" s="39"/>
      <c r="C310" s="219" t="s">
        <v>1300</v>
      </c>
      <c r="D310" s="219" t="s">
        <v>166</v>
      </c>
      <c r="E310" s="220" t="s">
        <v>1317</v>
      </c>
      <c r="F310" s="221" t="s">
        <v>4075</v>
      </c>
      <c r="G310" s="222" t="s">
        <v>3454</v>
      </c>
      <c r="H310" s="223">
        <v>1</v>
      </c>
      <c r="I310" s="224"/>
      <c r="J310" s="225">
        <f>ROUND(I310*H310,2)</f>
        <v>0</v>
      </c>
      <c r="K310" s="226"/>
      <c r="L310" s="44"/>
      <c r="M310" s="227" t="s">
        <v>1</v>
      </c>
      <c r="N310" s="228" t="s">
        <v>41</v>
      </c>
      <c r="O310" s="91"/>
      <c r="P310" s="229">
        <f>O310*H310</f>
        <v>0</v>
      </c>
      <c r="Q310" s="229">
        <v>0</v>
      </c>
      <c r="R310" s="229">
        <f>Q310*H310</f>
        <v>0</v>
      </c>
      <c r="S310" s="229">
        <v>0</v>
      </c>
      <c r="T310" s="23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1" t="s">
        <v>170</v>
      </c>
      <c r="AT310" s="231" t="s">
        <v>166</v>
      </c>
      <c r="AU310" s="231" t="s">
        <v>84</v>
      </c>
      <c r="AY310" s="17" t="s">
        <v>164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7" t="s">
        <v>84</v>
      </c>
      <c r="BK310" s="232">
        <f>ROUND(I310*H310,2)</f>
        <v>0</v>
      </c>
      <c r="BL310" s="17" t="s">
        <v>170</v>
      </c>
      <c r="BM310" s="231" t="s">
        <v>4076</v>
      </c>
    </row>
    <row r="311" spans="1:65" s="2" customFormat="1" ht="13.8" customHeight="1">
      <c r="A311" s="38"/>
      <c r="B311" s="39"/>
      <c r="C311" s="219" t="s">
        <v>1306</v>
      </c>
      <c r="D311" s="219" t="s">
        <v>166</v>
      </c>
      <c r="E311" s="220" t="s">
        <v>1323</v>
      </c>
      <c r="F311" s="221" t="s">
        <v>4077</v>
      </c>
      <c r="G311" s="222" t="s">
        <v>3454</v>
      </c>
      <c r="H311" s="223">
        <v>1</v>
      </c>
      <c r="I311" s="224"/>
      <c r="J311" s="225">
        <f>ROUND(I311*H311,2)</f>
        <v>0</v>
      </c>
      <c r="K311" s="226"/>
      <c r="L311" s="44"/>
      <c r="M311" s="227" t="s">
        <v>1</v>
      </c>
      <c r="N311" s="228" t="s">
        <v>41</v>
      </c>
      <c r="O311" s="91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170</v>
      </c>
      <c r="AT311" s="231" t="s">
        <v>166</v>
      </c>
      <c r="AU311" s="231" t="s">
        <v>84</v>
      </c>
      <c r="AY311" s="17" t="s">
        <v>164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84</v>
      </c>
      <c r="BK311" s="232">
        <f>ROUND(I311*H311,2)</f>
        <v>0</v>
      </c>
      <c r="BL311" s="17" t="s">
        <v>170</v>
      </c>
      <c r="BM311" s="231" t="s">
        <v>4078</v>
      </c>
    </row>
    <row r="312" spans="1:65" s="2" customFormat="1" ht="13.8" customHeight="1">
      <c r="A312" s="38"/>
      <c r="B312" s="39"/>
      <c r="C312" s="219" t="s">
        <v>1311</v>
      </c>
      <c r="D312" s="219" t="s">
        <v>166</v>
      </c>
      <c r="E312" s="220" t="s">
        <v>1328</v>
      </c>
      <c r="F312" s="221" t="s">
        <v>4079</v>
      </c>
      <c r="G312" s="222" t="s">
        <v>3454</v>
      </c>
      <c r="H312" s="223">
        <v>1</v>
      </c>
      <c r="I312" s="224"/>
      <c r="J312" s="225">
        <f>ROUND(I312*H312,2)</f>
        <v>0</v>
      </c>
      <c r="K312" s="226"/>
      <c r="L312" s="44"/>
      <c r="M312" s="227" t="s">
        <v>1</v>
      </c>
      <c r="N312" s="228" t="s">
        <v>41</v>
      </c>
      <c r="O312" s="91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170</v>
      </c>
      <c r="AT312" s="231" t="s">
        <v>166</v>
      </c>
      <c r="AU312" s="231" t="s">
        <v>84</v>
      </c>
      <c r="AY312" s="17" t="s">
        <v>164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84</v>
      </c>
      <c r="BK312" s="232">
        <f>ROUND(I312*H312,2)</f>
        <v>0</v>
      </c>
      <c r="BL312" s="17" t="s">
        <v>170</v>
      </c>
      <c r="BM312" s="231" t="s">
        <v>4080</v>
      </c>
    </row>
    <row r="313" spans="1:65" s="2" customFormat="1" ht="13.8" customHeight="1">
      <c r="A313" s="38"/>
      <c r="B313" s="39"/>
      <c r="C313" s="219" t="s">
        <v>1317</v>
      </c>
      <c r="D313" s="219" t="s">
        <v>166</v>
      </c>
      <c r="E313" s="220" t="s">
        <v>1333</v>
      </c>
      <c r="F313" s="221" t="s">
        <v>4081</v>
      </c>
      <c r="G313" s="222" t="s">
        <v>3454</v>
      </c>
      <c r="H313" s="223">
        <v>1</v>
      </c>
      <c r="I313" s="224"/>
      <c r="J313" s="225">
        <f>ROUND(I313*H313,2)</f>
        <v>0</v>
      </c>
      <c r="K313" s="226"/>
      <c r="L313" s="44"/>
      <c r="M313" s="227" t="s">
        <v>1</v>
      </c>
      <c r="N313" s="228" t="s">
        <v>41</v>
      </c>
      <c r="O313" s="91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1" t="s">
        <v>170</v>
      </c>
      <c r="AT313" s="231" t="s">
        <v>166</v>
      </c>
      <c r="AU313" s="231" t="s">
        <v>84</v>
      </c>
      <c r="AY313" s="17" t="s">
        <v>164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7" t="s">
        <v>84</v>
      </c>
      <c r="BK313" s="232">
        <f>ROUND(I313*H313,2)</f>
        <v>0</v>
      </c>
      <c r="BL313" s="17" t="s">
        <v>170</v>
      </c>
      <c r="BM313" s="231" t="s">
        <v>4082</v>
      </c>
    </row>
    <row r="314" spans="1:65" s="2" customFormat="1" ht="13.8" customHeight="1">
      <c r="A314" s="38"/>
      <c r="B314" s="39"/>
      <c r="C314" s="219" t="s">
        <v>1323</v>
      </c>
      <c r="D314" s="219" t="s">
        <v>166</v>
      </c>
      <c r="E314" s="220" t="s">
        <v>1338</v>
      </c>
      <c r="F314" s="221" t="s">
        <v>4083</v>
      </c>
      <c r="G314" s="222" t="s">
        <v>3454</v>
      </c>
      <c r="H314" s="223">
        <v>1</v>
      </c>
      <c r="I314" s="224"/>
      <c r="J314" s="225">
        <f>ROUND(I314*H314,2)</f>
        <v>0</v>
      </c>
      <c r="K314" s="226"/>
      <c r="L314" s="44"/>
      <c r="M314" s="227" t="s">
        <v>1</v>
      </c>
      <c r="N314" s="228" t="s">
        <v>41</v>
      </c>
      <c r="O314" s="91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170</v>
      </c>
      <c r="AT314" s="231" t="s">
        <v>166</v>
      </c>
      <c r="AU314" s="231" t="s">
        <v>84</v>
      </c>
      <c r="AY314" s="17" t="s">
        <v>164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84</v>
      </c>
      <c r="BK314" s="232">
        <f>ROUND(I314*H314,2)</f>
        <v>0</v>
      </c>
      <c r="BL314" s="17" t="s">
        <v>170</v>
      </c>
      <c r="BM314" s="231" t="s">
        <v>4084</v>
      </c>
    </row>
    <row r="315" spans="1:65" s="2" customFormat="1" ht="13.8" customHeight="1">
      <c r="A315" s="38"/>
      <c r="B315" s="39"/>
      <c r="C315" s="219" t="s">
        <v>1328</v>
      </c>
      <c r="D315" s="219" t="s">
        <v>166</v>
      </c>
      <c r="E315" s="220" t="s">
        <v>1354</v>
      </c>
      <c r="F315" s="221" t="s">
        <v>4085</v>
      </c>
      <c r="G315" s="222" t="s">
        <v>3454</v>
      </c>
      <c r="H315" s="223">
        <v>1</v>
      </c>
      <c r="I315" s="224"/>
      <c r="J315" s="225">
        <f>ROUND(I315*H315,2)</f>
        <v>0</v>
      </c>
      <c r="K315" s="226"/>
      <c r="L315" s="44"/>
      <c r="M315" s="227" t="s">
        <v>1</v>
      </c>
      <c r="N315" s="228" t="s">
        <v>41</v>
      </c>
      <c r="O315" s="91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170</v>
      </c>
      <c r="AT315" s="231" t="s">
        <v>166</v>
      </c>
      <c r="AU315" s="231" t="s">
        <v>84</v>
      </c>
      <c r="AY315" s="17" t="s">
        <v>164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7" t="s">
        <v>84</v>
      </c>
      <c r="BK315" s="232">
        <f>ROUND(I315*H315,2)</f>
        <v>0</v>
      </c>
      <c r="BL315" s="17" t="s">
        <v>170</v>
      </c>
      <c r="BM315" s="231" t="s">
        <v>4086</v>
      </c>
    </row>
    <row r="316" spans="1:65" s="2" customFormat="1" ht="13.8" customHeight="1">
      <c r="A316" s="38"/>
      <c r="B316" s="39"/>
      <c r="C316" s="219" t="s">
        <v>1333</v>
      </c>
      <c r="D316" s="219" t="s">
        <v>166</v>
      </c>
      <c r="E316" s="220" t="s">
        <v>1362</v>
      </c>
      <c r="F316" s="221" t="s">
        <v>4087</v>
      </c>
      <c r="G316" s="222" t="s">
        <v>3454</v>
      </c>
      <c r="H316" s="223">
        <v>1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41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170</v>
      </c>
      <c r="AT316" s="231" t="s">
        <v>166</v>
      </c>
      <c r="AU316" s="231" t="s">
        <v>84</v>
      </c>
      <c r="AY316" s="17" t="s">
        <v>164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84</v>
      </c>
      <c r="BK316" s="232">
        <f>ROUND(I316*H316,2)</f>
        <v>0</v>
      </c>
      <c r="BL316" s="17" t="s">
        <v>170</v>
      </c>
      <c r="BM316" s="231" t="s">
        <v>4088</v>
      </c>
    </row>
    <row r="317" spans="1:65" s="2" customFormat="1" ht="13.8" customHeight="1">
      <c r="A317" s="38"/>
      <c r="B317" s="39"/>
      <c r="C317" s="219" t="s">
        <v>1338</v>
      </c>
      <c r="D317" s="219" t="s">
        <v>166</v>
      </c>
      <c r="E317" s="220" t="s">
        <v>1367</v>
      </c>
      <c r="F317" s="221" t="s">
        <v>4089</v>
      </c>
      <c r="G317" s="222" t="s">
        <v>3454</v>
      </c>
      <c r="H317" s="223">
        <v>1</v>
      </c>
      <c r="I317" s="224"/>
      <c r="J317" s="225">
        <f>ROUND(I317*H317,2)</f>
        <v>0</v>
      </c>
      <c r="K317" s="226"/>
      <c r="L317" s="44"/>
      <c r="M317" s="227" t="s">
        <v>1</v>
      </c>
      <c r="N317" s="228" t="s">
        <v>41</v>
      </c>
      <c r="O317" s="91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170</v>
      </c>
      <c r="AT317" s="231" t="s">
        <v>166</v>
      </c>
      <c r="AU317" s="231" t="s">
        <v>84</v>
      </c>
      <c r="AY317" s="17" t="s">
        <v>164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84</v>
      </c>
      <c r="BK317" s="232">
        <f>ROUND(I317*H317,2)</f>
        <v>0</v>
      </c>
      <c r="BL317" s="17" t="s">
        <v>170</v>
      </c>
      <c r="BM317" s="231" t="s">
        <v>4090</v>
      </c>
    </row>
    <row r="318" spans="1:65" s="2" customFormat="1" ht="34.8" customHeight="1">
      <c r="A318" s="38"/>
      <c r="B318" s="39"/>
      <c r="C318" s="219" t="s">
        <v>1354</v>
      </c>
      <c r="D318" s="219" t="s">
        <v>166</v>
      </c>
      <c r="E318" s="220" t="s">
        <v>1371</v>
      </c>
      <c r="F318" s="221" t="s">
        <v>4091</v>
      </c>
      <c r="G318" s="222" t="s">
        <v>3454</v>
      </c>
      <c r="H318" s="223">
        <v>1</v>
      </c>
      <c r="I318" s="224"/>
      <c r="J318" s="225">
        <f>ROUND(I318*H318,2)</f>
        <v>0</v>
      </c>
      <c r="K318" s="226"/>
      <c r="L318" s="44"/>
      <c r="M318" s="227" t="s">
        <v>1</v>
      </c>
      <c r="N318" s="228" t="s">
        <v>41</v>
      </c>
      <c r="O318" s="91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170</v>
      </c>
      <c r="AT318" s="231" t="s">
        <v>166</v>
      </c>
      <c r="AU318" s="231" t="s">
        <v>84</v>
      </c>
      <c r="AY318" s="17" t="s">
        <v>164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84</v>
      </c>
      <c r="BK318" s="232">
        <f>ROUND(I318*H318,2)</f>
        <v>0</v>
      </c>
      <c r="BL318" s="17" t="s">
        <v>170</v>
      </c>
      <c r="BM318" s="231" t="s">
        <v>4092</v>
      </c>
    </row>
    <row r="319" spans="1:65" s="2" customFormat="1" ht="22.2" customHeight="1">
      <c r="A319" s="38"/>
      <c r="B319" s="39"/>
      <c r="C319" s="219" t="s">
        <v>1362</v>
      </c>
      <c r="D319" s="219" t="s">
        <v>166</v>
      </c>
      <c r="E319" s="220" t="s">
        <v>1375</v>
      </c>
      <c r="F319" s="221" t="s">
        <v>4093</v>
      </c>
      <c r="G319" s="222" t="s">
        <v>3454</v>
      </c>
      <c r="H319" s="223">
        <v>1</v>
      </c>
      <c r="I319" s="224"/>
      <c r="J319" s="225">
        <f>ROUND(I319*H319,2)</f>
        <v>0</v>
      </c>
      <c r="K319" s="226"/>
      <c r="L319" s="44"/>
      <c r="M319" s="227" t="s">
        <v>1</v>
      </c>
      <c r="N319" s="228" t="s">
        <v>41</v>
      </c>
      <c r="O319" s="91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1" t="s">
        <v>170</v>
      </c>
      <c r="AT319" s="231" t="s">
        <v>166</v>
      </c>
      <c r="AU319" s="231" t="s">
        <v>84</v>
      </c>
      <c r="AY319" s="17" t="s">
        <v>164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7" t="s">
        <v>84</v>
      </c>
      <c r="BK319" s="232">
        <f>ROUND(I319*H319,2)</f>
        <v>0</v>
      </c>
      <c r="BL319" s="17" t="s">
        <v>170</v>
      </c>
      <c r="BM319" s="231" t="s">
        <v>4094</v>
      </c>
    </row>
    <row r="320" spans="1:65" s="2" customFormat="1" ht="13.8" customHeight="1">
      <c r="A320" s="38"/>
      <c r="B320" s="39"/>
      <c r="C320" s="219" t="s">
        <v>1367</v>
      </c>
      <c r="D320" s="219" t="s">
        <v>166</v>
      </c>
      <c r="E320" s="220" t="s">
        <v>1380</v>
      </c>
      <c r="F320" s="221" t="s">
        <v>4095</v>
      </c>
      <c r="G320" s="222" t="s">
        <v>3454</v>
      </c>
      <c r="H320" s="223">
        <v>3</v>
      </c>
      <c r="I320" s="224"/>
      <c r="J320" s="225">
        <f>ROUND(I320*H320,2)</f>
        <v>0</v>
      </c>
      <c r="K320" s="226"/>
      <c r="L320" s="44"/>
      <c r="M320" s="227" t="s">
        <v>1</v>
      </c>
      <c r="N320" s="228" t="s">
        <v>41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170</v>
      </c>
      <c r="AT320" s="231" t="s">
        <v>166</v>
      </c>
      <c r="AU320" s="231" t="s">
        <v>84</v>
      </c>
      <c r="AY320" s="17" t="s">
        <v>164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84</v>
      </c>
      <c r="BK320" s="232">
        <f>ROUND(I320*H320,2)</f>
        <v>0</v>
      </c>
      <c r="BL320" s="17" t="s">
        <v>170</v>
      </c>
      <c r="BM320" s="231" t="s">
        <v>4096</v>
      </c>
    </row>
    <row r="321" spans="1:65" s="2" customFormat="1" ht="13.8" customHeight="1">
      <c r="A321" s="38"/>
      <c r="B321" s="39"/>
      <c r="C321" s="219" t="s">
        <v>1371</v>
      </c>
      <c r="D321" s="219" t="s">
        <v>166</v>
      </c>
      <c r="E321" s="220" t="s">
        <v>1385</v>
      </c>
      <c r="F321" s="221" t="s">
        <v>3990</v>
      </c>
      <c r="G321" s="222" t="s">
        <v>3454</v>
      </c>
      <c r="H321" s="223">
        <v>6</v>
      </c>
      <c r="I321" s="224"/>
      <c r="J321" s="225">
        <f>ROUND(I321*H321,2)</f>
        <v>0</v>
      </c>
      <c r="K321" s="226"/>
      <c r="L321" s="44"/>
      <c r="M321" s="227" t="s">
        <v>1</v>
      </c>
      <c r="N321" s="228" t="s">
        <v>41</v>
      </c>
      <c r="O321" s="91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1" t="s">
        <v>170</v>
      </c>
      <c r="AT321" s="231" t="s">
        <v>166</v>
      </c>
      <c r="AU321" s="231" t="s">
        <v>84</v>
      </c>
      <c r="AY321" s="17" t="s">
        <v>164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84</v>
      </c>
      <c r="BK321" s="232">
        <f>ROUND(I321*H321,2)</f>
        <v>0</v>
      </c>
      <c r="BL321" s="17" t="s">
        <v>170</v>
      </c>
      <c r="BM321" s="231" t="s">
        <v>4097</v>
      </c>
    </row>
    <row r="322" spans="1:65" s="2" customFormat="1" ht="13.8" customHeight="1">
      <c r="A322" s="38"/>
      <c r="B322" s="39"/>
      <c r="C322" s="219" t="s">
        <v>1375</v>
      </c>
      <c r="D322" s="219" t="s">
        <v>166</v>
      </c>
      <c r="E322" s="220" t="s">
        <v>1391</v>
      </c>
      <c r="F322" s="221" t="s">
        <v>3940</v>
      </c>
      <c r="G322" s="222" t="s">
        <v>3454</v>
      </c>
      <c r="H322" s="223">
        <v>3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41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170</v>
      </c>
      <c r="AT322" s="231" t="s">
        <v>166</v>
      </c>
      <c r="AU322" s="231" t="s">
        <v>84</v>
      </c>
      <c r="AY322" s="17" t="s">
        <v>164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84</v>
      </c>
      <c r="BK322" s="232">
        <f>ROUND(I322*H322,2)</f>
        <v>0</v>
      </c>
      <c r="BL322" s="17" t="s">
        <v>170</v>
      </c>
      <c r="BM322" s="231" t="s">
        <v>4098</v>
      </c>
    </row>
    <row r="323" spans="1:65" s="2" customFormat="1" ht="13.8" customHeight="1">
      <c r="A323" s="38"/>
      <c r="B323" s="39"/>
      <c r="C323" s="219" t="s">
        <v>1380</v>
      </c>
      <c r="D323" s="219" t="s">
        <v>166</v>
      </c>
      <c r="E323" s="220" t="s">
        <v>1400</v>
      </c>
      <c r="F323" s="221" t="s">
        <v>3942</v>
      </c>
      <c r="G323" s="222" t="s">
        <v>3454</v>
      </c>
      <c r="H323" s="223">
        <v>3</v>
      </c>
      <c r="I323" s="224"/>
      <c r="J323" s="225">
        <f>ROUND(I323*H323,2)</f>
        <v>0</v>
      </c>
      <c r="K323" s="226"/>
      <c r="L323" s="44"/>
      <c r="M323" s="227" t="s">
        <v>1</v>
      </c>
      <c r="N323" s="228" t="s">
        <v>41</v>
      </c>
      <c r="O323" s="91"/>
      <c r="P323" s="229">
        <f>O323*H323</f>
        <v>0</v>
      </c>
      <c r="Q323" s="229">
        <v>0</v>
      </c>
      <c r="R323" s="229">
        <f>Q323*H323</f>
        <v>0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170</v>
      </c>
      <c r="AT323" s="231" t="s">
        <v>166</v>
      </c>
      <c r="AU323" s="231" t="s">
        <v>84</v>
      </c>
      <c r="AY323" s="17" t="s">
        <v>164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84</v>
      </c>
      <c r="BK323" s="232">
        <f>ROUND(I323*H323,2)</f>
        <v>0</v>
      </c>
      <c r="BL323" s="17" t="s">
        <v>170</v>
      </c>
      <c r="BM323" s="231" t="s">
        <v>4099</v>
      </c>
    </row>
    <row r="324" spans="1:65" s="2" customFormat="1" ht="13.8" customHeight="1">
      <c r="A324" s="38"/>
      <c r="B324" s="39"/>
      <c r="C324" s="219" t="s">
        <v>1385</v>
      </c>
      <c r="D324" s="219" t="s">
        <v>166</v>
      </c>
      <c r="E324" s="220" t="s">
        <v>1407</v>
      </c>
      <c r="F324" s="221" t="s">
        <v>4100</v>
      </c>
      <c r="G324" s="222" t="s">
        <v>3454</v>
      </c>
      <c r="H324" s="223">
        <v>3</v>
      </c>
      <c r="I324" s="224"/>
      <c r="J324" s="225">
        <f>ROUND(I324*H324,2)</f>
        <v>0</v>
      </c>
      <c r="K324" s="226"/>
      <c r="L324" s="44"/>
      <c r="M324" s="227" t="s">
        <v>1</v>
      </c>
      <c r="N324" s="228" t="s">
        <v>41</v>
      </c>
      <c r="O324" s="91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170</v>
      </c>
      <c r="AT324" s="231" t="s">
        <v>166</v>
      </c>
      <c r="AU324" s="231" t="s">
        <v>84</v>
      </c>
      <c r="AY324" s="17" t="s">
        <v>164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84</v>
      </c>
      <c r="BK324" s="232">
        <f>ROUND(I324*H324,2)</f>
        <v>0</v>
      </c>
      <c r="BL324" s="17" t="s">
        <v>170</v>
      </c>
      <c r="BM324" s="231" t="s">
        <v>4101</v>
      </c>
    </row>
    <row r="325" spans="1:65" s="2" customFormat="1" ht="13.8" customHeight="1">
      <c r="A325" s="38"/>
      <c r="B325" s="39"/>
      <c r="C325" s="219" t="s">
        <v>1391</v>
      </c>
      <c r="D325" s="219" t="s">
        <v>166</v>
      </c>
      <c r="E325" s="220" t="s">
        <v>1412</v>
      </c>
      <c r="F325" s="221" t="s">
        <v>4102</v>
      </c>
      <c r="G325" s="222" t="s">
        <v>3454</v>
      </c>
      <c r="H325" s="223">
        <v>2</v>
      </c>
      <c r="I325" s="224"/>
      <c r="J325" s="225">
        <f>ROUND(I325*H325,2)</f>
        <v>0</v>
      </c>
      <c r="K325" s="226"/>
      <c r="L325" s="44"/>
      <c r="M325" s="227" t="s">
        <v>1</v>
      </c>
      <c r="N325" s="228" t="s">
        <v>41</v>
      </c>
      <c r="O325" s="91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1" t="s">
        <v>170</v>
      </c>
      <c r="AT325" s="231" t="s">
        <v>166</v>
      </c>
      <c r="AU325" s="231" t="s">
        <v>84</v>
      </c>
      <c r="AY325" s="17" t="s">
        <v>164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84</v>
      </c>
      <c r="BK325" s="232">
        <f>ROUND(I325*H325,2)</f>
        <v>0</v>
      </c>
      <c r="BL325" s="17" t="s">
        <v>170</v>
      </c>
      <c r="BM325" s="231" t="s">
        <v>4103</v>
      </c>
    </row>
    <row r="326" spans="1:65" s="2" customFormat="1" ht="13.8" customHeight="1">
      <c r="A326" s="38"/>
      <c r="B326" s="39"/>
      <c r="C326" s="219" t="s">
        <v>1400</v>
      </c>
      <c r="D326" s="219" t="s">
        <v>166</v>
      </c>
      <c r="E326" s="220" t="s">
        <v>1417</v>
      </c>
      <c r="F326" s="221" t="s">
        <v>4104</v>
      </c>
      <c r="G326" s="222" t="s">
        <v>3454</v>
      </c>
      <c r="H326" s="223">
        <v>1</v>
      </c>
      <c r="I326" s="224"/>
      <c r="J326" s="225">
        <f>ROUND(I326*H326,2)</f>
        <v>0</v>
      </c>
      <c r="K326" s="226"/>
      <c r="L326" s="44"/>
      <c r="M326" s="227" t="s">
        <v>1</v>
      </c>
      <c r="N326" s="228" t="s">
        <v>41</v>
      </c>
      <c r="O326" s="91"/>
      <c r="P326" s="229">
        <f>O326*H326</f>
        <v>0</v>
      </c>
      <c r="Q326" s="229">
        <v>0</v>
      </c>
      <c r="R326" s="229">
        <f>Q326*H326</f>
        <v>0</v>
      </c>
      <c r="S326" s="229">
        <v>0</v>
      </c>
      <c r="T326" s="23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1" t="s">
        <v>170</v>
      </c>
      <c r="AT326" s="231" t="s">
        <v>166</v>
      </c>
      <c r="AU326" s="231" t="s">
        <v>84</v>
      </c>
      <c r="AY326" s="17" t="s">
        <v>164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7" t="s">
        <v>84</v>
      </c>
      <c r="BK326" s="232">
        <f>ROUND(I326*H326,2)</f>
        <v>0</v>
      </c>
      <c r="BL326" s="17" t="s">
        <v>170</v>
      </c>
      <c r="BM326" s="231" t="s">
        <v>4105</v>
      </c>
    </row>
    <row r="327" spans="1:65" s="2" customFormat="1" ht="13.8" customHeight="1">
      <c r="A327" s="38"/>
      <c r="B327" s="39"/>
      <c r="C327" s="219" t="s">
        <v>1407</v>
      </c>
      <c r="D327" s="219" t="s">
        <v>166</v>
      </c>
      <c r="E327" s="220" t="s">
        <v>1423</v>
      </c>
      <c r="F327" s="221" t="s">
        <v>4106</v>
      </c>
      <c r="G327" s="222" t="s">
        <v>3454</v>
      </c>
      <c r="H327" s="223">
        <v>2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41</v>
      </c>
      <c r="O327" s="91"/>
      <c r="P327" s="229">
        <f>O327*H327</f>
        <v>0</v>
      </c>
      <c r="Q327" s="229">
        <v>0</v>
      </c>
      <c r="R327" s="229">
        <f>Q327*H327</f>
        <v>0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170</v>
      </c>
      <c r="AT327" s="231" t="s">
        <v>166</v>
      </c>
      <c r="AU327" s="231" t="s">
        <v>84</v>
      </c>
      <c r="AY327" s="17" t="s">
        <v>164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84</v>
      </c>
      <c r="BK327" s="232">
        <f>ROUND(I327*H327,2)</f>
        <v>0</v>
      </c>
      <c r="BL327" s="17" t="s">
        <v>170</v>
      </c>
      <c r="BM327" s="231" t="s">
        <v>4107</v>
      </c>
    </row>
    <row r="328" spans="1:65" s="2" customFormat="1" ht="13.8" customHeight="1">
      <c r="A328" s="38"/>
      <c r="B328" s="39"/>
      <c r="C328" s="219" t="s">
        <v>1412</v>
      </c>
      <c r="D328" s="219" t="s">
        <v>166</v>
      </c>
      <c r="E328" s="220" t="s">
        <v>1427</v>
      </c>
      <c r="F328" s="221" t="s">
        <v>4108</v>
      </c>
      <c r="G328" s="222" t="s">
        <v>3454</v>
      </c>
      <c r="H328" s="223">
        <v>1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41</v>
      </c>
      <c r="O328" s="91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170</v>
      </c>
      <c r="AT328" s="231" t="s">
        <v>166</v>
      </c>
      <c r="AU328" s="231" t="s">
        <v>84</v>
      </c>
      <c r="AY328" s="17" t="s">
        <v>164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84</v>
      </c>
      <c r="BK328" s="232">
        <f>ROUND(I328*H328,2)</f>
        <v>0</v>
      </c>
      <c r="BL328" s="17" t="s">
        <v>170</v>
      </c>
      <c r="BM328" s="231" t="s">
        <v>4109</v>
      </c>
    </row>
    <row r="329" spans="1:65" s="2" customFormat="1" ht="13.8" customHeight="1">
      <c r="A329" s="38"/>
      <c r="B329" s="39"/>
      <c r="C329" s="219" t="s">
        <v>1417</v>
      </c>
      <c r="D329" s="219" t="s">
        <v>166</v>
      </c>
      <c r="E329" s="220" t="s">
        <v>1432</v>
      </c>
      <c r="F329" s="221" t="s">
        <v>4110</v>
      </c>
      <c r="G329" s="222" t="s">
        <v>3454</v>
      </c>
      <c r="H329" s="223">
        <v>1</v>
      </c>
      <c r="I329" s="224"/>
      <c r="J329" s="225">
        <f>ROUND(I329*H329,2)</f>
        <v>0</v>
      </c>
      <c r="K329" s="226"/>
      <c r="L329" s="44"/>
      <c r="M329" s="227" t="s">
        <v>1</v>
      </c>
      <c r="N329" s="228" t="s">
        <v>41</v>
      </c>
      <c r="O329" s="91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1" t="s">
        <v>170</v>
      </c>
      <c r="AT329" s="231" t="s">
        <v>166</v>
      </c>
      <c r="AU329" s="231" t="s">
        <v>84</v>
      </c>
      <c r="AY329" s="17" t="s">
        <v>164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7" t="s">
        <v>84</v>
      </c>
      <c r="BK329" s="232">
        <f>ROUND(I329*H329,2)</f>
        <v>0</v>
      </c>
      <c r="BL329" s="17" t="s">
        <v>170</v>
      </c>
      <c r="BM329" s="231" t="s">
        <v>4111</v>
      </c>
    </row>
    <row r="330" spans="1:65" s="2" customFormat="1" ht="13.8" customHeight="1">
      <c r="A330" s="38"/>
      <c r="B330" s="39"/>
      <c r="C330" s="219" t="s">
        <v>1423</v>
      </c>
      <c r="D330" s="219" t="s">
        <v>166</v>
      </c>
      <c r="E330" s="220" t="s">
        <v>1437</v>
      </c>
      <c r="F330" s="221" t="s">
        <v>4112</v>
      </c>
      <c r="G330" s="222" t="s">
        <v>3454</v>
      </c>
      <c r="H330" s="223">
        <v>1</v>
      </c>
      <c r="I330" s="224"/>
      <c r="J330" s="225">
        <f>ROUND(I330*H330,2)</f>
        <v>0</v>
      </c>
      <c r="K330" s="226"/>
      <c r="L330" s="44"/>
      <c r="M330" s="227" t="s">
        <v>1</v>
      </c>
      <c r="N330" s="228" t="s">
        <v>41</v>
      </c>
      <c r="O330" s="91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1" t="s">
        <v>170</v>
      </c>
      <c r="AT330" s="231" t="s">
        <v>166</v>
      </c>
      <c r="AU330" s="231" t="s">
        <v>84</v>
      </c>
      <c r="AY330" s="17" t="s">
        <v>164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84</v>
      </c>
      <c r="BK330" s="232">
        <f>ROUND(I330*H330,2)</f>
        <v>0</v>
      </c>
      <c r="BL330" s="17" t="s">
        <v>170</v>
      </c>
      <c r="BM330" s="231" t="s">
        <v>4113</v>
      </c>
    </row>
    <row r="331" spans="1:65" s="2" customFormat="1" ht="13.8" customHeight="1">
      <c r="A331" s="38"/>
      <c r="B331" s="39"/>
      <c r="C331" s="219" t="s">
        <v>1427</v>
      </c>
      <c r="D331" s="219" t="s">
        <v>166</v>
      </c>
      <c r="E331" s="220" t="s">
        <v>1441</v>
      </c>
      <c r="F331" s="221" t="s">
        <v>4114</v>
      </c>
      <c r="G331" s="222" t="s">
        <v>3454</v>
      </c>
      <c r="H331" s="223">
        <v>2</v>
      </c>
      <c r="I331" s="224"/>
      <c r="J331" s="225">
        <f>ROUND(I331*H331,2)</f>
        <v>0</v>
      </c>
      <c r="K331" s="226"/>
      <c r="L331" s="44"/>
      <c r="M331" s="227" t="s">
        <v>1</v>
      </c>
      <c r="N331" s="228" t="s">
        <v>41</v>
      </c>
      <c r="O331" s="91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170</v>
      </c>
      <c r="AT331" s="231" t="s">
        <v>166</v>
      </c>
      <c r="AU331" s="231" t="s">
        <v>84</v>
      </c>
      <c r="AY331" s="17" t="s">
        <v>164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84</v>
      </c>
      <c r="BK331" s="232">
        <f>ROUND(I331*H331,2)</f>
        <v>0</v>
      </c>
      <c r="BL331" s="17" t="s">
        <v>170</v>
      </c>
      <c r="BM331" s="231" t="s">
        <v>4115</v>
      </c>
    </row>
    <row r="332" spans="1:65" s="2" customFormat="1" ht="13.8" customHeight="1">
      <c r="A332" s="38"/>
      <c r="B332" s="39"/>
      <c r="C332" s="219" t="s">
        <v>1432</v>
      </c>
      <c r="D332" s="219" t="s">
        <v>166</v>
      </c>
      <c r="E332" s="220" t="s">
        <v>1448</v>
      </c>
      <c r="F332" s="221" t="s">
        <v>4106</v>
      </c>
      <c r="G332" s="222" t="s">
        <v>3454</v>
      </c>
      <c r="H332" s="223">
        <v>4</v>
      </c>
      <c r="I332" s="224"/>
      <c r="J332" s="225">
        <f>ROUND(I332*H332,2)</f>
        <v>0</v>
      </c>
      <c r="K332" s="226"/>
      <c r="L332" s="44"/>
      <c r="M332" s="227" t="s">
        <v>1</v>
      </c>
      <c r="N332" s="228" t="s">
        <v>41</v>
      </c>
      <c r="O332" s="91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1" t="s">
        <v>170</v>
      </c>
      <c r="AT332" s="231" t="s">
        <v>166</v>
      </c>
      <c r="AU332" s="231" t="s">
        <v>84</v>
      </c>
      <c r="AY332" s="17" t="s">
        <v>164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7" t="s">
        <v>84</v>
      </c>
      <c r="BK332" s="232">
        <f>ROUND(I332*H332,2)</f>
        <v>0</v>
      </c>
      <c r="BL332" s="17" t="s">
        <v>170</v>
      </c>
      <c r="BM332" s="231" t="s">
        <v>4116</v>
      </c>
    </row>
    <row r="333" spans="1:65" s="2" customFormat="1" ht="13.8" customHeight="1">
      <c r="A333" s="38"/>
      <c r="B333" s="39"/>
      <c r="C333" s="219" t="s">
        <v>1437</v>
      </c>
      <c r="D333" s="219" t="s">
        <v>166</v>
      </c>
      <c r="E333" s="220" t="s">
        <v>1454</v>
      </c>
      <c r="F333" s="221" t="s">
        <v>4108</v>
      </c>
      <c r="G333" s="222" t="s">
        <v>3454</v>
      </c>
      <c r="H333" s="223">
        <v>2</v>
      </c>
      <c r="I333" s="224"/>
      <c r="J333" s="225">
        <f>ROUND(I333*H333,2)</f>
        <v>0</v>
      </c>
      <c r="K333" s="226"/>
      <c r="L333" s="44"/>
      <c r="M333" s="227" t="s">
        <v>1</v>
      </c>
      <c r="N333" s="228" t="s">
        <v>41</v>
      </c>
      <c r="O333" s="91"/>
      <c r="P333" s="229">
        <f>O333*H333</f>
        <v>0</v>
      </c>
      <c r="Q333" s="229">
        <v>0</v>
      </c>
      <c r="R333" s="229">
        <f>Q333*H333</f>
        <v>0</v>
      </c>
      <c r="S333" s="229">
        <v>0</v>
      </c>
      <c r="T333" s="23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1" t="s">
        <v>170</v>
      </c>
      <c r="AT333" s="231" t="s">
        <v>166</v>
      </c>
      <c r="AU333" s="231" t="s">
        <v>84</v>
      </c>
      <c r="AY333" s="17" t="s">
        <v>164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84</v>
      </c>
      <c r="BK333" s="232">
        <f>ROUND(I333*H333,2)</f>
        <v>0</v>
      </c>
      <c r="BL333" s="17" t="s">
        <v>170</v>
      </c>
      <c r="BM333" s="231" t="s">
        <v>4117</v>
      </c>
    </row>
    <row r="334" spans="1:65" s="2" customFormat="1" ht="13.8" customHeight="1">
      <c r="A334" s="38"/>
      <c r="B334" s="39"/>
      <c r="C334" s="219" t="s">
        <v>1441</v>
      </c>
      <c r="D334" s="219" t="s">
        <v>166</v>
      </c>
      <c r="E334" s="220" t="s">
        <v>1459</v>
      </c>
      <c r="F334" s="221" t="s">
        <v>4110</v>
      </c>
      <c r="G334" s="222" t="s">
        <v>3454</v>
      </c>
      <c r="H334" s="223">
        <v>2</v>
      </c>
      <c r="I334" s="224"/>
      <c r="J334" s="225">
        <f>ROUND(I334*H334,2)</f>
        <v>0</v>
      </c>
      <c r="K334" s="226"/>
      <c r="L334" s="44"/>
      <c r="M334" s="227" t="s">
        <v>1</v>
      </c>
      <c r="N334" s="228" t="s">
        <v>41</v>
      </c>
      <c r="O334" s="91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1" t="s">
        <v>170</v>
      </c>
      <c r="AT334" s="231" t="s">
        <v>166</v>
      </c>
      <c r="AU334" s="231" t="s">
        <v>84</v>
      </c>
      <c r="AY334" s="17" t="s">
        <v>164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7" t="s">
        <v>84</v>
      </c>
      <c r="BK334" s="232">
        <f>ROUND(I334*H334,2)</f>
        <v>0</v>
      </c>
      <c r="BL334" s="17" t="s">
        <v>170</v>
      </c>
      <c r="BM334" s="231" t="s">
        <v>4118</v>
      </c>
    </row>
    <row r="335" spans="1:65" s="2" customFormat="1" ht="13.8" customHeight="1">
      <c r="A335" s="38"/>
      <c r="B335" s="39"/>
      <c r="C335" s="219" t="s">
        <v>1448</v>
      </c>
      <c r="D335" s="219" t="s">
        <v>166</v>
      </c>
      <c r="E335" s="220" t="s">
        <v>1464</v>
      </c>
      <c r="F335" s="221" t="s">
        <v>4112</v>
      </c>
      <c r="G335" s="222" t="s">
        <v>3454</v>
      </c>
      <c r="H335" s="223">
        <v>2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41</v>
      </c>
      <c r="O335" s="91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170</v>
      </c>
      <c r="AT335" s="231" t="s">
        <v>166</v>
      </c>
      <c r="AU335" s="231" t="s">
        <v>84</v>
      </c>
      <c r="AY335" s="17" t="s">
        <v>164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7" t="s">
        <v>84</v>
      </c>
      <c r="BK335" s="232">
        <f>ROUND(I335*H335,2)</f>
        <v>0</v>
      </c>
      <c r="BL335" s="17" t="s">
        <v>170</v>
      </c>
      <c r="BM335" s="231" t="s">
        <v>4119</v>
      </c>
    </row>
    <row r="336" spans="1:65" s="2" customFormat="1" ht="13.8" customHeight="1">
      <c r="A336" s="38"/>
      <c r="B336" s="39"/>
      <c r="C336" s="219" t="s">
        <v>1454</v>
      </c>
      <c r="D336" s="219" t="s">
        <v>166</v>
      </c>
      <c r="E336" s="220" t="s">
        <v>1468</v>
      </c>
      <c r="F336" s="221" t="s">
        <v>4120</v>
      </c>
      <c r="G336" s="222" t="s">
        <v>3454</v>
      </c>
      <c r="H336" s="223">
        <v>24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41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170</v>
      </c>
      <c r="AT336" s="231" t="s">
        <v>166</v>
      </c>
      <c r="AU336" s="231" t="s">
        <v>84</v>
      </c>
      <c r="AY336" s="17" t="s">
        <v>164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84</v>
      </c>
      <c r="BK336" s="232">
        <f>ROUND(I336*H336,2)</f>
        <v>0</v>
      </c>
      <c r="BL336" s="17" t="s">
        <v>170</v>
      </c>
      <c r="BM336" s="231" t="s">
        <v>4121</v>
      </c>
    </row>
    <row r="337" spans="1:65" s="2" customFormat="1" ht="13.8" customHeight="1">
      <c r="A337" s="38"/>
      <c r="B337" s="39"/>
      <c r="C337" s="219" t="s">
        <v>1459</v>
      </c>
      <c r="D337" s="219" t="s">
        <v>166</v>
      </c>
      <c r="E337" s="220" t="s">
        <v>1472</v>
      </c>
      <c r="F337" s="221" t="s">
        <v>4000</v>
      </c>
      <c r="G337" s="222" t="s">
        <v>3454</v>
      </c>
      <c r="H337" s="223">
        <v>2</v>
      </c>
      <c r="I337" s="224"/>
      <c r="J337" s="225">
        <f>ROUND(I337*H337,2)</f>
        <v>0</v>
      </c>
      <c r="K337" s="226"/>
      <c r="L337" s="44"/>
      <c r="M337" s="227" t="s">
        <v>1</v>
      </c>
      <c r="N337" s="228" t="s">
        <v>41</v>
      </c>
      <c r="O337" s="91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1" t="s">
        <v>170</v>
      </c>
      <c r="AT337" s="231" t="s">
        <v>166</v>
      </c>
      <c r="AU337" s="231" t="s">
        <v>84</v>
      </c>
      <c r="AY337" s="17" t="s">
        <v>164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84</v>
      </c>
      <c r="BK337" s="232">
        <f>ROUND(I337*H337,2)</f>
        <v>0</v>
      </c>
      <c r="BL337" s="17" t="s">
        <v>170</v>
      </c>
      <c r="BM337" s="231" t="s">
        <v>4122</v>
      </c>
    </row>
    <row r="338" spans="1:65" s="2" customFormat="1" ht="13.8" customHeight="1">
      <c r="A338" s="38"/>
      <c r="B338" s="39"/>
      <c r="C338" s="219" t="s">
        <v>1464</v>
      </c>
      <c r="D338" s="219" t="s">
        <v>166</v>
      </c>
      <c r="E338" s="220" t="s">
        <v>1476</v>
      </c>
      <c r="F338" s="221" t="s">
        <v>4006</v>
      </c>
      <c r="G338" s="222" t="s">
        <v>3454</v>
      </c>
      <c r="H338" s="223">
        <v>10</v>
      </c>
      <c r="I338" s="224"/>
      <c r="J338" s="225">
        <f>ROUND(I338*H338,2)</f>
        <v>0</v>
      </c>
      <c r="K338" s="226"/>
      <c r="L338" s="44"/>
      <c r="M338" s="227" t="s">
        <v>1</v>
      </c>
      <c r="N338" s="228" t="s">
        <v>41</v>
      </c>
      <c r="O338" s="91"/>
      <c r="P338" s="229">
        <f>O338*H338</f>
        <v>0</v>
      </c>
      <c r="Q338" s="229">
        <v>0</v>
      </c>
      <c r="R338" s="229">
        <f>Q338*H338</f>
        <v>0</v>
      </c>
      <c r="S338" s="229">
        <v>0</v>
      </c>
      <c r="T338" s="230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1" t="s">
        <v>170</v>
      </c>
      <c r="AT338" s="231" t="s">
        <v>166</v>
      </c>
      <c r="AU338" s="231" t="s">
        <v>84</v>
      </c>
      <c r="AY338" s="17" t="s">
        <v>164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7" t="s">
        <v>84</v>
      </c>
      <c r="BK338" s="232">
        <f>ROUND(I338*H338,2)</f>
        <v>0</v>
      </c>
      <c r="BL338" s="17" t="s">
        <v>170</v>
      </c>
      <c r="BM338" s="231" t="s">
        <v>4123</v>
      </c>
    </row>
    <row r="339" spans="1:65" s="2" customFormat="1" ht="13.8" customHeight="1">
      <c r="A339" s="38"/>
      <c r="B339" s="39"/>
      <c r="C339" s="219" t="s">
        <v>1468</v>
      </c>
      <c r="D339" s="219" t="s">
        <v>166</v>
      </c>
      <c r="E339" s="220" t="s">
        <v>1480</v>
      </c>
      <c r="F339" s="221" t="s">
        <v>4008</v>
      </c>
      <c r="G339" s="222" t="s">
        <v>3454</v>
      </c>
      <c r="H339" s="223">
        <v>14</v>
      </c>
      <c r="I339" s="224"/>
      <c r="J339" s="225">
        <f>ROUND(I339*H339,2)</f>
        <v>0</v>
      </c>
      <c r="K339" s="226"/>
      <c r="L339" s="44"/>
      <c r="M339" s="227" t="s">
        <v>1</v>
      </c>
      <c r="N339" s="228" t="s">
        <v>41</v>
      </c>
      <c r="O339" s="91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170</v>
      </c>
      <c r="AT339" s="231" t="s">
        <v>166</v>
      </c>
      <c r="AU339" s="231" t="s">
        <v>84</v>
      </c>
      <c r="AY339" s="17" t="s">
        <v>164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84</v>
      </c>
      <c r="BK339" s="232">
        <f>ROUND(I339*H339,2)</f>
        <v>0</v>
      </c>
      <c r="BL339" s="17" t="s">
        <v>170</v>
      </c>
      <c r="BM339" s="231" t="s">
        <v>4124</v>
      </c>
    </row>
    <row r="340" spans="1:65" s="2" customFormat="1" ht="13.8" customHeight="1">
      <c r="A340" s="38"/>
      <c r="B340" s="39"/>
      <c r="C340" s="219" t="s">
        <v>1472</v>
      </c>
      <c r="D340" s="219" t="s">
        <v>166</v>
      </c>
      <c r="E340" s="220" t="s">
        <v>1484</v>
      </c>
      <c r="F340" s="221" t="s">
        <v>4125</v>
      </c>
      <c r="G340" s="222" t="s">
        <v>3454</v>
      </c>
      <c r="H340" s="223">
        <v>12</v>
      </c>
      <c r="I340" s="224"/>
      <c r="J340" s="225">
        <f>ROUND(I340*H340,2)</f>
        <v>0</v>
      </c>
      <c r="K340" s="226"/>
      <c r="L340" s="44"/>
      <c r="M340" s="227" t="s">
        <v>1</v>
      </c>
      <c r="N340" s="228" t="s">
        <v>41</v>
      </c>
      <c r="O340" s="91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1" t="s">
        <v>170</v>
      </c>
      <c r="AT340" s="231" t="s">
        <v>166</v>
      </c>
      <c r="AU340" s="231" t="s">
        <v>84</v>
      </c>
      <c r="AY340" s="17" t="s">
        <v>164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84</v>
      </c>
      <c r="BK340" s="232">
        <f>ROUND(I340*H340,2)</f>
        <v>0</v>
      </c>
      <c r="BL340" s="17" t="s">
        <v>170</v>
      </c>
      <c r="BM340" s="231" t="s">
        <v>4126</v>
      </c>
    </row>
    <row r="341" spans="1:65" s="2" customFormat="1" ht="13.8" customHeight="1">
      <c r="A341" s="38"/>
      <c r="B341" s="39"/>
      <c r="C341" s="219" t="s">
        <v>1476</v>
      </c>
      <c r="D341" s="219" t="s">
        <v>166</v>
      </c>
      <c r="E341" s="220" t="s">
        <v>1490</v>
      </c>
      <c r="F341" s="221" t="s">
        <v>4127</v>
      </c>
      <c r="G341" s="222" t="s">
        <v>3454</v>
      </c>
      <c r="H341" s="223">
        <v>3</v>
      </c>
      <c r="I341" s="224"/>
      <c r="J341" s="225">
        <f>ROUND(I341*H341,2)</f>
        <v>0</v>
      </c>
      <c r="K341" s="226"/>
      <c r="L341" s="44"/>
      <c r="M341" s="227" t="s">
        <v>1</v>
      </c>
      <c r="N341" s="228" t="s">
        <v>41</v>
      </c>
      <c r="O341" s="91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170</v>
      </c>
      <c r="AT341" s="231" t="s">
        <v>166</v>
      </c>
      <c r="AU341" s="231" t="s">
        <v>84</v>
      </c>
      <c r="AY341" s="17" t="s">
        <v>164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84</v>
      </c>
      <c r="BK341" s="232">
        <f>ROUND(I341*H341,2)</f>
        <v>0</v>
      </c>
      <c r="BL341" s="17" t="s">
        <v>170</v>
      </c>
      <c r="BM341" s="231" t="s">
        <v>4128</v>
      </c>
    </row>
    <row r="342" spans="1:65" s="2" customFormat="1" ht="13.8" customHeight="1">
      <c r="A342" s="38"/>
      <c r="B342" s="39"/>
      <c r="C342" s="219" t="s">
        <v>1480</v>
      </c>
      <c r="D342" s="219" t="s">
        <v>166</v>
      </c>
      <c r="E342" s="220" t="s">
        <v>1495</v>
      </c>
      <c r="F342" s="221" t="s">
        <v>4129</v>
      </c>
      <c r="G342" s="222" t="s">
        <v>3454</v>
      </c>
      <c r="H342" s="223">
        <v>20</v>
      </c>
      <c r="I342" s="224"/>
      <c r="J342" s="225">
        <f>ROUND(I342*H342,2)</f>
        <v>0</v>
      </c>
      <c r="K342" s="226"/>
      <c r="L342" s="44"/>
      <c r="M342" s="227" t="s">
        <v>1</v>
      </c>
      <c r="N342" s="228" t="s">
        <v>41</v>
      </c>
      <c r="O342" s="91"/>
      <c r="P342" s="229">
        <f>O342*H342</f>
        <v>0</v>
      </c>
      <c r="Q342" s="229">
        <v>0</v>
      </c>
      <c r="R342" s="229">
        <f>Q342*H342</f>
        <v>0</v>
      </c>
      <c r="S342" s="229">
        <v>0</v>
      </c>
      <c r="T342" s="23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1" t="s">
        <v>170</v>
      </c>
      <c r="AT342" s="231" t="s">
        <v>166</v>
      </c>
      <c r="AU342" s="231" t="s">
        <v>84</v>
      </c>
      <c r="AY342" s="17" t="s">
        <v>164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7" t="s">
        <v>84</v>
      </c>
      <c r="BK342" s="232">
        <f>ROUND(I342*H342,2)</f>
        <v>0</v>
      </c>
      <c r="BL342" s="17" t="s">
        <v>170</v>
      </c>
      <c r="BM342" s="231" t="s">
        <v>4130</v>
      </c>
    </row>
    <row r="343" spans="1:65" s="2" customFormat="1" ht="13.8" customHeight="1">
      <c r="A343" s="38"/>
      <c r="B343" s="39"/>
      <c r="C343" s="219" t="s">
        <v>1484</v>
      </c>
      <c r="D343" s="219" t="s">
        <v>166</v>
      </c>
      <c r="E343" s="220" t="s">
        <v>1512</v>
      </c>
      <c r="F343" s="221" t="s">
        <v>4010</v>
      </c>
      <c r="G343" s="222" t="s">
        <v>169</v>
      </c>
      <c r="H343" s="223">
        <v>10</v>
      </c>
      <c r="I343" s="224"/>
      <c r="J343" s="225">
        <f>ROUND(I343*H343,2)</f>
        <v>0</v>
      </c>
      <c r="K343" s="226"/>
      <c r="L343" s="44"/>
      <c r="M343" s="227" t="s">
        <v>1</v>
      </c>
      <c r="N343" s="228" t="s">
        <v>41</v>
      </c>
      <c r="O343" s="91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1" t="s">
        <v>170</v>
      </c>
      <c r="AT343" s="231" t="s">
        <v>166</v>
      </c>
      <c r="AU343" s="231" t="s">
        <v>84</v>
      </c>
      <c r="AY343" s="17" t="s">
        <v>164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84</v>
      </c>
      <c r="BK343" s="232">
        <f>ROUND(I343*H343,2)</f>
        <v>0</v>
      </c>
      <c r="BL343" s="17" t="s">
        <v>170</v>
      </c>
      <c r="BM343" s="231" t="s">
        <v>4131</v>
      </c>
    </row>
    <row r="344" spans="1:65" s="2" customFormat="1" ht="13.8" customHeight="1">
      <c r="A344" s="38"/>
      <c r="B344" s="39"/>
      <c r="C344" s="219" t="s">
        <v>1490</v>
      </c>
      <c r="D344" s="219" t="s">
        <v>166</v>
      </c>
      <c r="E344" s="220" t="s">
        <v>1516</v>
      </c>
      <c r="F344" s="221" t="s">
        <v>4012</v>
      </c>
      <c r="G344" s="222" t="s">
        <v>3454</v>
      </c>
      <c r="H344" s="223">
        <v>1</v>
      </c>
      <c r="I344" s="224"/>
      <c r="J344" s="225">
        <f>ROUND(I344*H344,2)</f>
        <v>0</v>
      </c>
      <c r="K344" s="226"/>
      <c r="L344" s="44"/>
      <c r="M344" s="227" t="s">
        <v>1</v>
      </c>
      <c r="N344" s="228" t="s">
        <v>41</v>
      </c>
      <c r="O344" s="91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1" t="s">
        <v>170</v>
      </c>
      <c r="AT344" s="231" t="s">
        <v>166</v>
      </c>
      <c r="AU344" s="231" t="s">
        <v>84</v>
      </c>
      <c r="AY344" s="17" t="s">
        <v>164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84</v>
      </c>
      <c r="BK344" s="232">
        <f>ROUND(I344*H344,2)</f>
        <v>0</v>
      </c>
      <c r="BL344" s="17" t="s">
        <v>170</v>
      </c>
      <c r="BM344" s="231" t="s">
        <v>4132</v>
      </c>
    </row>
    <row r="345" spans="1:65" s="2" customFormat="1" ht="13.8" customHeight="1">
      <c r="A345" s="38"/>
      <c r="B345" s="39"/>
      <c r="C345" s="219" t="s">
        <v>1495</v>
      </c>
      <c r="D345" s="219" t="s">
        <v>166</v>
      </c>
      <c r="E345" s="220" t="s">
        <v>1520</v>
      </c>
      <c r="F345" s="221" t="s">
        <v>4133</v>
      </c>
      <c r="G345" s="222" t="s">
        <v>4134</v>
      </c>
      <c r="H345" s="223">
        <v>1</v>
      </c>
      <c r="I345" s="224"/>
      <c r="J345" s="225">
        <f>ROUND(I345*H345,2)</f>
        <v>0</v>
      </c>
      <c r="K345" s="226"/>
      <c r="L345" s="44"/>
      <c r="M345" s="227" t="s">
        <v>1</v>
      </c>
      <c r="N345" s="228" t="s">
        <v>41</v>
      </c>
      <c r="O345" s="91"/>
      <c r="P345" s="229">
        <f>O345*H345</f>
        <v>0</v>
      </c>
      <c r="Q345" s="229">
        <v>0</v>
      </c>
      <c r="R345" s="229">
        <f>Q345*H345</f>
        <v>0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170</v>
      </c>
      <c r="AT345" s="231" t="s">
        <v>166</v>
      </c>
      <c r="AU345" s="231" t="s">
        <v>84</v>
      </c>
      <c r="AY345" s="17" t="s">
        <v>164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84</v>
      </c>
      <c r="BK345" s="232">
        <f>ROUND(I345*H345,2)</f>
        <v>0</v>
      </c>
      <c r="BL345" s="17" t="s">
        <v>170</v>
      </c>
      <c r="BM345" s="231" t="s">
        <v>4135</v>
      </c>
    </row>
    <row r="346" spans="1:65" s="2" customFormat="1" ht="13.8" customHeight="1">
      <c r="A346" s="38"/>
      <c r="B346" s="39"/>
      <c r="C346" s="219" t="s">
        <v>1499</v>
      </c>
      <c r="D346" s="219" t="s">
        <v>166</v>
      </c>
      <c r="E346" s="220" t="s">
        <v>1525</v>
      </c>
      <c r="F346" s="221" t="s">
        <v>4016</v>
      </c>
      <c r="G346" s="222" t="s">
        <v>557</v>
      </c>
      <c r="H346" s="223">
        <v>100</v>
      </c>
      <c r="I346" s="224"/>
      <c r="J346" s="225">
        <f>ROUND(I346*H346,2)</f>
        <v>0</v>
      </c>
      <c r="K346" s="226"/>
      <c r="L346" s="44"/>
      <c r="M346" s="227" t="s">
        <v>1</v>
      </c>
      <c r="N346" s="228" t="s">
        <v>41</v>
      </c>
      <c r="O346" s="91"/>
      <c r="P346" s="229">
        <f>O346*H346</f>
        <v>0</v>
      </c>
      <c r="Q346" s="229">
        <v>0</v>
      </c>
      <c r="R346" s="229">
        <f>Q346*H346</f>
        <v>0</v>
      </c>
      <c r="S346" s="229">
        <v>0</v>
      </c>
      <c r="T346" s="23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1" t="s">
        <v>170</v>
      </c>
      <c r="AT346" s="231" t="s">
        <v>166</v>
      </c>
      <c r="AU346" s="231" t="s">
        <v>84</v>
      </c>
      <c r="AY346" s="17" t="s">
        <v>164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84</v>
      </c>
      <c r="BK346" s="232">
        <f>ROUND(I346*H346,2)</f>
        <v>0</v>
      </c>
      <c r="BL346" s="17" t="s">
        <v>170</v>
      </c>
      <c r="BM346" s="231" t="s">
        <v>4136</v>
      </c>
    </row>
    <row r="347" spans="1:63" s="12" customFormat="1" ht="25.9" customHeight="1">
      <c r="A347" s="12"/>
      <c r="B347" s="203"/>
      <c r="C347" s="204"/>
      <c r="D347" s="205" t="s">
        <v>75</v>
      </c>
      <c r="E347" s="206" t="s">
        <v>4137</v>
      </c>
      <c r="F347" s="206" t="s">
        <v>4138</v>
      </c>
      <c r="G347" s="204"/>
      <c r="H347" s="204"/>
      <c r="I347" s="207"/>
      <c r="J347" s="208">
        <f>BK347</f>
        <v>0</v>
      </c>
      <c r="K347" s="204"/>
      <c r="L347" s="209"/>
      <c r="M347" s="210"/>
      <c r="N347" s="211"/>
      <c r="O347" s="211"/>
      <c r="P347" s="212">
        <f>SUM(P348:P357)</f>
        <v>0</v>
      </c>
      <c r="Q347" s="211"/>
      <c r="R347" s="212">
        <f>SUM(R348:R357)</f>
        <v>0</v>
      </c>
      <c r="S347" s="211"/>
      <c r="T347" s="213">
        <f>SUM(T348:T357)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14" t="s">
        <v>84</v>
      </c>
      <c r="AT347" s="215" t="s">
        <v>75</v>
      </c>
      <c r="AU347" s="215" t="s">
        <v>76</v>
      </c>
      <c r="AY347" s="214" t="s">
        <v>164</v>
      </c>
      <c r="BK347" s="216">
        <f>SUM(BK348:BK357)</f>
        <v>0</v>
      </c>
    </row>
    <row r="348" spans="1:65" s="2" customFormat="1" ht="13.8" customHeight="1">
      <c r="A348" s="38"/>
      <c r="B348" s="39"/>
      <c r="C348" s="219" t="s">
        <v>1512</v>
      </c>
      <c r="D348" s="219" t="s">
        <v>166</v>
      </c>
      <c r="E348" s="220" t="s">
        <v>1531</v>
      </c>
      <c r="F348" s="221" t="s">
        <v>4139</v>
      </c>
      <c r="G348" s="222" t="s">
        <v>3454</v>
      </c>
      <c r="H348" s="223">
        <v>2</v>
      </c>
      <c r="I348" s="224"/>
      <c r="J348" s="225">
        <f>ROUND(I348*H348,2)</f>
        <v>0</v>
      </c>
      <c r="K348" s="226"/>
      <c r="L348" s="44"/>
      <c r="M348" s="227" t="s">
        <v>1</v>
      </c>
      <c r="N348" s="228" t="s">
        <v>41</v>
      </c>
      <c r="O348" s="91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1" t="s">
        <v>170</v>
      </c>
      <c r="AT348" s="231" t="s">
        <v>166</v>
      </c>
      <c r="AU348" s="231" t="s">
        <v>84</v>
      </c>
      <c r="AY348" s="17" t="s">
        <v>164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7" t="s">
        <v>84</v>
      </c>
      <c r="BK348" s="232">
        <f>ROUND(I348*H348,2)</f>
        <v>0</v>
      </c>
      <c r="BL348" s="17" t="s">
        <v>170</v>
      </c>
      <c r="BM348" s="231" t="s">
        <v>4140</v>
      </c>
    </row>
    <row r="349" spans="1:65" s="2" customFormat="1" ht="13.8" customHeight="1">
      <c r="A349" s="38"/>
      <c r="B349" s="39"/>
      <c r="C349" s="219" t="s">
        <v>1516</v>
      </c>
      <c r="D349" s="219" t="s">
        <v>166</v>
      </c>
      <c r="E349" s="220" t="s">
        <v>1539</v>
      </c>
      <c r="F349" s="221" t="s">
        <v>4141</v>
      </c>
      <c r="G349" s="222" t="s">
        <v>3454</v>
      </c>
      <c r="H349" s="223">
        <v>1</v>
      </c>
      <c r="I349" s="224"/>
      <c r="J349" s="225">
        <f>ROUND(I349*H349,2)</f>
        <v>0</v>
      </c>
      <c r="K349" s="226"/>
      <c r="L349" s="44"/>
      <c r="M349" s="227" t="s">
        <v>1</v>
      </c>
      <c r="N349" s="228" t="s">
        <v>41</v>
      </c>
      <c r="O349" s="91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170</v>
      </c>
      <c r="AT349" s="231" t="s">
        <v>166</v>
      </c>
      <c r="AU349" s="231" t="s">
        <v>84</v>
      </c>
      <c r="AY349" s="17" t="s">
        <v>164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84</v>
      </c>
      <c r="BK349" s="232">
        <f>ROUND(I349*H349,2)</f>
        <v>0</v>
      </c>
      <c r="BL349" s="17" t="s">
        <v>170</v>
      </c>
      <c r="BM349" s="231" t="s">
        <v>4142</v>
      </c>
    </row>
    <row r="350" spans="1:65" s="2" customFormat="1" ht="13.8" customHeight="1">
      <c r="A350" s="38"/>
      <c r="B350" s="39"/>
      <c r="C350" s="219" t="s">
        <v>1520</v>
      </c>
      <c r="D350" s="219" t="s">
        <v>166</v>
      </c>
      <c r="E350" s="220" t="s">
        <v>1544</v>
      </c>
      <c r="F350" s="221" t="s">
        <v>4095</v>
      </c>
      <c r="G350" s="222" t="s">
        <v>3454</v>
      </c>
      <c r="H350" s="223">
        <v>4</v>
      </c>
      <c r="I350" s="224"/>
      <c r="J350" s="225">
        <f>ROUND(I350*H350,2)</f>
        <v>0</v>
      </c>
      <c r="K350" s="226"/>
      <c r="L350" s="44"/>
      <c r="M350" s="227" t="s">
        <v>1</v>
      </c>
      <c r="N350" s="228" t="s">
        <v>41</v>
      </c>
      <c r="O350" s="91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170</v>
      </c>
      <c r="AT350" s="231" t="s">
        <v>166</v>
      </c>
      <c r="AU350" s="231" t="s">
        <v>84</v>
      </c>
      <c r="AY350" s="17" t="s">
        <v>164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84</v>
      </c>
      <c r="BK350" s="232">
        <f>ROUND(I350*H350,2)</f>
        <v>0</v>
      </c>
      <c r="BL350" s="17" t="s">
        <v>170</v>
      </c>
      <c r="BM350" s="231" t="s">
        <v>4143</v>
      </c>
    </row>
    <row r="351" spans="1:65" s="2" customFormat="1" ht="13.8" customHeight="1">
      <c r="A351" s="38"/>
      <c r="B351" s="39"/>
      <c r="C351" s="219" t="s">
        <v>1525</v>
      </c>
      <c r="D351" s="219" t="s">
        <v>166</v>
      </c>
      <c r="E351" s="220" t="s">
        <v>1550</v>
      </c>
      <c r="F351" s="221" t="s">
        <v>4120</v>
      </c>
      <c r="G351" s="222" t="s">
        <v>3454</v>
      </c>
      <c r="H351" s="223">
        <v>4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41</v>
      </c>
      <c r="O351" s="91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170</v>
      </c>
      <c r="AT351" s="231" t="s">
        <v>166</v>
      </c>
      <c r="AU351" s="231" t="s">
        <v>84</v>
      </c>
      <c r="AY351" s="17" t="s">
        <v>164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84</v>
      </c>
      <c r="BK351" s="232">
        <f>ROUND(I351*H351,2)</f>
        <v>0</v>
      </c>
      <c r="BL351" s="17" t="s">
        <v>170</v>
      </c>
      <c r="BM351" s="231" t="s">
        <v>4144</v>
      </c>
    </row>
    <row r="352" spans="1:65" s="2" customFormat="1" ht="13.8" customHeight="1">
      <c r="A352" s="38"/>
      <c r="B352" s="39"/>
      <c r="C352" s="219" t="s">
        <v>1531</v>
      </c>
      <c r="D352" s="219" t="s">
        <v>166</v>
      </c>
      <c r="E352" s="220" t="s">
        <v>1557</v>
      </c>
      <c r="F352" s="221" t="s">
        <v>4145</v>
      </c>
      <c r="G352" s="222" t="s">
        <v>3454</v>
      </c>
      <c r="H352" s="223">
        <v>4</v>
      </c>
      <c r="I352" s="224"/>
      <c r="J352" s="225">
        <f>ROUND(I352*H352,2)</f>
        <v>0</v>
      </c>
      <c r="K352" s="226"/>
      <c r="L352" s="44"/>
      <c r="M352" s="227" t="s">
        <v>1</v>
      </c>
      <c r="N352" s="228" t="s">
        <v>41</v>
      </c>
      <c r="O352" s="91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1" t="s">
        <v>170</v>
      </c>
      <c r="AT352" s="231" t="s">
        <v>166</v>
      </c>
      <c r="AU352" s="231" t="s">
        <v>84</v>
      </c>
      <c r="AY352" s="17" t="s">
        <v>164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7" t="s">
        <v>84</v>
      </c>
      <c r="BK352" s="232">
        <f>ROUND(I352*H352,2)</f>
        <v>0</v>
      </c>
      <c r="BL352" s="17" t="s">
        <v>170</v>
      </c>
      <c r="BM352" s="231" t="s">
        <v>4146</v>
      </c>
    </row>
    <row r="353" spans="1:65" s="2" customFormat="1" ht="22.2" customHeight="1">
      <c r="A353" s="38"/>
      <c r="B353" s="39"/>
      <c r="C353" s="219" t="s">
        <v>1539</v>
      </c>
      <c r="D353" s="219" t="s">
        <v>166</v>
      </c>
      <c r="E353" s="220" t="s">
        <v>1563</v>
      </c>
      <c r="F353" s="221" t="s">
        <v>4147</v>
      </c>
      <c r="G353" s="222" t="s">
        <v>350</v>
      </c>
      <c r="H353" s="223">
        <v>2</v>
      </c>
      <c r="I353" s="224"/>
      <c r="J353" s="225">
        <f>ROUND(I353*H353,2)</f>
        <v>0</v>
      </c>
      <c r="K353" s="226"/>
      <c r="L353" s="44"/>
      <c r="M353" s="227" t="s">
        <v>1</v>
      </c>
      <c r="N353" s="228" t="s">
        <v>41</v>
      </c>
      <c r="O353" s="91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1" t="s">
        <v>170</v>
      </c>
      <c r="AT353" s="231" t="s">
        <v>166</v>
      </c>
      <c r="AU353" s="231" t="s">
        <v>84</v>
      </c>
      <c r="AY353" s="17" t="s">
        <v>164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84</v>
      </c>
      <c r="BK353" s="232">
        <f>ROUND(I353*H353,2)</f>
        <v>0</v>
      </c>
      <c r="BL353" s="17" t="s">
        <v>170</v>
      </c>
      <c r="BM353" s="231" t="s">
        <v>4148</v>
      </c>
    </row>
    <row r="354" spans="1:65" s="2" customFormat="1" ht="13.8" customHeight="1">
      <c r="A354" s="38"/>
      <c r="B354" s="39"/>
      <c r="C354" s="219" t="s">
        <v>1544</v>
      </c>
      <c r="D354" s="219" t="s">
        <v>166</v>
      </c>
      <c r="E354" s="220" t="s">
        <v>1567</v>
      </c>
      <c r="F354" s="221" t="s">
        <v>4010</v>
      </c>
      <c r="G354" s="222" t="s">
        <v>169</v>
      </c>
      <c r="H354" s="223">
        <v>1</v>
      </c>
      <c r="I354" s="224"/>
      <c r="J354" s="225">
        <f>ROUND(I354*H354,2)</f>
        <v>0</v>
      </c>
      <c r="K354" s="226"/>
      <c r="L354" s="44"/>
      <c r="M354" s="227" t="s">
        <v>1</v>
      </c>
      <c r="N354" s="228" t="s">
        <v>41</v>
      </c>
      <c r="O354" s="91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170</v>
      </c>
      <c r="AT354" s="231" t="s">
        <v>166</v>
      </c>
      <c r="AU354" s="231" t="s">
        <v>84</v>
      </c>
      <c r="AY354" s="17" t="s">
        <v>164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84</v>
      </c>
      <c r="BK354" s="232">
        <f>ROUND(I354*H354,2)</f>
        <v>0</v>
      </c>
      <c r="BL354" s="17" t="s">
        <v>170</v>
      </c>
      <c r="BM354" s="231" t="s">
        <v>4149</v>
      </c>
    </row>
    <row r="355" spans="1:65" s="2" customFormat="1" ht="13.8" customHeight="1">
      <c r="A355" s="38"/>
      <c r="B355" s="39"/>
      <c r="C355" s="219" t="s">
        <v>1550</v>
      </c>
      <c r="D355" s="219" t="s">
        <v>166</v>
      </c>
      <c r="E355" s="220" t="s">
        <v>1573</v>
      </c>
      <c r="F355" s="221" t="s">
        <v>4012</v>
      </c>
      <c r="G355" s="222" t="s">
        <v>3454</v>
      </c>
      <c r="H355" s="223">
        <v>1</v>
      </c>
      <c r="I355" s="224"/>
      <c r="J355" s="225">
        <f>ROUND(I355*H355,2)</f>
        <v>0</v>
      </c>
      <c r="K355" s="226"/>
      <c r="L355" s="44"/>
      <c r="M355" s="227" t="s">
        <v>1</v>
      </c>
      <c r="N355" s="228" t="s">
        <v>41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170</v>
      </c>
      <c r="AT355" s="231" t="s">
        <v>166</v>
      </c>
      <c r="AU355" s="231" t="s">
        <v>84</v>
      </c>
      <c r="AY355" s="17" t="s">
        <v>164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84</v>
      </c>
      <c r="BK355" s="232">
        <f>ROUND(I355*H355,2)</f>
        <v>0</v>
      </c>
      <c r="BL355" s="17" t="s">
        <v>170</v>
      </c>
      <c r="BM355" s="231" t="s">
        <v>4150</v>
      </c>
    </row>
    <row r="356" spans="1:65" s="2" customFormat="1" ht="13.8" customHeight="1">
      <c r="A356" s="38"/>
      <c r="B356" s="39"/>
      <c r="C356" s="219" t="s">
        <v>1557</v>
      </c>
      <c r="D356" s="219" t="s">
        <v>166</v>
      </c>
      <c r="E356" s="220" t="s">
        <v>1579</v>
      </c>
      <c r="F356" s="221" t="s">
        <v>4151</v>
      </c>
      <c r="G356" s="222" t="s">
        <v>4134</v>
      </c>
      <c r="H356" s="223">
        <v>1</v>
      </c>
      <c r="I356" s="224"/>
      <c r="J356" s="225">
        <f>ROUND(I356*H356,2)</f>
        <v>0</v>
      </c>
      <c r="K356" s="226"/>
      <c r="L356" s="44"/>
      <c r="M356" s="227" t="s">
        <v>1</v>
      </c>
      <c r="N356" s="228" t="s">
        <v>41</v>
      </c>
      <c r="O356" s="91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170</v>
      </c>
      <c r="AT356" s="231" t="s">
        <v>166</v>
      </c>
      <c r="AU356" s="231" t="s">
        <v>84</v>
      </c>
      <c r="AY356" s="17" t="s">
        <v>164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84</v>
      </c>
      <c r="BK356" s="232">
        <f>ROUND(I356*H356,2)</f>
        <v>0</v>
      </c>
      <c r="BL356" s="17" t="s">
        <v>170</v>
      </c>
      <c r="BM356" s="231" t="s">
        <v>4152</v>
      </c>
    </row>
    <row r="357" spans="1:65" s="2" customFormat="1" ht="13.8" customHeight="1">
      <c r="A357" s="38"/>
      <c r="B357" s="39"/>
      <c r="C357" s="219" t="s">
        <v>1563</v>
      </c>
      <c r="D357" s="219" t="s">
        <v>166</v>
      </c>
      <c r="E357" s="220" t="s">
        <v>1583</v>
      </c>
      <c r="F357" s="221" t="s">
        <v>4016</v>
      </c>
      <c r="G357" s="222" t="s">
        <v>557</v>
      </c>
      <c r="H357" s="223">
        <v>5</v>
      </c>
      <c r="I357" s="224"/>
      <c r="J357" s="225">
        <f>ROUND(I357*H357,2)</f>
        <v>0</v>
      </c>
      <c r="K357" s="226"/>
      <c r="L357" s="44"/>
      <c r="M357" s="227" t="s">
        <v>1</v>
      </c>
      <c r="N357" s="228" t="s">
        <v>41</v>
      </c>
      <c r="O357" s="91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1" t="s">
        <v>170</v>
      </c>
      <c r="AT357" s="231" t="s">
        <v>166</v>
      </c>
      <c r="AU357" s="231" t="s">
        <v>84</v>
      </c>
      <c r="AY357" s="17" t="s">
        <v>164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7" t="s">
        <v>84</v>
      </c>
      <c r="BK357" s="232">
        <f>ROUND(I357*H357,2)</f>
        <v>0</v>
      </c>
      <c r="BL357" s="17" t="s">
        <v>170</v>
      </c>
      <c r="BM357" s="231" t="s">
        <v>4153</v>
      </c>
    </row>
    <row r="358" spans="1:63" s="12" customFormat="1" ht="25.9" customHeight="1">
      <c r="A358" s="12"/>
      <c r="B358" s="203"/>
      <c r="C358" s="204"/>
      <c r="D358" s="205" t="s">
        <v>75</v>
      </c>
      <c r="E358" s="206" t="s">
        <v>4154</v>
      </c>
      <c r="F358" s="206" t="s">
        <v>4155</v>
      </c>
      <c r="G358" s="204"/>
      <c r="H358" s="204"/>
      <c r="I358" s="207"/>
      <c r="J358" s="208">
        <f>BK358</f>
        <v>0</v>
      </c>
      <c r="K358" s="204"/>
      <c r="L358" s="209"/>
      <c r="M358" s="210"/>
      <c r="N358" s="211"/>
      <c r="O358" s="211"/>
      <c r="P358" s="212">
        <f>SUM(P359:P362)</f>
        <v>0</v>
      </c>
      <c r="Q358" s="211"/>
      <c r="R358" s="212">
        <f>SUM(R359:R362)</f>
        <v>0</v>
      </c>
      <c r="S358" s="211"/>
      <c r="T358" s="213">
        <f>SUM(T359:T362)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4" t="s">
        <v>84</v>
      </c>
      <c r="AT358" s="215" t="s">
        <v>75</v>
      </c>
      <c r="AU358" s="215" t="s">
        <v>76</v>
      </c>
      <c r="AY358" s="214" t="s">
        <v>164</v>
      </c>
      <c r="BK358" s="216">
        <f>SUM(BK359:BK362)</f>
        <v>0</v>
      </c>
    </row>
    <row r="359" spans="1:65" s="2" customFormat="1" ht="13.8" customHeight="1">
      <c r="A359" s="38"/>
      <c r="B359" s="39"/>
      <c r="C359" s="219" t="s">
        <v>1567</v>
      </c>
      <c r="D359" s="219" t="s">
        <v>166</v>
      </c>
      <c r="E359" s="220" t="s">
        <v>1592</v>
      </c>
      <c r="F359" s="221" t="s">
        <v>4156</v>
      </c>
      <c r="G359" s="222" t="s">
        <v>4134</v>
      </c>
      <c r="H359" s="223">
        <v>52</v>
      </c>
      <c r="I359" s="224"/>
      <c r="J359" s="225">
        <f>ROUND(I359*H359,2)</f>
        <v>0</v>
      </c>
      <c r="K359" s="226"/>
      <c r="L359" s="44"/>
      <c r="M359" s="227" t="s">
        <v>1</v>
      </c>
      <c r="N359" s="228" t="s">
        <v>41</v>
      </c>
      <c r="O359" s="91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1" t="s">
        <v>170</v>
      </c>
      <c r="AT359" s="231" t="s">
        <v>166</v>
      </c>
      <c r="AU359" s="231" t="s">
        <v>84</v>
      </c>
      <c r="AY359" s="17" t="s">
        <v>164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84</v>
      </c>
      <c r="BK359" s="232">
        <f>ROUND(I359*H359,2)</f>
        <v>0</v>
      </c>
      <c r="BL359" s="17" t="s">
        <v>170</v>
      </c>
      <c r="BM359" s="231" t="s">
        <v>4157</v>
      </c>
    </row>
    <row r="360" spans="1:65" s="2" customFormat="1" ht="13.8" customHeight="1">
      <c r="A360" s="38"/>
      <c r="B360" s="39"/>
      <c r="C360" s="219" t="s">
        <v>1573</v>
      </c>
      <c r="D360" s="219" t="s">
        <v>166</v>
      </c>
      <c r="E360" s="220" t="s">
        <v>1598</v>
      </c>
      <c r="F360" s="221" t="s">
        <v>4158</v>
      </c>
      <c r="G360" s="222" t="s">
        <v>4134</v>
      </c>
      <c r="H360" s="223">
        <v>39</v>
      </c>
      <c r="I360" s="224"/>
      <c r="J360" s="225">
        <f>ROUND(I360*H360,2)</f>
        <v>0</v>
      </c>
      <c r="K360" s="226"/>
      <c r="L360" s="44"/>
      <c r="M360" s="227" t="s">
        <v>1</v>
      </c>
      <c r="N360" s="228" t="s">
        <v>41</v>
      </c>
      <c r="O360" s="91"/>
      <c r="P360" s="229">
        <f>O360*H360</f>
        <v>0</v>
      </c>
      <c r="Q360" s="229">
        <v>0</v>
      </c>
      <c r="R360" s="229">
        <f>Q360*H360</f>
        <v>0</v>
      </c>
      <c r="S360" s="229">
        <v>0</v>
      </c>
      <c r="T360" s="23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1" t="s">
        <v>170</v>
      </c>
      <c r="AT360" s="231" t="s">
        <v>166</v>
      </c>
      <c r="AU360" s="231" t="s">
        <v>84</v>
      </c>
      <c r="AY360" s="17" t="s">
        <v>164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7" t="s">
        <v>84</v>
      </c>
      <c r="BK360" s="232">
        <f>ROUND(I360*H360,2)</f>
        <v>0</v>
      </c>
      <c r="BL360" s="17" t="s">
        <v>170</v>
      </c>
      <c r="BM360" s="231" t="s">
        <v>4159</v>
      </c>
    </row>
    <row r="361" spans="1:65" s="2" customFormat="1" ht="13.8" customHeight="1">
      <c r="A361" s="38"/>
      <c r="B361" s="39"/>
      <c r="C361" s="219" t="s">
        <v>1579</v>
      </c>
      <c r="D361" s="219" t="s">
        <v>166</v>
      </c>
      <c r="E361" s="220" t="s">
        <v>1604</v>
      </c>
      <c r="F361" s="221" t="s">
        <v>4160</v>
      </c>
      <c r="G361" s="222" t="s">
        <v>4134</v>
      </c>
      <c r="H361" s="223">
        <v>19</v>
      </c>
      <c r="I361" s="224"/>
      <c r="J361" s="225">
        <f>ROUND(I361*H361,2)</f>
        <v>0</v>
      </c>
      <c r="K361" s="226"/>
      <c r="L361" s="44"/>
      <c r="M361" s="227" t="s">
        <v>1</v>
      </c>
      <c r="N361" s="228" t="s">
        <v>41</v>
      </c>
      <c r="O361" s="91"/>
      <c r="P361" s="229">
        <f>O361*H361</f>
        <v>0</v>
      </c>
      <c r="Q361" s="229">
        <v>0</v>
      </c>
      <c r="R361" s="229">
        <f>Q361*H361</f>
        <v>0</v>
      </c>
      <c r="S361" s="229">
        <v>0</v>
      </c>
      <c r="T361" s="23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1" t="s">
        <v>170</v>
      </c>
      <c r="AT361" s="231" t="s">
        <v>166</v>
      </c>
      <c r="AU361" s="231" t="s">
        <v>84</v>
      </c>
      <c r="AY361" s="17" t="s">
        <v>164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7" t="s">
        <v>84</v>
      </c>
      <c r="BK361" s="232">
        <f>ROUND(I361*H361,2)</f>
        <v>0</v>
      </c>
      <c r="BL361" s="17" t="s">
        <v>170</v>
      </c>
      <c r="BM361" s="231" t="s">
        <v>4161</v>
      </c>
    </row>
    <row r="362" spans="1:65" s="2" customFormat="1" ht="13.8" customHeight="1">
      <c r="A362" s="38"/>
      <c r="B362" s="39"/>
      <c r="C362" s="219" t="s">
        <v>1583</v>
      </c>
      <c r="D362" s="219" t="s">
        <v>166</v>
      </c>
      <c r="E362" s="220" t="s">
        <v>1610</v>
      </c>
      <c r="F362" s="221" t="s">
        <v>4162</v>
      </c>
      <c r="G362" s="222" t="s">
        <v>4134</v>
      </c>
      <c r="H362" s="223">
        <v>8</v>
      </c>
      <c r="I362" s="224"/>
      <c r="J362" s="225">
        <f>ROUND(I362*H362,2)</f>
        <v>0</v>
      </c>
      <c r="K362" s="226"/>
      <c r="L362" s="44"/>
      <c r="M362" s="227" t="s">
        <v>1</v>
      </c>
      <c r="N362" s="228" t="s">
        <v>41</v>
      </c>
      <c r="O362" s="91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170</v>
      </c>
      <c r="AT362" s="231" t="s">
        <v>166</v>
      </c>
      <c r="AU362" s="231" t="s">
        <v>84</v>
      </c>
      <c r="AY362" s="17" t="s">
        <v>164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84</v>
      </c>
      <c r="BK362" s="232">
        <f>ROUND(I362*H362,2)</f>
        <v>0</v>
      </c>
      <c r="BL362" s="17" t="s">
        <v>170</v>
      </c>
      <c r="BM362" s="231" t="s">
        <v>4163</v>
      </c>
    </row>
    <row r="363" spans="1:63" s="12" customFormat="1" ht="25.9" customHeight="1">
      <c r="A363" s="12"/>
      <c r="B363" s="203"/>
      <c r="C363" s="204"/>
      <c r="D363" s="205" t="s">
        <v>75</v>
      </c>
      <c r="E363" s="206" t="s">
        <v>4164</v>
      </c>
      <c r="F363" s="206" t="s">
        <v>4165</v>
      </c>
      <c r="G363" s="204"/>
      <c r="H363" s="204"/>
      <c r="I363" s="207"/>
      <c r="J363" s="208">
        <f>BK363</f>
        <v>0</v>
      </c>
      <c r="K363" s="204"/>
      <c r="L363" s="209"/>
      <c r="M363" s="210"/>
      <c r="N363" s="211"/>
      <c r="O363" s="211"/>
      <c r="P363" s="212">
        <f>SUM(P364:P375)</f>
        <v>0</v>
      </c>
      <c r="Q363" s="211"/>
      <c r="R363" s="212">
        <f>SUM(R364:R375)</f>
        <v>0</v>
      </c>
      <c r="S363" s="211"/>
      <c r="T363" s="213">
        <f>SUM(T364:T375)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4" t="s">
        <v>84</v>
      </c>
      <c r="AT363" s="215" t="s">
        <v>75</v>
      </c>
      <c r="AU363" s="215" t="s">
        <v>76</v>
      </c>
      <c r="AY363" s="214" t="s">
        <v>164</v>
      </c>
      <c r="BK363" s="216">
        <f>SUM(BK364:BK375)</f>
        <v>0</v>
      </c>
    </row>
    <row r="364" spans="1:65" s="2" customFormat="1" ht="13.8" customHeight="1">
      <c r="A364" s="38"/>
      <c r="B364" s="39"/>
      <c r="C364" s="219" t="s">
        <v>1588</v>
      </c>
      <c r="D364" s="219" t="s">
        <v>166</v>
      </c>
      <c r="E364" s="220" t="s">
        <v>1625</v>
      </c>
      <c r="F364" s="221" t="s">
        <v>4166</v>
      </c>
      <c r="G364" s="222" t="s">
        <v>3454</v>
      </c>
      <c r="H364" s="223">
        <v>1</v>
      </c>
      <c r="I364" s="224"/>
      <c r="J364" s="225">
        <f>ROUND(I364*H364,2)</f>
        <v>0</v>
      </c>
      <c r="K364" s="226"/>
      <c r="L364" s="44"/>
      <c r="M364" s="227" t="s">
        <v>1</v>
      </c>
      <c r="N364" s="228" t="s">
        <v>41</v>
      </c>
      <c r="O364" s="91"/>
      <c r="P364" s="229">
        <f>O364*H364</f>
        <v>0</v>
      </c>
      <c r="Q364" s="229">
        <v>0</v>
      </c>
      <c r="R364" s="229">
        <f>Q364*H364</f>
        <v>0</v>
      </c>
      <c r="S364" s="229">
        <v>0</v>
      </c>
      <c r="T364" s="230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1" t="s">
        <v>170</v>
      </c>
      <c r="AT364" s="231" t="s">
        <v>166</v>
      </c>
      <c r="AU364" s="231" t="s">
        <v>84</v>
      </c>
      <c r="AY364" s="17" t="s">
        <v>164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7" t="s">
        <v>84</v>
      </c>
      <c r="BK364" s="232">
        <f>ROUND(I364*H364,2)</f>
        <v>0</v>
      </c>
      <c r="BL364" s="17" t="s">
        <v>170</v>
      </c>
      <c r="BM364" s="231" t="s">
        <v>4167</v>
      </c>
    </row>
    <row r="365" spans="1:65" s="2" customFormat="1" ht="13.8" customHeight="1">
      <c r="A365" s="38"/>
      <c r="B365" s="39"/>
      <c r="C365" s="219" t="s">
        <v>1592</v>
      </c>
      <c r="D365" s="219" t="s">
        <v>166</v>
      </c>
      <c r="E365" s="220" t="s">
        <v>1629</v>
      </c>
      <c r="F365" s="221" t="s">
        <v>4168</v>
      </c>
      <c r="G365" s="222" t="s">
        <v>3454</v>
      </c>
      <c r="H365" s="223">
        <v>1</v>
      </c>
      <c r="I365" s="224"/>
      <c r="J365" s="225">
        <f>ROUND(I365*H365,2)</f>
        <v>0</v>
      </c>
      <c r="K365" s="226"/>
      <c r="L365" s="44"/>
      <c r="M365" s="227" t="s">
        <v>1</v>
      </c>
      <c r="N365" s="228" t="s">
        <v>41</v>
      </c>
      <c r="O365" s="91"/>
      <c r="P365" s="229">
        <f>O365*H365</f>
        <v>0</v>
      </c>
      <c r="Q365" s="229">
        <v>0</v>
      </c>
      <c r="R365" s="229">
        <f>Q365*H365</f>
        <v>0</v>
      </c>
      <c r="S365" s="229">
        <v>0</v>
      </c>
      <c r="T365" s="23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1" t="s">
        <v>170</v>
      </c>
      <c r="AT365" s="231" t="s">
        <v>166</v>
      </c>
      <c r="AU365" s="231" t="s">
        <v>84</v>
      </c>
      <c r="AY365" s="17" t="s">
        <v>164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7" t="s">
        <v>84</v>
      </c>
      <c r="BK365" s="232">
        <f>ROUND(I365*H365,2)</f>
        <v>0</v>
      </c>
      <c r="BL365" s="17" t="s">
        <v>170</v>
      </c>
      <c r="BM365" s="231" t="s">
        <v>4169</v>
      </c>
    </row>
    <row r="366" spans="1:65" s="2" customFormat="1" ht="13.8" customHeight="1">
      <c r="A366" s="38"/>
      <c r="B366" s="39"/>
      <c r="C366" s="219" t="s">
        <v>1598</v>
      </c>
      <c r="D366" s="219" t="s">
        <v>166</v>
      </c>
      <c r="E366" s="220" t="s">
        <v>1635</v>
      </c>
      <c r="F366" s="221" t="s">
        <v>4170</v>
      </c>
      <c r="G366" s="222" t="s">
        <v>3454</v>
      </c>
      <c r="H366" s="223">
        <v>1</v>
      </c>
      <c r="I366" s="224"/>
      <c r="J366" s="225">
        <f>ROUND(I366*H366,2)</f>
        <v>0</v>
      </c>
      <c r="K366" s="226"/>
      <c r="L366" s="44"/>
      <c r="M366" s="227" t="s">
        <v>1</v>
      </c>
      <c r="N366" s="228" t="s">
        <v>41</v>
      </c>
      <c r="O366" s="91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1" t="s">
        <v>170</v>
      </c>
      <c r="AT366" s="231" t="s">
        <v>166</v>
      </c>
      <c r="AU366" s="231" t="s">
        <v>84</v>
      </c>
      <c r="AY366" s="17" t="s">
        <v>164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84</v>
      </c>
      <c r="BK366" s="232">
        <f>ROUND(I366*H366,2)</f>
        <v>0</v>
      </c>
      <c r="BL366" s="17" t="s">
        <v>170</v>
      </c>
      <c r="BM366" s="231" t="s">
        <v>4171</v>
      </c>
    </row>
    <row r="367" spans="1:65" s="2" customFormat="1" ht="13.8" customHeight="1">
      <c r="A367" s="38"/>
      <c r="B367" s="39"/>
      <c r="C367" s="219" t="s">
        <v>1604</v>
      </c>
      <c r="D367" s="219" t="s">
        <v>166</v>
      </c>
      <c r="E367" s="220" t="s">
        <v>1641</v>
      </c>
      <c r="F367" s="221" t="s">
        <v>4172</v>
      </c>
      <c r="G367" s="222" t="s">
        <v>4173</v>
      </c>
      <c r="H367" s="223">
        <v>50</v>
      </c>
      <c r="I367" s="224"/>
      <c r="J367" s="225">
        <f>ROUND(I367*H367,2)</f>
        <v>0</v>
      </c>
      <c r="K367" s="226"/>
      <c r="L367" s="44"/>
      <c r="M367" s="227" t="s">
        <v>1</v>
      </c>
      <c r="N367" s="228" t="s">
        <v>41</v>
      </c>
      <c r="O367" s="91"/>
      <c r="P367" s="229">
        <f>O367*H367</f>
        <v>0</v>
      </c>
      <c r="Q367" s="229">
        <v>0</v>
      </c>
      <c r="R367" s="229">
        <f>Q367*H367</f>
        <v>0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170</v>
      </c>
      <c r="AT367" s="231" t="s">
        <v>166</v>
      </c>
      <c r="AU367" s="231" t="s">
        <v>84</v>
      </c>
      <c r="AY367" s="17" t="s">
        <v>164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84</v>
      </c>
      <c r="BK367" s="232">
        <f>ROUND(I367*H367,2)</f>
        <v>0</v>
      </c>
      <c r="BL367" s="17" t="s">
        <v>170</v>
      </c>
      <c r="BM367" s="231" t="s">
        <v>4174</v>
      </c>
    </row>
    <row r="368" spans="1:65" s="2" customFormat="1" ht="13.8" customHeight="1">
      <c r="A368" s="38"/>
      <c r="B368" s="39"/>
      <c r="C368" s="219" t="s">
        <v>1610</v>
      </c>
      <c r="D368" s="219" t="s">
        <v>166</v>
      </c>
      <c r="E368" s="220" t="s">
        <v>1646</v>
      </c>
      <c r="F368" s="221" t="s">
        <v>4175</v>
      </c>
      <c r="G368" s="222" t="s">
        <v>3454</v>
      </c>
      <c r="H368" s="223">
        <v>1</v>
      </c>
      <c r="I368" s="224"/>
      <c r="J368" s="225">
        <f>ROUND(I368*H368,2)</f>
        <v>0</v>
      </c>
      <c r="K368" s="226"/>
      <c r="L368" s="44"/>
      <c r="M368" s="227" t="s">
        <v>1</v>
      </c>
      <c r="N368" s="228" t="s">
        <v>41</v>
      </c>
      <c r="O368" s="91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1" t="s">
        <v>170</v>
      </c>
      <c r="AT368" s="231" t="s">
        <v>166</v>
      </c>
      <c r="AU368" s="231" t="s">
        <v>84</v>
      </c>
      <c r="AY368" s="17" t="s">
        <v>164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7" t="s">
        <v>84</v>
      </c>
      <c r="BK368" s="232">
        <f>ROUND(I368*H368,2)</f>
        <v>0</v>
      </c>
      <c r="BL368" s="17" t="s">
        <v>170</v>
      </c>
      <c r="BM368" s="231" t="s">
        <v>4176</v>
      </c>
    </row>
    <row r="369" spans="1:65" s="2" customFormat="1" ht="13.8" customHeight="1">
      <c r="A369" s="38"/>
      <c r="B369" s="39"/>
      <c r="C369" s="219" t="s">
        <v>1615</v>
      </c>
      <c r="D369" s="219" t="s">
        <v>166</v>
      </c>
      <c r="E369" s="220" t="s">
        <v>1652</v>
      </c>
      <c r="F369" s="221" t="s">
        <v>4177</v>
      </c>
      <c r="G369" s="222" t="s">
        <v>4173</v>
      </c>
      <c r="H369" s="223">
        <v>50</v>
      </c>
      <c r="I369" s="224"/>
      <c r="J369" s="225">
        <f>ROUND(I369*H369,2)</f>
        <v>0</v>
      </c>
      <c r="K369" s="226"/>
      <c r="L369" s="44"/>
      <c r="M369" s="227" t="s">
        <v>1</v>
      </c>
      <c r="N369" s="228" t="s">
        <v>41</v>
      </c>
      <c r="O369" s="91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1" t="s">
        <v>170</v>
      </c>
      <c r="AT369" s="231" t="s">
        <v>166</v>
      </c>
      <c r="AU369" s="231" t="s">
        <v>84</v>
      </c>
      <c r="AY369" s="17" t="s">
        <v>164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7" t="s">
        <v>84</v>
      </c>
      <c r="BK369" s="232">
        <f>ROUND(I369*H369,2)</f>
        <v>0</v>
      </c>
      <c r="BL369" s="17" t="s">
        <v>170</v>
      </c>
      <c r="BM369" s="231" t="s">
        <v>4178</v>
      </c>
    </row>
    <row r="370" spans="1:65" s="2" customFormat="1" ht="13.8" customHeight="1">
      <c r="A370" s="38"/>
      <c r="B370" s="39"/>
      <c r="C370" s="219" t="s">
        <v>1621</v>
      </c>
      <c r="D370" s="219" t="s">
        <v>166</v>
      </c>
      <c r="E370" s="220" t="s">
        <v>1658</v>
      </c>
      <c r="F370" s="221" t="s">
        <v>4179</v>
      </c>
      <c r="G370" s="222" t="s">
        <v>3454</v>
      </c>
      <c r="H370" s="223">
        <v>1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41</v>
      </c>
      <c r="O370" s="91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170</v>
      </c>
      <c r="AT370" s="231" t="s">
        <v>166</v>
      </c>
      <c r="AU370" s="231" t="s">
        <v>84</v>
      </c>
      <c r="AY370" s="17" t="s">
        <v>164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84</v>
      </c>
      <c r="BK370" s="232">
        <f>ROUND(I370*H370,2)</f>
        <v>0</v>
      </c>
      <c r="BL370" s="17" t="s">
        <v>170</v>
      </c>
      <c r="BM370" s="231" t="s">
        <v>4180</v>
      </c>
    </row>
    <row r="371" spans="1:65" s="2" customFormat="1" ht="13.8" customHeight="1">
      <c r="A371" s="38"/>
      <c r="B371" s="39"/>
      <c r="C371" s="219" t="s">
        <v>1625</v>
      </c>
      <c r="D371" s="219" t="s">
        <v>166</v>
      </c>
      <c r="E371" s="220" t="s">
        <v>1662</v>
      </c>
      <c r="F371" s="221" t="s">
        <v>4181</v>
      </c>
      <c r="G371" s="222" t="s">
        <v>3454</v>
      </c>
      <c r="H371" s="223">
        <v>1</v>
      </c>
      <c r="I371" s="224"/>
      <c r="J371" s="225">
        <f>ROUND(I371*H371,2)</f>
        <v>0</v>
      </c>
      <c r="K371" s="226"/>
      <c r="L371" s="44"/>
      <c r="M371" s="227" t="s">
        <v>1</v>
      </c>
      <c r="N371" s="228" t="s">
        <v>41</v>
      </c>
      <c r="O371" s="91"/>
      <c r="P371" s="229">
        <f>O371*H371</f>
        <v>0</v>
      </c>
      <c r="Q371" s="229">
        <v>0</v>
      </c>
      <c r="R371" s="229">
        <f>Q371*H371</f>
        <v>0</v>
      </c>
      <c r="S371" s="229">
        <v>0</v>
      </c>
      <c r="T371" s="23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1" t="s">
        <v>170</v>
      </c>
      <c r="AT371" s="231" t="s">
        <v>166</v>
      </c>
      <c r="AU371" s="231" t="s">
        <v>84</v>
      </c>
      <c r="AY371" s="17" t="s">
        <v>164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7" t="s">
        <v>84</v>
      </c>
      <c r="BK371" s="232">
        <f>ROUND(I371*H371,2)</f>
        <v>0</v>
      </c>
      <c r="BL371" s="17" t="s">
        <v>170</v>
      </c>
      <c r="BM371" s="231" t="s">
        <v>4182</v>
      </c>
    </row>
    <row r="372" spans="1:65" s="2" customFormat="1" ht="13.8" customHeight="1">
      <c r="A372" s="38"/>
      <c r="B372" s="39"/>
      <c r="C372" s="219" t="s">
        <v>1629</v>
      </c>
      <c r="D372" s="219" t="s">
        <v>166</v>
      </c>
      <c r="E372" s="220" t="s">
        <v>1668</v>
      </c>
      <c r="F372" s="221" t="s">
        <v>4183</v>
      </c>
      <c r="G372" s="222" t="s">
        <v>3454</v>
      </c>
      <c r="H372" s="223">
        <v>1</v>
      </c>
      <c r="I372" s="224"/>
      <c r="J372" s="225">
        <f>ROUND(I372*H372,2)</f>
        <v>0</v>
      </c>
      <c r="K372" s="226"/>
      <c r="L372" s="44"/>
      <c r="M372" s="227" t="s">
        <v>1</v>
      </c>
      <c r="N372" s="228" t="s">
        <v>41</v>
      </c>
      <c r="O372" s="91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1" t="s">
        <v>170</v>
      </c>
      <c r="AT372" s="231" t="s">
        <v>166</v>
      </c>
      <c r="AU372" s="231" t="s">
        <v>84</v>
      </c>
      <c r="AY372" s="17" t="s">
        <v>164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7" t="s">
        <v>84</v>
      </c>
      <c r="BK372" s="232">
        <f>ROUND(I372*H372,2)</f>
        <v>0</v>
      </c>
      <c r="BL372" s="17" t="s">
        <v>170</v>
      </c>
      <c r="BM372" s="231" t="s">
        <v>4184</v>
      </c>
    </row>
    <row r="373" spans="1:65" s="2" customFormat="1" ht="13.8" customHeight="1">
      <c r="A373" s="38"/>
      <c r="B373" s="39"/>
      <c r="C373" s="219" t="s">
        <v>1635</v>
      </c>
      <c r="D373" s="219" t="s">
        <v>166</v>
      </c>
      <c r="E373" s="220" t="s">
        <v>1677</v>
      </c>
      <c r="F373" s="221" t="s">
        <v>4185</v>
      </c>
      <c r="G373" s="222" t="s">
        <v>3454</v>
      </c>
      <c r="H373" s="223">
        <v>1</v>
      </c>
      <c r="I373" s="224"/>
      <c r="J373" s="225">
        <f>ROUND(I373*H373,2)</f>
        <v>0</v>
      </c>
      <c r="K373" s="226"/>
      <c r="L373" s="44"/>
      <c r="M373" s="227" t="s">
        <v>1</v>
      </c>
      <c r="N373" s="228" t="s">
        <v>41</v>
      </c>
      <c r="O373" s="91"/>
      <c r="P373" s="229">
        <f>O373*H373</f>
        <v>0</v>
      </c>
      <c r="Q373" s="229">
        <v>0</v>
      </c>
      <c r="R373" s="229">
        <f>Q373*H373</f>
        <v>0</v>
      </c>
      <c r="S373" s="229">
        <v>0</v>
      </c>
      <c r="T373" s="23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1" t="s">
        <v>170</v>
      </c>
      <c r="AT373" s="231" t="s">
        <v>166</v>
      </c>
      <c r="AU373" s="231" t="s">
        <v>84</v>
      </c>
      <c r="AY373" s="17" t="s">
        <v>164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7" t="s">
        <v>84</v>
      </c>
      <c r="BK373" s="232">
        <f>ROUND(I373*H373,2)</f>
        <v>0</v>
      </c>
      <c r="BL373" s="17" t="s">
        <v>170</v>
      </c>
      <c r="BM373" s="231" t="s">
        <v>4186</v>
      </c>
    </row>
    <row r="374" spans="1:65" s="2" customFormat="1" ht="13.8" customHeight="1">
      <c r="A374" s="38"/>
      <c r="B374" s="39"/>
      <c r="C374" s="219" t="s">
        <v>1641</v>
      </c>
      <c r="D374" s="219" t="s">
        <v>166</v>
      </c>
      <c r="E374" s="220" t="s">
        <v>1683</v>
      </c>
      <c r="F374" s="221" t="s">
        <v>4187</v>
      </c>
      <c r="G374" s="222" t="s">
        <v>3454</v>
      </c>
      <c r="H374" s="223">
        <v>1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41</v>
      </c>
      <c r="O374" s="91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170</v>
      </c>
      <c r="AT374" s="231" t="s">
        <v>166</v>
      </c>
      <c r="AU374" s="231" t="s">
        <v>84</v>
      </c>
      <c r="AY374" s="17" t="s">
        <v>164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84</v>
      </c>
      <c r="BK374" s="232">
        <f>ROUND(I374*H374,2)</f>
        <v>0</v>
      </c>
      <c r="BL374" s="17" t="s">
        <v>170</v>
      </c>
      <c r="BM374" s="231" t="s">
        <v>4188</v>
      </c>
    </row>
    <row r="375" spans="1:65" s="2" customFormat="1" ht="13.8" customHeight="1">
      <c r="A375" s="38"/>
      <c r="B375" s="39"/>
      <c r="C375" s="219" t="s">
        <v>1646</v>
      </c>
      <c r="D375" s="219" t="s">
        <v>166</v>
      </c>
      <c r="E375" s="220" t="s">
        <v>1694</v>
      </c>
      <c r="F375" s="221" t="s">
        <v>4189</v>
      </c>
      <c r="G375" s="222" t="s">
        <v>3454</v>
      </c>
      <c r="H375" s="223">
        <v>1</v>
      </c>
      <c r="I375" s="224"/>
      <c r="J375" s="225">
        <f>ROUND(I375*H375,2)</f>
        <v>0</v>
      </c>
      <c r="K375" s="226"/>
      <c r="L375" s="44"/>
      <c r="M375" s="278" t="s">
        <v>1</v>
      </c>
      <c r="N375" s="279" t="s">
        <v>41</v>
      </c>
      <c r="O375" s="280"/>
      <c r="P375" s="281">
        <f>O375*H375</f>
        <v>0</v>
      </c>
      <c r="Q375" s="281">
        <v>0</v>
      </c>
      <c r="R375" s="281">
        <f>Q375*H375</f>
        <v>0</v>
      </c>
      <c r="S375" s="281">
        <v>0</v>
      </c>
      <c r="T375" s="282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170</v>
      </c>
      <c r="AT375" s="231" t="s">
        <v>166</v>
      </c>
      <c r="AU375" s="231" t="s">
        <v>84</v>
      </c>
      <c r="AY375" s="17" t="s">
        <v>164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84</v>
      </c>
      <c r="BK375" s="232">
        <f>ROUND(I375*H375,2)</f>
        <v>0</v>
      </c>
      <c r="BL375" s="17" t="s">
        <v>170</v>
      </c>
      <c r="BM375" s="231" t="s">
        <v>4190</v>
      </c>
    </row>
    <row r="376" spans="1:31" s="2" customFormat="1" ht="6.95" customHeight="1">
      <c r="A376" s="38"/>
      <c r="B376" s="66"/>
      <c r="C376" s="67"/>
      <c r="D376" s="67"/>
      <c r="E376" s="67"/>
      <c r="F376" s="67"/>
      <c r="G376" s="67"/>
      <c r="H376" s="67"/>
      <c r="I376" s="67"/>
      <c r="J376" s="67"/>
      <c r="K376" s="67"/>
      <c r="L376" s="44"/>
      <c r="M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</row>
  </sheetData>
  <sheetProtection password="CC35" sheet="1" objects="1" scenarios="1" formatColumns="0" formatRows="0" autoFilter="0"/>
  <autoFilter ref="C124:K37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111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4.4" customHeight="1">
      <c r="B7" s="20"/>
      <c r="E7" s="141" t="str">
        <f>'Rekapitulace stavby'!K6</f>
        <v>Rekonstrukce ubytovny ASK Lovosice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42" t="s">
        <v>4191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ROUND((SUM(BE122:BE339)),2)</f>
        <v>0</v>
      </c>
      <c r="G33" s="38"/>
      <c r="H33" s="38"/>
      <c r="I33" s="155">
        <v>0.21</v>
      </c>
      <c r="J33" s="154">
        <f>ROUND(((SUM(BE122:BE339))*I33),2)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ROUND((SUM(BF122:BF339)),2)</f>
        <v>0</v>
      </c>
      <c r="G34" s="38"/>
      <c r="H34" s="38"/>
      <c r="I34" s="155">
        <v>0.15</v>
      </c>
      <c r="J34" s="154">
        <f>ROUND(((SUM(BF122:BF339))*I34),2)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ROUND((SUM(BG122:BG339)),2)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ROUND((SUM(BH122:BH339)),2)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ROUND((SUM(BI122:BI339)),2)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74" t="str">
        <f>E7</f>
        <v>Rekonstrukce ubytovny ASK Lovosice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04 - Silnoproud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Lovosice</v>
      </c>
      <c r="G91" s="40"/>
      <c r="H91" s="40"/>
      <c r="I91" s="32" t="s">
        <v>30</v>
      </c>
      <c r="J91" s="36" t="str">
        <f>E21</f>
        <v>LINE architektura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115</v>
      </c>
      <c r="D94" s="176"/>
      <c r="E94" s="176"/>
      <c r="F94" s="176"/>
      <c r="G94" s="176"/>
      <c r="H94" s="176"/>
      <c r="I94" s="176"/>
      <c r="J94" s="177" t="s">
        <v>116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117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118</v>
      </c>
    </row>
    <row r="97" spans="1:31" s="9" customFormat="1" ht="24.95" customHeight="1">
      <c r="A97" s="9"/>
      <c r="B97" s="179"/>
      <c r="C97" s="180"/>
      <c r="D97" s="181" t="s">
        <v>4192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4193</v>
      </c>
      <c r="E98" s="182"/>
      <c r="F98" s="182"/>
      <c r="G98" s="182"/>
      <c r="H98" s="182"/>
      <c r="I98" s="182"/>
      <c r="J98" s="183">
        <f>J214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4194</v>
      </c>
      <c r="E99" s="182"/>
      <c r="F99" s="182"/>
      <c r="G99" s="182"/>
      <c r="H99" s="182"/>
      <c r="I99" s="182"/>
      <c r="J99" s="183">
        <f>J247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4195</v>
      </c>
      <c r="E100" s="182"/>
      <c r="F100" s="182"/>
      <c r="G100" s="182"/>
      <c r="H100" s="182"/>
      <c r="I100" s="182"/>
      <c r="J100" s="183">
        <f>J299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4196</v>
      </c>
      <c r="E101" s="182"/>
      <c r="F101" s="182"/>
      <c r="G101" s="182"/>
      <c r="H101" s="182"/>
      <c r="I101" s="182"/>
      <c r="J101" s="183">
        <f>J308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4197</v>
      </c>
      <c r="E102" s="182"/>
      <c r="F102" s="182"/>
      <c r="G102" s="182"/>
      <c r="H102" s="182"/>
      <c r="I102" s="182"/>
      <c r="J102" s="183">
        <f>J332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149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4.4" customHeight="1">
      <c r="A112" s="38"/>
      <c r="B112" s="39"/>
      <c r="C112" s="40"/>
      <c r="D112" s="40"/>
      <c r="E112" s="174" t="str">
        <f>E7</f>
        <v>Rekonstrukce ubytovny ASK Lovosice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6" customHeight="1">
      <c r="A114" s="38"/>
      <c r="B114" s="39"/>
      <c r="C114" s="40"/>
      <c r="D114" s="40"/>
      <c r="E114" s="76" t="str">
        <f>E9</f>
        <v>04 - Silnoproud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1. 10. 2020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4" customHeight="1">
      <c r="A118" s="38"/>
      <c r="B118" s="39"/>
      <c r="C118" s="32" t="s">
        <v>24</v>
      </c>
      <c r="D118" s="40"/>
      <c r="E118" s="40"/>
      <c r="F118" s="27" t="str">
        <f>E15</f>
        <v>Město Lovosice</v>
      </c>
      <c r="G118" s="40"/>
      <c r="H118" s="40"/>
      <c r="I118" s="32" t="s">
        <v>30</v>
      </c>
      <c r="J118" s="36" t="str">
        <f>E21</f>
        <v>LINE architektura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>Šimková Dita, K.Vary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150</v>
      </c>
      <c r="D121" s="194" t="s">
        <v>61</v>
      </c>
      <c r="E121" s="194" t="s">
        <v>57</v>
      </c>
      <c r="F121" s="194" t="s">
        <v>58</v>
      </c>
      <c r="G121" s="194" t="s">
        <v>151</v>
      </c>
      <c r="H121" s="194" t="s">
        <v>152</v>
      </c>
      <c r="I121" s="194" t="s">
        <v>153</v>
      </c>
      <c r="J121" s="195" t="s">
        <v>116</v>
      </c>
      <c r="K121" s="196" t="s">
        <v>154</v>
      </c>
      <c r="L121" s="197"/>
      <c r="M121" s="100" t="s">
        <v>1</v>
      </c>
      <c r="N121" s="101" t="s">
        <v>40</v>
      </c>
      <c r="O121" s="101" t="s">
        <v>155</v>
      </c>
      <c r="P121" s="101" t="s">
        <v>156</v>
      </c>
      <c r="Q121" s="101" t="s">
        <v>157</v>
      </c>
      <c r="R121" s="101" t="s">
        <v>158</v>
      </c>
      <c r="S121" s="101" t="s">
        <v>159</v>
      </c>
      <c r="T121" s="102" t="s">
        <v>160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161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P123+P214+P247+P299+P308+P332</f>
        <v>0</v>
      </c>
      <c r="Q122" s="104"/>
      <c r="R122" s="200">
        <f>R123+R214+R247+R299+R308+R332</f>
        <v>0</v>
      </c>
      <c r="S122" s="104"/>
      <c r="T122" s="201">
        <f>T123+T214+T247+T299+T308+T332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118</v>
      </c>
      <c r="BK122" s="202">
        <f>BK123+BK214+BK247+BK299+BK308+BK332</f>
        <v>0</v>
      </c>
    </row>
    <row r="123" spans="1:63" s="12" customFormat="1" ht="25.9" customHeight="1">
      <c r="A123" s="12"/>
      <c r="B123" s="203"/>
      <c r="C123" s="204"/>
      <c r="D123" s="205" t="s">
        <v>75</v>
      </c>
      <c r="E123" s="206" t="s">
        <v>3349</v>
      </c>
      <c r="F123" s="206" t="s">
        <v>4198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SUM(P124:P213)</f>
        <v>0</v>
      </c>
      <c r="Q123" s="211"/>
      <c r="R123" s="212">
        <f>SUM(R124:R213)</f>
        <v>0</v>
      </c>
      <c r="S123" s="211"/>
      <c r="T123" s="213">
        <f>SUM(T124:T213)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84</v>
      </c>
      <c r="AT123" s="215" t="s">
        <v>75</v>
      </c>
      <c r="AU123" s="215" t="s">
        <v>76</v>
      </c>
      <c r="AY123" s="214" t="s">
        <v>164</v>
      </c>
      <c r="BK123" s="216">
        <f>SUM(BK124:BK213)</f>
        <v>0</v>
      </c>
    </row>
    <row r="124" spans="1:65" s="2" customFormat="1" ht="13.8" customHeight="1">
      <c r="A124" s="38"/>
      <c r="B124" s="39"/>
      <c r="C124" s="266" t="s">
        <v>84</v>
      </c>
      <c r="D124" s="266" t="s">
        <v>424</v>
      </c>
      <c r="E124" s="267" t="s">
        <v>4199</v>
      </c>
      <c r="F124" s="268" t="s">
        <v>4200</v>
      </c>
      <c r="G124" s="269" t="s">
        <v>3454</v>
      </c>
      <c r="H124" s="270">
        <v>1</v>
      </c>
      <c r="I124" s="271"/>
      <c r="J124" s="272">
        <f>ROUND(I124*H124,2)</f>
        <v>0</v>
      </c>
      <c r="K124" s="273"/>
      <c r="L124" s="274"/>
      <c r="M124" s="275" t="s">
        <v>1</v>
      </c>
      <c r="N124" s="276" t="s">
        <v>41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207</v>
      </c>
      <c r="AT124" s="231" t="s">
        <v>424</v>
      </c>
      <c r="AU124" s="231" t="s">
        <v>84</v>
      </c>
      <c r="AY124" s="17" t="s">
        <v>164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84</v>
      </c>
      <c r="BK124" s="232">
        <f>ROUND(I124*H124,2)</f>
        <v>0</v>
      </c>
      <c r="BL124" s="17" t="s">
        <v>170</v>
      </c>
      <c r="BM124" s="231" t="s">
        <v>4201</v>
      </c>
    </row>
    <row r="125" spans="1:51" s="15" customFormat="1" ht="12">
      <c r="A125" s="15"/>
      <c r="B125" s="256"/>
      <c r="C125" s="257"/>
      <c r="D125" s="235" t="s">
        <v>172</v>
      </c>
      <c r="E125" s="258" t="s">
        <v>1</v>
      </c>
      <c r="F125" s="259" t="s">
        <v>4202</v>
      </c>
      <c r="G125" s="257"/>
      <c r="H125" s="258" t="s">
        <v>1</v>
      </c>
      <c r="I125" s="260"/>
      <c r="J125" s="257"/>
      <c r="K125" s="257"/>
      <c r="L125" s="261"/>
      <c r="M125" s="262"/>
      <c r="N125" s="263"/>
      <c r="O125" s="263"/>
      <c r="P125" s="263"/>
      <c r="Q125" s="263"/>
      <c r="R125" s="263"/>
      <c r="S125" s="263"/>
      <c r="T125" s="26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5" t="s">
        <v>172</v>
      </c>
      <c r="AU125" s="265" t="s">
        <v>84</v>
      </c>
      <c r="AV125" s="15" t="s">
        <v>84</v>
      </c>
      <c r="AW125" s="15" t="s">
        <v>32</v>
      </c>
      <c r="AX125" s="15" t="s">
        <v>76</v>
      </c>
      <c r="AY125" s="265" t="s">
        <v>164</v>
      </c>
    </row>
    <row r="126" spans="1:51" s="13" customFormat="1" ht="12">
      <c r="A126" s="13"/>
      <c r="B126" s="233"/>
      <c r="C126" s="234"/>
      <c r="D126" s="235" t="s">
        <v>172</v>
      </c>
      <c r="E126" s="236" t="s">
        <v>1</v>
      </c>
      <c r="F126" s="237" t="s">
        <v>84</v>
      </c>
      <c r="G126" s="234"/>
      <c r="H126" s="238">
        <v>1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172</v>
      </c>
      <c r="AU126" s="244" t="s">
        <v>84</v>
      </c>
      <c r="AV126" s="13" t="s">
        <v>86</v>
      </c>
      <c r="AW126" s="13" t="s">
        <v>32</v>
      </c>
      <c r="AX126" s="13" t="s">
        <v>84</v>
      </c>
      <c r="AY126" s="244" t="s">
        <v>164</v>
      </c>
    </row>
    <row r="127" spans="1:65" s="2" customFormat="1" ht="13.8" customHeight="1">
      <c r="A127" s="38"/>
      <c r="B127" s="39"/>
      <c r="C127" s="266" t="s">
        <v>86</v>
      </c>
      <c r="D127" s="266" t="s">
        <v>424</v>
      </c>
      <c r="E127" s="267" t="s">
        <v>4203</v>
      </c>
      <c r="F127" s="268" t="s">
        <v>4204</v>
      </c>
      <c r="G127" s="269" t="s">
        <v>3454</v>
      </c>
      <c r="H127" s="270">
        <v>1</v>
      </c>
      <c r="I127" s="271"/>
      <c r="J127" s="272">
        <f>ROUND(I127*H127,2)</f>
        <v>0</v>
      </c>
      <c r="K127" s="273"/>
      <c r="L127" s="274"/>
      <c r="M127" s="275" t="s">
        <v>1</v>
      </c>
      <c r="N127" s="276" t="s">
        <v>41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207</v>
      </c>
      <c r="AT127" s="231" t="s">
        <v>424</v>
      </c>
      <c r="AU127" s="231" t="s">
        <v>84</v>
      </c>
      <c r="AY127" s="17" t="s">
        <v>164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84</v>
      </c>
      <c r="BK127" s="232">
        <f>ROUND(I127*H127,2)</f>
        <v>0</v>
      </c>
      <c r="BL127" s="17" t="s">
        <v>170</v>
      </c>
      <c r="BM127" s="231" t="s">
        <v>4205</v>
      </c>
    </row>
    <row r="128" spans="1:51" s="15" customFormat="1" ht="12">
      <c r="A128" s="15"/>
      <c r="B128" s="256"/>
      <c r="C128" s="257"/>
      <c r="D128" s="235" t="s">
        <v>172</v>
      </c>
      <c r="E128" s="258" t="s">
        <v>1</v>
      </c>
      <c r="F128" s="259" t="s">
        <v>4206</v>
      </c>
      <c r="G128" s="257"/>
      <c r="H128" s="258" t="s">
        <v>1</v>
      </c>
      <c r="I128" s="260"/>
      <c r="J128" s="257"/>
      <c r="K128" s="257"/>
      <c r="L128" s="261"/>
      <c r="M128" s="262"/>
      <c r="N128" s="263"/>
      <c r="O128" s="263"/>
      <c r="P128" s="263"/>
      <c r="Q128" s="263"/>
      <c r="R128" s="263"/>
      <c r="S128" s="263"/>
      <c r="T128" s="26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5" t="s">
        <v>172</v>
      </c>
      <c r="AU128" s="265" t="s">
        <v>84</v>
      </c>
      <c r="AV128" s="15" t="s">
        <v>84</v>
      </c>
      <c r="AW128" s="15" t="s">
        <v>32</v>
      </c>
      <c r="AX128" s="15" t="s">
        <v>76</v>
      </c>
      <c r="AY128" s="265" t="s">
        <v>164</v>
      </c>
    </row>
    <row r="129" spans="1:51" s="13" customFormat="1" ht="12">
      <c r="A129" s="13"/>
      <c r="B129" s="233"/>
      <c r="C129" s="234"/>
      <c r="D129" s="235" t="s">
        <v>172</v>
      </c>
      <c r="E129" s="236" t="s">
        <v>1</v>
      </c>
      <c r="F129" s="237" t="s">
        <v>84</v>
      </c>
      <c r="G129" s="234"/>
      <c r="H129" s="238">
        <v>1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172</v>
      </c>
      <c r="AU129" s="244" t="s">
        <v>84</v>
      </c>
      <c r="AV129" s="13" t="s">
        <v>86</v>
      </c>
      <c r="AW129" s="13" t="s">
        <v>32</v>
      </c>
      <c r="AX129" s="13" t="s">
        <v>84</v>
      </c>
      <c r="AY129" s="244" t="s">
        <v>164</v>
      </c>
    </row>
    <row r="130" spans="1:65" s="2" customFormat="1" ht="13.8" customHeight="1">
      <c r="A130" s="38"/>
      <c r="B130" s="39"/>
      <c r="C130" s="266" t="s">
        <v>179</v>
      </c>
      <c r="D130" s="266" t="s">
        <v>424</v>
      </c>
      <c r="E130" s="267" t="s">
        <v>4207</v>
      </c>
      <c r="F130" s="268" t="s">
        <v>4208</v>
      </c>
      <c r="G130" s="269" t="s">
        <v>3454</v>
      </c>
      <c r="H130" s="270">
        <v>1</v>
      </c>
      <c r="I130" s="271"/>
      <c r="J130" s="272">
        <f>ROUND(I130*H130,2)</f>
        <v>0</v>
      </c>
      <c r="K130" s="273"/>
      <c r="L130" s="274"/>
      <c r="M130" s="275" t="s">
        <v>1</v>
      </c>
      <c r="N130" s="276" t="s">
        <v>41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207</v>
      </c>
      <c r="AT130" s="231" t="s">
        <v>424</v>
      </c>
      <c r="AU130" s="231" t="s">
        <v>84</v>
      </c>
      <c r="AY130" s="17" t="s">
        <v>164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84</v>
      </c>
      <c r="BK130" s="232">
        <f>ROUND(I130*H130,2)</f>
        <v>0</v>
      </c>
      <c r="BL130" s="17" t="s">
        <v>170</v>
      </c>
      <c r="BM130" s="231" t="s">
        <v>4209</v>
      </c>
    </row>
    <row r="131" spans="1:51" s="15" customFormat="1" ht="12">
      <c r="A131" s="15"/>
      <c r="B131" s="256"/>
      <c r="C131" s="257"/>
      <c r="D131" s="235" t="s">
        <v>172</v>
      </c>
      <c r="E131" s="258" t="s">
        <v>1</v>
      </c>
      <c r="F131" s="259" t="s">
        <v>4210</v>
      </c>
      <c r="G131" s="257"/>
      <c r="H131" s="258" t="s">
        <v>1</v>
      </c>
      <c r="I131" s="260"/>
      <c r="J131" s="257"/>
      <c r="K131" s="257"/>
      <c r="L131" s="261"/>
      <c r="M131" s="262"/>
      <c r="N131" s="263"/>
      <c r="O131" s="263"/>
      <c r="P131" s="263"/>
      <c r="Q131" s="263"/>
      <c r="R131" s="263"/>
      <c r="S131" s="263"/>
      <c r="T131" s="26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5" t="s">
        <v>172</v>
      </c>
      <c r="AU131" s="265" t="s">
        <v>84</v>
      </c>
      <c r="AV131" s="15" t="s">
        <v>84</v>
      </c>
      <c r="AW131" s="15" t="s">
        <v>32</v>
      </c>
      <c r="AX131" s="15" t="s">
        <v>76</v>
      </c>
      <c r="AY131" s="265" t="s">
        <v>164</v>
      </c>
    </row>
    <row r="132" spans="1:51" s="13" customFormat="1" ht="12">
      <c r="A132" s="13"/>
      <c r="B132" s="233"/>
      <c r="C132" s="234"/>
      <c r="D132" s="235" t="s">
        <v>172</v>
      </c>
      <c r="E132" s="236" t="s">
        <v>1</v>
      </c>
      <c r="F132" s="237" t="s">
        <v>84</v>
      </c>
      <c r="G132" s="234"/>
      <c r="H132" s="238">
        <v>1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172</v>
      </c>
      <c r="AU132" s="244" t="s">
        <v>84</v>
      </c>
      <c r="AV132" s="13" t="s">
        <v>86</v>
      </c>
      <c r="AW132" s="13" t="s">
        <v>32</v>
      </c>
      <c r="AX132" s="13" t="s">
        <v>84</v>
      </c>
      <c r="AY132" s="244" t="s">
        <v>164</v>
      </c>
    </row>
    <row r="133" spans="1:65" s="2" customFormat="1" ht="13.8" customHeight="1">
      <c r="A133" s="38"/>
      <c r="B133" s="39"/>
      <c r="C133" s="266" t="s">
        <v>170</v>
      </c>
      <c r="D133" s="266" t="s">
        <v>424</v>
      </c>
      <c r="E133" s="267" t="s">
        <v>4211</v>
      </c>
      <c r="F133" s="268" t="s">
        <v>4212</v>
      </c>
      <c r="G133" s="269" t="s">
        <v>3454</v>
      </c>
      <c r="H133" s="270">
        <v>1</v>
      </c>
      <c r="I133" s="271"/>
      <c r="J133" s="272">
        <f>ROUND(I133*H133,2)</f>
        <v>0</v>
      </c>
      <c r="K133" s="273"/>
      <c r="L133" s="274"/>
      <c r="M133" s="275" t="s">
        <v>1</v>
      </c>
      <c r="N133" s="276" t="s">
        <v>41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207</v>
      </c>
      <c r="AT133" s="231" t="s">
        <v>424</v>
      </c>
      <c r="AU133" s="231" t="s">
        <v>84</v>
      </c>
      <c r="AY133" s="17" t="s">
        <v>164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84</v>
      </c>
      <c r="BK133" s="232">
        <f>ROUND(I133*H133,2)</f>
        <v>0</v>
      </c>
      <c r="BL133" s="17" t="s">
        <v>170</v>
      </c>
      <c r="BM133" s="231" t="s">
        <v>4213</v>
      </c>
    </row>
    <row r="134" spans="1:51" s="15" customFormat="1" ht="12">
      <c r="A134" s="15"/>
      <c r="B134" s="256"/>
      <c r="C134" s="257"/>
      <c r="D134" s="235" t="s">
        <v>172</v>
      </c>
      <c r="E134" s="258" t="s">
        <v>1</v>
      </c>
      <c r="F134" s="259" t="s">
        <v>4214</v>
      </c>
      <c r="G134" s="257"/>
      <c r="H134" s="258" t="s">
        <v>1</v>
      </c>
      <c r="I134" s="260"/>
      <c r="J134" s="257"/>
      <c r="K134" s="257"/>
      <c r="L134" s="261"/>
      <c r="M134" s="262"/>
      <c r="N134" s="263"/>
      <c r="O134" s="263"/>
      <c r="P134" s="263"/>
      <c r="Q134" s="263"/>
      <c r="R134" s="263"/>
      <c r="S134" s="263"/>
      <c r="T134" s="26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5" t="s">
        <v>172</v>
      </c>
      <c r="AU134" s="265" t="s">
        <v>84</v>
      </c>
      <c r="AV134" s="15" t="s">
        <v>84</v>
      </c>
      <c r="AW134" s="15" t="s">
        <v>32</v>
      </c>
      <c r="AX134" s="15" t="s">
        <v>76</v>
      </c>
      <c r="AY134" s="265" t="s">
        <v>164</v>
      </c>
    </row>
    <row r="135" spans="1:51" s="13" customFormat="1" ht="12">
      <c r="A135" s="13"/>
      <c r="B135" s="233"/>
      <c r="C135" s="234"/>
      <c r="D135" s="235" t="s">
        <v>172</v>
      </c>
      <c r="E135" s="236" t="s">
        <v>1</v>
      </c>
      <c r="F135" s="237" t="s">
        <v>84</v>
      </c>
      <c r="G135" s="234"/>
      <c r="H135" s="238">
        <v>1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172</v>
      </c>
      <c r="AU135" s="244" t="s">
        <v>84</v>
      </c>
      <c r="AV135" s="13" t="s">
        <v>86</v>
      </c>
      <c r="AW135" s="13" t="s">
        <v>32</v>
      </c>
      <c r="AX135" s="13" t="s">
        <v>84</v>
      </c>
      <c r="AY135" s="244" t="s">
        <v>164</v>
      </c>
    </row>
    <row r="136" spans="1:65" s="2" customFormat="1" ht="13.8" customHeight="1">
      <c r="A136" s="38"/>
      <c r="B136" s="39"/>
      <c r="C136" s="266" t="s">
        <v>191</v>
      </c>
      <c r="D136" s="266" t="s">
        <v>424</v>
      </c>
      <c r="E136" s="267" t="s">
        <v>4215</v>
      </c>
      <c r="F136" s="268" t="s">
        <v>4216</v>
      </c>
      <c r="G136" s="269" t="s">
        <v>3454</v>
      </c>
      <c r="H136" s="270">
        <v>1</v>
      </c>
      <c r="I136" s="271"/>
      <c r="J136" s="272">
        <f>ROUND(I136*H136,2)</f>
        <v>0</v>
      </c>
      <c r="K136" s="273"/>
      <c r="L136" s="274"/>
      <c r="M136" s="275" t="s">
        <v>1</v>
      </c>
      <c r="N136" s="276" t="s">
        <v>41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207</v>
      </c>
      <c r="AT136" s="231" t="s">
        <v>424</v>
      </c>
      <c r="AU136" s="231" t="s">
        <v>84</v>
      </c>
      <c r="AY136" s="17" t="s">
        <v>164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84</v>
      </c>
      <c r="BK136" s="232">
        <f>ROUND(I136*H136,2)</f>
        <v>0</v>
      </c>
      <c r="BL136" s="17" t="s">
        <v>170</v>
      </c>
      <c r="BM136" s="231" t="s">
        <v>4217</v>
      </c>
    </row>
    <row r="137" spans="1:51" s="15" customFormat="1" ht="12">
      <c r="A137" s="15"/>
      <c r="B137" s="256"/>
      <c r="C137" s="257"/>
      <c r="D137" s="235" t="s">
        <v>172</v>
      </c>
      <c r="E137" s="258" t="s">
        <v>1</v>
      </c>
      <c r="F137" s="259" t="s">
        <v>4218</v>
      </c>
      <c r="G137" s="257"/>
      <c r="H137" s="258" t="s">
        <v>1</v>
      </c>
      <c r="I137" s="260"/>
      <c r="J137" s="257"/>
      <c r="K137" s="257"/>
      <c r="L137" s="261"/>
      <c r="M137" s="262"/>
      <c r="N137" s="263"/>
      <c r="O137" s="263"/>
      <c r="P137" s="263"/>
      <c r="Q137" s="263"/>
      <c r="R137" s="263"/>
      <c r="S137" s="263"/>
      <c r="T137" s="26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5" t="s">
        <v>172</v>
      </c>
      <c r="AU137" s="265" t="s">
        <v>84</v>
      </c>
      <c r="AV137" s="15" t="s">
        <v>84</v>
      </c>
      <c r="AW137" s="15" t="s">
        <v>32</v>
      </c>
      <c r="AX137" s="15" t="s">
        <v>76</v>
      </c>
      <c r="AY137" s="265" t="s">
        <v>164</v>
      </c>
    </row>
    <row r="138" spans="1:51" s="13" customFormat="1" ht="12">
      <c r="A138" s="13"/>
      <c r="B138" s="233"/>
      <c r="C138" s="234"/>
      <c r="D138" s="235" t="s">
        <v>172</v>
      </c>
      <c r="E138" s="236" t="s">
        <v>1</v>
      </c>
      <c r="F138" s="237" t="s">
        <v>84</v>
      </c>
      <c r="G138" s="234"/>
      <c r="H138" s="238">
        <v>1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172</v>
      </c>
      <c r="AU138" s="244" t="s">
        <v>84</v>
      </c>
      <c r="AV138" s="13" t="s">
        <v>86</v>
      </c>
      <c r="AW138" s="13" t="s">
        <v>32</v>
      </c>
      <c r="AX138" s="13" t="s">
        <v>84</v>
      </c>
      <c r="AY138" s="244" t="s">
        <v>164</v>
      </c>
    </row>
    <row r="139" spans="1:65" s="2" customFormat="1" ht="13.8" customHeight="1">
      <c r="A139" s="38"/>
      <c r="B139" s="39"/>
      <c r="C139" s="266" t="s">
        <v>197</v>
      </c>
      <c r="D139" s="266" t="s">
        <v>424</v>
      </c>
      <c r="E139" s="267" t="s">
        <v>4219</v>
      </c>
      <c r="F139" s="268" t="s">
        <v>4220</v>
      </c>
      <c r="G139" s="269" t="s">
        <v>3454</v>
      </c>
      <c r="H139" s="270">
        <v>1</v>
      </c>
      <c r="I139" s="271"/>
      <c r="J139" s="272">
        <f>ROUND(I139*H139,2)</f>
        <v>0</v>
      </c>
      <c r="K139" s="273"/>
      <c r="L139" s="274"/>
      <c r="M139" s="275" t="s">
        <v>1</v>
      </c>
      <c r="N139" s="276" t="s">
        <v>41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207</v>
      </c>
      <c r="AT139" s="231" t="s">
        <v>424</v>
      </c>
      <c r="AU139" s="231" t="s">
        <v>84</v>
      </c>
      <c r="AY139" s="17" t="s">
        <v>164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84</v>
      </c>
      <c r="BK139" s="232">
        <f>ROUND(I139*H139,2)</f>
        <v>0</v>
      </c>
      <c r="BL139" s="17" t="s">
        <v>170</v>
      </c>
      <c r="BM139" s="231" t="s">
        <v>4221</v>
      </c>
    </row>
    <row r="140" spans="1:51" s="15" customFormat="1" ht="12">
      <c r="A140" s="15"/>
      <c r="B140" s="256"/>
      <c r="C140" s="257"/>
      <c r="D140" s="235" t="s">
        <v>172</v>
      </c>
      <c r="E140" s="258" t="s">
        <v>1</v>
      </c>
      <c r="F140" s="259" t="s">
        <v>4222</v>
      </c>
      <c r="G140" s="257"/>
      <c r="H140" s="258" t="s">
        <v>1</v>
      </c>
      <c r="I140" s="260"/>
      <c r="J140" s="257"/>
      <c r="K140" s="257"/>
      <c r="L140" s="261"/>
      <c r="M140" s="262"/>
      <c r="N140" s="263"/>
      <c r="O140" s="263"/>
      <c r="P140" s="263"/>
      <c r="Q140" s="263"/>
      <c r="R140" s="263"/>
      <c r="S140" s="263"/>
      <c r="T140" s="26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5" t="s">
        <v>172</v>
      </c>
      <c r="AU140" s="265" t="s">
        <v>84</v>
      </c>
      <c r="AV140" s="15" t="s">
        <v>84</v>
      </c>
      <c r="AW140" s="15" t="s">
        <v>32</v>
      </c>
      <c r="AX140" s="15" t="s">
        <v>76</v>
      </c>
      <c r="AY140" s="265" t="s">
        <v>164</v>
      </c>
    </row>
    <row r="141" spans="1:51" s="13" customFormat="1" ht="12">
      <c r="A141" s="13"/>
      <c r="B141" s="233"/>
      <c r="C141" s="234"/>
      <c r="D141" s="235" t="s">
        <v>172</v>
      </c>
      <c r="E141" s="236" t="s">
        <v>1</v>
      </c>
      <c r="F141" s="237" t="s">
        <v>84</v>
      </c>
      <c r="G141" s="234"/>
      <c r="H141" s="238">
        <v>1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172</v>
      </c>
      <c r="AU141" s="244" t="s">
        <v>84</v>
      </c>
      <c r="AV141" s="13" t="s">
        <v>86</v>
      </c>
      <c r="AW141" s="13" t="s">
        <v>32</v>
      </c>
      <c r="AX141" s="13" t="s">
        <v>84</v>
      </c>
      <c r="AY141" s="244" t="s">
        <v>164</v>
      </c>
    </row>
    <row r="142" spans="1:65" s="2" customFormat="1" ht="13.8" customHeight="1">
      <c r="A142" s="38"/>
      <c r="B142" s="39"/>
      <c r="C142" s="266" t="s">
        <v>201</v>
      </c>
      <c r="D142" s="266" t="s">
        <v>424</v>
      </c>
      <c r="E142" s="267" t="s">
        <v>4223</v>
      </c>
      <c r="F142" s="268" t="s">
        <v>4224</v>
      </c>
      <c r="G142" s="269" t="s">
        <v>3454</v>
      </c>
      <c r="H142" s="270">
        <v>1</v>
      </c>
      <c r="I142" s="271"/>
      <c r="J142" s="272">
        <f>ROUND(I142*H142,2)</f>
        <v>0</v>
      </c>
      <c r="K142" s="273"/>
      <c r="L142" s="274"/>
      <c r="M142" s="275" t="s">
        <v>1</v>
      </c>
      <c r="N142" s="276" t="s">
        <v>41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207</v>
      </c>
      <c r="AT142" s="231" t="s">
        <v>424</v>
      </c>
      <c r="AU142" s="231" t="s">
        <v>84</v>
      </c>
      <c r="AY142" s="17" t="s">
        <v>164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84</v>
      </c>
      <c r="BK142" s="232">
        <f>ROUND(I142*H142,2)</f>
        <v>0</v>
      </c>
      <c r="BL142" s="17" t="s">
        <v>170</v>
      </c>
      <c r="BM142" s="231" t="s">
        <v>4225</v>
      </c>
    </row>
    <row r="143" spans="1:51" s="15" customFormat="1" ht="12">
      <c r="A143" s="15"/>
      <c r="B143" s="256"/>
      <c r="C143" s="257"/>
      <c r="D143" s="235" t="s">
        <v>172</v>
      </c>
      <c r="E143" s="258" t="s">
        <v>1</v>
      </c>
      <c r="F143" s="259" t="s">
        <v>4226</v>
      </c>
      <c r="G143" s="257"/>
      <c r="H143" s="258" t="s">
        <v>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5" t="s">
        <v>172</v>
      </c>
      <c r="AU143" s="265" t="s">
        <v>84</v>
      </c>
      <c r="AV143" s="15" t="s">
        <v>84</v>
      </c>
      <c r="AW143" s="15" t="s">
        <v>32</v>
      </c>
      <c r="AX143" s="15" t="s">
        <v>76</v>
      </c>
      <c r="AY143" s="265" t="s">
        <v>164</v>
      </c>
    </row>
    <row r="144" spans="1:51" s="13" customFormat="1" ht="12">
      <c r="A144" s="13"/>
      <c r="B144" s="233"/>
      <c r="C144" s="234"/>
      <c r="D144" s="235" t="s">
        <v>172</v>
      </c>
      <c r="E144" s="236" t="s">
        <v>1</v>
      </c>
      <c r="F144" s="237" t="s">
        <v>84</v>
      </c>
      <c r="G144" s="234"/>
      <c r="H144" s="238">
        <v>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172</v>
      </c>
      <c r="AU144" s="244" t="s">
        <v>84</v>
      </c>
      <c r="AV144" s="13" t="s">
        <v>86</v>
      </c>
      <c r="AW144" s="13" t="s">
        <v>32</v>
      </c>
      <c r="AX144" s="13" t="s">
        <v>84</v>
      </c>
      <c r="AY144" s="244" t="s">
        <v>164</v>
      </c>
    </row>
    <row r="145" spans="1:65" s="2" customFormat="1" ht="13.8" customHeight="1">
      <c r="A145" s="38"/>
      <c r="B145" s="39"/>
      <c r="C145" s="266" t="s">
        <v>207</v>
      </c>
      <c r="D145" s="266" t="s">
        <v>424</v>
      </c>
      <c r="E145" s="267" t="s">
        <v>4227</v>
      </c>
      <c r="F145" s="268" t="s">
        <v>4228</v>
      </c>
      <c r="G145" s="269" t="s">
        <v>3454</v>
      </c>
      <c r="H145" s="270">
        <v>1</v>
      </c>
      <c r="I145" s="271"/>
      <c r="J145" s="272">
        <f>ROUND(I145*H145,2)</f>
        <v>0</v>
      </c>
      <c r="K145" s="273"/>
      <c r="L145" s="274"/>
      <c r="M145" s="275" t="s">
        <v>1</v>
      </c>
      <c r="N145" s="276" t="s">
        <v>41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207</v>
      </c>
      <c r="AT145" s="231" t="s">
        <v>424</v>
      </c>
      <c r="AU145" s="231" t="s">
        <v>84</v>
      </c>
      <c r="AY145" s="17" t="s">
        <v>164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84</v>
      </c>
      <c r="BK145" s="232">
        <f>ROUND(I145*H145,2)</f>
        <v>0</v>
      </c>
      <c r="BL145" s="17" t="s">
        <v>170</v>
      </c>
      <c r="BM145" s="231" t="s">
        <v>4229</v>
      </c>
    </row>
    <row r="146" spans="1:51" s="15" customFormat="1" ht="12">
      <c r="A146" s="15"/>
      <c r="B146" s="256"/>
      <c r="C146" s="257"/>
      <c r="D146" s="235" t="s">
        <v>172</v>
      </c>
      <c r="E146" s="258" t="s">
        <v>1</v>
      </c>
      <c r="F146" s="259" t="s">
        <v>4230</v>
      </c>
      <c r="G146" s="257"/>
      <c r="H146" s="258" t="s">
        <v>1</v>
      </c>
      <c r="I146" s="260"/>
      <c r="J146" s="257"/>
      <c r="K146" s="257"/>
      <c r="L146" s="261"/>
      <c r="M146" s="262"/>
      <c r="N146" s="263"/>
      <c r="O146" s="263"/>
      <c r="P146" s="263"/>
      <c r="Q146" s="263"/>
      <c r="R146" s="263"/>
      <c r="S146" s="263"/>
      <c r="T146" s="26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5" t="s">
        <v>172</v>
      </c>
      <c r="AU146" s="265" t="s">
        <v>84</v>
      </c>
      <c r="AV146" s="15" t="s">
        <v>84</v>
      </c>
      <c r="AW146" s="15" t="s">
        <v>32</v>
      </c>
      <c r="AX146" s="15" t="s">
        <v>76</v>
      </c>
      <c r="AY146" s="265" t="s">
        <v>164</v>
      </c>
    </row>
    <row r="147" spans="1:51" s="13" customFormat="1" ht="12">
      <c r="A147" s="13"/>
      <c r="B147" s="233"/>
      <c r="C147" s="234"/>
      <c r="D147" s="235" t="s">
        <v>172</v>
      </c>
      <c r="E147" s="236" t="s">
        <v>1</v>
      </c>
      <c r="F147" s="237" t="s">
        <v>84</v>
      </c>
      <c r="G147" s="234"/>
      <c r="H147" s="238">
        <v>1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172</v>
      </c>
      <c r="AU147" s="244" t="s">
        <v>84</v>
      </c>
      <c r="AV147" s="13" t="s">
        <v>86</v>
      </c>
      <c r="AW147" s="13" t="s">
        <v>32</v>
      </c>
      <c r="AX147" s="13" t="s">
        <v>84</v>
      </c>
      <c r="AY147" s="244" t="s">
        <v>164</v>
      </c>
    </row>
    <row r="148" spans="1:65" s="2" customFormat="1" ht="13.8" customHeight="1">
      <c r="A148" s="38"/>
      <c r="B148" s="39"/>
      <c r="C148" s="266" t="s">
        <v>212</v>
      </c>
      <c r="D148" s="266" t="s">
        <v>424</v>
      </c>
      <c r="E148" s="267" t="s">
        <v>4231</v>
      </c>
      <c r="F148" s="268" t="s">
        <v>4232</v>
      </c>
      <c r="G148" s="269" t="s">
        <v>3454</v>
      </c>
      <c r="H148" s="270">
        <v>1</v>
      </c>
      <c r="I148" s="271"/>
      <c r="J148" s="272">
        <f>ROUND(I148*H148,2)</f>
        <v>0</v>
      </c>
      <c r="K148" s="273"/>
      <c r="L148" s="274"/>
      <c r="M148" s="275" t="s">
        <v>1</v>
      </c>
      <c r="N148" s="276" t="s">
        <v>41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207</v>
      </c>
      <c r="AT148" s="231" t="s">
        <v>424</v>
      </c>
      <c r="AU148" s="231" t="s">
        <v>84</v>
      </c>
      <c r="AY148" s="17" t="s">
        <v>164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84</v>
      </c>
      <c r="BK148" s="232">
        <f>ROUND(I148*H148,2)</f>
        <v>0</v>
      </c>
      <c r="BL148" s="17" t="s">
        <v>170</v>
      </c>
      <c r="BM148" s="231" t="s">
        <v>4233</v>
      </c>
    </row>
    <row r="149" spans="1:51" s="15" customFormat="1" ht="12">
      <c r="A149" s="15"/>
      <c r="B149" s="256"/>
      <c r="C149" s="257"/>
      <c r="D149" s="235" t="s">
        <v>172</v>
      </c>
      <c r="E149" s="258" t="s">
        <v>1</v>
      </c>
      <c r="F149" s="259" t="s">
        <v>4234</v>
      </c>
      <c r="G149" s="257"/>
      <c r="H149" s="258" t="s">
        <v>1</v>
      </c>
      <c r="I149" s="260"/>
      <c r="J149" s="257"/>
      <c r="K149" s="257"/>
      <c r="L149" s="261"/>
      <c r="M149" s="262"/>
      <c r="N149" s="263"/>
      <c r="O149" s="263"/>
      <c r="P149" s="263"/>
      <c r="Q149" s="263"/>
      <c r="R149" s="263"/>
      <c r="S149" s="263"/>
      <c r="T149" s="26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5" t="s">
        <v>172</v>
      </c>
      <c r="AU149" s="265" t="s">
        <v>84</v>
      </c>
      <c r="AV149" s="15" t="s">
        <v>84</v>
      </c>
      <c r="AW149" s="15" t="s">
        <v>32</v>
      </c>
      <c r="AX149" s="15" t="s">
        <v>76</v>
      </c>
      <c r="AY149" s="265" t="s">
        <v>164</v>
      </c>
    </row>
    <row r="150" spans="1:51" s="13" customFormat="1" ht="12">
      <c r="A150" s="13"/>
      <c r="B150" s="233"/>
      <c r="C150" s="234"/>
      <c r="D150" s="235" t="s">
        <v>172</v>
      </c>
      <c r="E150" s="236" t="s">
        <v>1</v>
      </c>
      <c r="F150" s="237" t="s">
        <v>84</v>
      </c>
      <c r="G150" s="234"/>
      <c r="H150" s="238">
        <v>1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172</v>
      </c>
      <c r="AU150" s="244" t="s">
        <v>84</v>
      </c>
      <c r="AV150" s="13" t="s">
        <v>86</v>
      </c>
      <c r="AW150" s="13" t="s">
        <v>32</v>
      </c>
      <c r="AX150" s="13" t="s">
        <v>84</v>
      </c>
      <c r="AY150" s="244" t="s">
        <v>164</v>
      </c>
    </row>
    <row r="151" spans="1:65" s="2" customFormat="1" ht="13.8" customHeight="1">
      <c r="A151" s="38"/>
      <c r="B151" s="39"/>
      <c r="C151" s="266" t="s">
        <v>218</v>
      </c>
      <c r="D151" s="266" t="s">
        <v>424</v>
      </c>
      <c r="E151" s="267" t="s">
        <v>4235</v>
      </c>
      <c r="F151" s="268" t="s">
        <v>4236</v>
      </c>
      <c r="G151" s="269" t="s">
        <v>3454</v>
      </c>
      <c r="H151" s="270">
        <v>1</v>
      </c>
      <c r="I151" s="271"/>
      <c r="J151" s="272">
        <f>ROUND(I151*H151,2)</f>
        <v>0</v>
      </c>
      <c r="K151" s="273"/>
      <c r="L151" s="274"/>
      <c r="M151" s="275" t="s">
        <v>1</v>
      </c>
      <c r="N151" s="276" t="s">
        <v>41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207</v>
      </c>
      <c r="AT151" s="231" t="s">
        <v>424</v>
      </c>
      <c r="AU151" s="231" t="s">
        <v>84</v>
      </c>
      <c r="AY151" s="17" t="s">
        <v>164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84</v>
      </c>
      <c r="BK151" s="232">
        <f>ROUND(I151*H151,2)</f>
        <v>0</v>
      </c>
      <c r="BL151" s="17" t="s">
        <v>170</v>
      </c>
      <c r="BM151" s="231" t="s">
        <v>4237</v>
      </c>
    </row>
    <row r="152" spans="1:51" s="15" customFormat="1" ht="12">
      <c r="A152" s="15"/>
      <c r="B152" s="256"/>
      <c r="C152" s="257"/>
      <c r="D152" s="235" t="s">
        <v>172</v>
      </c>
      <c r="E152" s="258" t="s">
        <v>1</v>
      </c>
      <c r="F152" s="259" t="s">
        <v>4238</v>
      </c>
      <c r="G152" s="257"/>
      <c r="H152" s="258" t="s">
        <v>1</v>
      </c>
      <c r="I152" s="260"/>
      <c r="J152" s="257"/>
      <c r="K152" s="257"/>
      <c r="L152" s="261"/>
      <c r="M152" s="262"/>
      <c r="N152" s="263"/>
      <c r="O152" s="263"/>
      <c r="P152" s="263"/>
      <c r="Q152" s="263"/>
      <c r="R152" s="263"/>
      <c r="S152" s="263"/>
      <c r="T152" s="26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5" t="s">
        <v>172</v>
      </c>
      <c r="AU152" s="265" t="s">
        <v>84</v>
      </c>
      <c r="AV152" s="15" t="s">
        <v>84</v>
      </c>
      <c r="AW152" s="15" t="s">
        <v>32</v>
      </c>
      <c r="AX152" s="15" t="s">
        <v>76</v>
      </c>
      <c r="AY152" s="265" t="s">
        <v>164</v>
      </c>
    </row>
    <row r="153" spans="1:51" s="13" customFormat="1" ht="12">
      <c r="A153" s="13"/>
      <c r="B153" s="233"/>
      <c r="C153" s="234"/>
      <c r="D153" s="235" t="s">
        <v>172</v>
      </c>
      <c r="E153" s="236" t="s">
        <v>1</v>
      </c>
      <c r="F153" s="237" t="s">
        <v>84</v>
      </c>
      <c r="G153" s="234"/>
      <c r="H153" s="238">
        <v>1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172</v>
      </c>
      <c r="AU153" s="244" t="s">
        <v>84</v>
      </c>
      <c r="AV153" s="13" t="s">
        <v>86</v>
      </c>
      <c r="AW153" s="13" t="s">
        <v>32</v>
      </c>
      <c r="AX153" s="13" t="s">
        <v>84</v>
      </c>
      <c r="AY153" s="244" t="s">
        <v>164</v>
      </c>
    </row>
    <row r="154" spans="1:65" s="2" customFormat="1" ht="13.8" customHeight="1">
      <c r="A154" s="38"/>
      <c r="B154" s="39"/>
      <c r="C154" s="266" t="s">
        <v>222</v>
      </c>
      <c r="D154" s="266" t="s">
        <v>424</v>
      </c>
      <c r="E154" s="267" t="s">
        <v>4239</v>
      </c>
      <c r="F154" s="268" t="s">
        <v>4240</v>
      </c>
      <c r="G154" s="269" t="s">
        <v>3454</v>
      </c>
      <c r="H154" s="270">
        <v>1</v>
      </c>
      <c r="I154" s="271"/>
      <c r="J154" s="272">
        <f>ROUND(I154*H154,2)</f>
        <v>0</v>
      </c>
      <c r="K154" s="273"/>
      <c r="L154" s="274"/>
      <c r="M154" s="275" t="s">
        <v>1</v>
      </c>
      <c r="N154" s="276" t="s">
        <v>41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207</v>
      </c>
      <c r="AT154" s="231" t="s">
        <v>424</v>
      </c>
      <c r="AU154" s="231" t="s">
        <v>84</v>
      </c>
      <c r="AY154" s="17" t="s">
        <v>164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84</v>
      </c>
      <c r="BK154" s="232">
        <f>ROUND(I154*H154,2)</f>
        <v>0</v>
      </c>
      <c r="BL154" s="17" t="s">
        <v>170</v>
      </c>
      <c r="BM154" s="231" t="s">
        <v>4241</v>
      </c>
    </row>
    <row r="155" spans="1:51" s="15" customFormat="1" ht="12">
      <c r="A155" s="15"/>
      <c r="B155" s="256"/>
      <c r="C155" s="257"/>
      <c r="D155" s="235" t="s">
        <v>172</v>
      </c>
      <c r="E155" s="258" t="s">
        <v>1</v>
      </c>
      <c r="F155" s="259" t="s">
        <v>4242</v>
      </c>
      <c r="G155" s="257"/>
      <c r="H155" s="258" t="s">
        <v>1</v>
      </c>
      <c r="I155" s="260"/>
      <c r="J155" s="257"/>
      <c r="K155" s="257"/>
      <c r="L155" s="261"/>
      <c r="M155" s="262"/>
      <c r="N155" s="263"/>
      <c r="O155" s="263"/>
      <c r="P155" s="263"/>
      <c r="Q155" s="263"/>
      <c r="R155" s="263"/>
      <c r="S155" s="263"/>
      <c r="T155" s="26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5" t="s">
        <v>172</v>
      </c>
      <c r="AU155" s="265" t="s">
        <v>84</v>
      </c>
      <c r="AV155" s="15" t="s">
        <v>84</v>
      </c>
      <c r="AW155" s="15" t="s">
        <v>32</v>
      </c>
      <c r="AX155" s="15" t="s">
        <v>76</v>
      </c>
      <c r="AY155" s="265" t="s">
        <v>164</v>
      </c>
    </row>
    <row r="156" spans="1:51" s="13" customFormat="1" ht="12">
      <c r="A156" s="13"/>
      <c r="B156" s="233"/>
      <c r="C156" s="234"/>
      <c r="D156" s="235" t="s">
        <v>172</v>
      </c>
      <c r="E156" s="236" t="s">
        <v>1</v>
      </c>
      <c r="F156" s="237" t="s">
        <v>84</v>
      </c>
      <c r="G156" s="234"/>
      <c r="H156" s="238">
        <v>1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172</v>
      </c>
      <c r="AU156" s="244" t="s">
        <v>84</v>
      </c>
      <c r="AV156" s="13" t="s">
        <v>86</v>
      </c>
      <c r="AW156" s="13" t="s">
        <v>32</v>
      </c>
      <c r="AX156" s="13" t="s">
        <v>84</v>
      </c>
      <c r="AY156" s="244" t="s">
        <v>164</v>
      </c>
    </row>
    <row r="157" spans="1:65" s="2" customFormat="1" ht="13.8" customHeight="1">
      <c r="A157" s="38"/>
      <c r="B157" s="39"/>
      <c r="C157" s="266" t="s">
        <v>227</v>
      </c>
      <c r="D157" s="266" t="s">
        <v>424</v>
      </c>
      <c r="E157" s="267" t="s">
        <v>4243</v>
      </c>
      <c r="F157" s="268" t="s">
        <v>4244</v>
      </c>
      <c r="G157" s="269" t="s">
        <v>3454</v>
      </c>
      <c r="H157" s="270">
        <v>1</v>
      </c>
      <c r="I157" s="271"/>
      <c r="J157" s="272">
        <f>ROUND(I157*H157,2)</f>
        <v>0</v>
      </c>
      <c r="K157" s="273"/>
      <c r="L157" s="274"/>
      <c r="M157" s="275" t="s">
        <v>1</v>
      </c>
      <c r="N157" s="276" t="s">
        <v>41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207</v>
      </c>
      <c r="AT157" s="231" t="s">
        <v>424</v>
      </c>
      <c r="AU157" s="231" t="s">
        <v>84</v>
      </c>
      <c r="AY157" s="17" t="s">
        <v>164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84</v>
      </c>
      <c r="BK157" s="232">
        <f>ROUND(I157*H157,2)</f>
        <v>0</v>
      </c>
      <c r="BL157" s="17" t="s">
        <v>170</v>
      </c>
      <c r="BM157" s="231" t="s">
        <v>4245</v>
      </c>
    </row>
    <row r="158" spans="1:51" s="15" customFormat="1" ht="12">
      <c r="A158" s="15"/>
      <c r="B158" s="256"/>
      <c r="C158" s="257"/>
      <c r="D158" s="235" t="s">
        <v>172</v>
      </c>
      <c r="E158" s="258" t="s">
        <v>1</v>
      </c>
      <c r="F158" s="259" t="s">
        <v>4246</v>
      </c>
      <c r="G158" s="257"/>
      <c r="H158" s="258" t="s">
        <v>1</v>
      </c>
      <c r="I158" s="260"/>
      <c r="J158" s="257"/>
      <c r="K158" s="257"/>
      <c r="L158" s="261"/>
      <c r="M158" s="262"/>
      <c r="N158" s="263"/>
      <c r="O158" s="263"/>
      <c r="P158" s="263"/>
      <c r="Q158" s="263"/>
      <c r="R158" s="263"/>
      <c r="S158" s="263"/>
      <c r="T158" s="26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5" t="s">
        <v>172</v>
      </c>
      <c r="AU158" s="265" t="s">
        <v>84</v>
      </c>
      <c r="AV158" s="15" t="s">
        <v>84</v>
      </c>
      <c r="AW158" s="15" t="s">
        <v>32</v>
      </c>
      <c r="AX158" s="15" t="s">
        <v>76</v>
      </c>
      <c r="AY158" s="265" t="s">
        <v>164</v>
      </c>
    </row>
    <row r="159" spans="1:51" s="13" customFormat="1" ht="12">
      <c r="A159" s="13"/>
      <c r="B159" s="233"/>
      <c r="C159" s="234"/>
      <c r="D159" s="235" t="s">
        <v>172</v>
      </c>
      <c r="E159" s="236" t="s">
        <v>1</v>
      </c>
      <c r="F159" s="237" t="s">
        <v>84</v>
      </c>
      <c r="G159" s="234"/>
      <c r="H159" s="238">
        <v>1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172</v>
      </c>
      <c r="AU159" s="244" t="s">
        <v>84</v>
      </c>
      <c r="AV159" s="13" t="s">
        <v>86</v>
      </c>
      <c r="AW159" s="13" t="s">
        <v>32</v>
      </c>
      <c r="AX159" s="13" t="s">
        <v>84</v>
      </c>
      <c r="AY159" s="244" t="s">
        <v>164</v>
      </c>
    </row>
    <row r="160" spans="1:65" s="2" customFormat="1" ht="13.8" customHeight="1">
      <c r="A160" s="38"/>
      <c r="B160" s="39"/>
      <c r="C160" s="266" t="s">
        <v>233</v>
      </c>
      <c r="D160" s="266" t="s">
        <v>424</v>
      </c>
      <c r="E160" s="267" t="s">
        <v>4247</v>
      </c>
      <c r="F160" s="268" t="s">
        <v>4248</v>
      </c>
      <c r="G160" s="269" t="s">
        <v>3454</v>
      </c>
      <c r="H160" s="270">
        <v>1</v>
      </c>
      <c r="I160" s="271"/>
      <c r="J160" s="272">
        <f>ROUND(I160*H160,2)</f>
        <v>0</v>
      </c>
      <c r="K160" s="273"/>
      <c r="L160" s="274"/>
      <c r="M160" s="275" t="s">
        <v>1</v>
      </c>
      <c r="N160" s="276" t="s">
        <v>41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207</v>
      </c>
      <c r="AT160" s="231" t="s">
        <v>424</v>
      </c>
      <c r="AU160" s="231" t="s">
        <v>84</v>
      </c>
      <c r="AY160" s="17" t="s">
        <v>164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84</v>
      </c>
      <c r="BK160" s="232">
        <f>ROUND(I160*H160,2)</f>
        <v>0</v>
      </c>
      <c r="BL160" s="17" t="s">
        <v>170</v>
      </c>
      <c r="BM160" s="231" t="s">
        <v>4249</v>
      </c>
    </row>
    <row r="161" spans="1:51" s="15" customFormat="1" ht="12">
      <c r="A161" s="15"/>
      <c r="B161" s="256"/>
      <c r="C161" s="257"/>
      <c r="D161" s="235" t="s">
        <v>172</v>
      </c>
      <c r="E161" s="258" t="s">
        <v>1</v>
      </c>
      <c r="F161" s="259" t="s">
        <v>4250</v>
      </c>
      <c r="G161" s="257"/>
      <c r="H161" s="258" t="s">
        <v>1</v>
      </c>
      <c r="I161" s="260"/>
      <c r="J161" s="257"/>
      <c r="K161" s="257"/>
      <c r="L161" s="261"/>
      <c r="M161" s="262"/>
      <c r="N161" s="263"/>
      <c r="O161" s="263"/>
      <c r="P161" s="263"/>
      <c r="Q161" s="263"/>
      <c r="R161" s="263"/>
      <c r="S161" s="263"/>
      <c r="T161" s="26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5" t="s">
        <v>172</v>
      </c>
      <c r="AU161" s="265" t="s">
        <v>84</v>
      </c>
      <c r="AV161" s="15" t="s">
        <v>84</v>
      </c>
      <c r="AW161" s="15" t="s">
        <v>32</v>
      </c>
      <c r="AX161" s="15" t="s">
        <v>76</v>
      </c>
      <c r="AY161" s="265" t="s">
        <v>164</v>
      </c>
    </row>
    <row r="162" spans="1:51" s="13" customFormat="1" ht="12">
      <c r="A162" s="13"/>
      <c r="B162" s="233"/>
      <c r="C162" s="234"/>
      <c r="D162" s="235" t="s">
        <v>172</v>
      </c>
      <c r="E162" s="236" t="s">
        <v>1</v>
      </c>
      <c r="F162" s="237" t="s">
        <v>84</v>
      </c>
      <c r="G162" s="234"/>
      <c r="H162" s="238">
        <v>1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172</v>
      </c>
      <c r="AU162" s="244" t="s">
        <v>84</v>
      </c>
      <c r="AV162" s="13" t="s">
        <v>86</v>
      </c>
      <c r="AW162" s="13" t="s">
        <v>32</v>
      </c>
      <c r="AX162" s="13" t="s">
        <v>84</v>
      </c>
      <c r="AY162" s="244" t="s">
        <v>164</v>
      </c>
    </row>
    <row r="163" spans="1:65" s="2" customFormat="1" ht="13.8" customHeight="1">
      <c r="A163" s="38"/>
      <c r="B163" s="39"/>
      <c r="C163" s="266" t="s">
        <v>238</v>
      </c>
      <c r="D163" s="266" t="s">
        <v>424</v>
      </c>
      <c r="E163" s="267" t="s">
        <v>4251</v>
      </c>
      <c r="F163" s="268" t="s">
        <v>4252</v>
      </c>
      <c r="G163" s="269" t="s">
        <v>3454</v>
      </c>
      <c r="H163" s="270">
        <v>1</v>
      </c>
      <c r="I163" s="271"/>
      <c r="J163" s="272">
        <f>ROUND(I163*H163,2)</f>
        <v>0</v>
      </c>
      <c r="K163" s="273"/>
      <c r="L163" s="274"/>
      <c r="M163" s="275" t="s">
        <v>1</v>
      </c>
      <c r="N163" s="276" t="s">
        <v>41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207</v>
      </c>
      <c r="AT163" s="231" t="s">
        <v>424</v>
      </c>
      <c r="AU163" s="231" t="s">
        <v>84</v>
      </c>
      <c r="AY163" s="17" t="s">
        <v>164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84</v>
      </c>
      <c r="BK163" s="232">
        <f>ROUND(I163*H163,2)</f>
        <v>0</v>
      </c>
      <c r="BL163" s="17" t="s">
        <v>170</v>
      </c>
      <c r="BM163" s="231" t="s">
        <v>4253</v>
      </c>
    </row>
    <row r="164" spans="1:51" s="15" customFormat="1" ht="12">
      <c r="A164" s="15"/>
      <c r="B164" s="256"/>
      <c r="C164" s="257"/>
      <c r="D164" s="235" t="s">
        <v>172</v>
      </c>
      <c r="E164" s="258" t="s">
        <v>1</v>
      </c>
      <c r="F164" s="259" t="s">
        <v>4254</v>
      </c>
      <c r="G164" s="257"/>
      <c r="H164" s="258" t="s">
        <v>1</v>
      </c>
      <c r="I164" s="260"/>
      <c r="J164" s="257"/>
      <c r="K164" s="257"/>
      <c r="L164" s="261"/>
      <c r="M164" s="262"/>
      <c r="N164" s="263"/>
      <c r="O164" s="263"/>
      <c r="P164" s="263"/>
      <c r="Q164" s="263"/>
      <c r="R164" s="263"/>
      <c r="S164" s="263"/>
      <c r="T164" s="26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5" t="s">
        <v>172</v>
      </c>
      <c r="AU164" s="265" t="s">
        <v>84</v>
      </c>
      <c r="AV164" s="15" t="s">
        <v>84</v>
      </c>
      <c r="AW164" s="15" t="s">
        <v>32</v>
      </c>
      <c r="AX164" s="15" t="s">
        <v>76</v>
      </c>
      <c r="AY164" s="265" t="s">
        <v>164</v>
      </c>
    </row>
    <row r="165" spans="1:51" s="13" customFormat="1" ht="12">
      <c r="A165" s="13"/>
      <c r="B165" s="233"/>
      <c r="C165" s="234"/>
      <c r="D165" s="235" t="s">
        <v>172</v>
      </c>
      <c r="E165" s="236" t="s">
        <v>1</v>
      </c>
      <c r="F165" s="237" t="s">
        <v>84</v>
      </c>
      <c r="G165" s="234"/>
      <c r="H165" s="238">
        <v>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172</v>
      </c>
      <c r="AU165" s="244" t="s">
        <v>84</v>
      </c>
      <c r="AV165" s="13" t="s">
        <v>86</v>
      </c>
      <c r="AW165" s="13" t="s">
        <v>32</v>
      </c>
      <c r="AX165" s="13" t="s">
        <v>84</v>
      </c>
      <c r="AY165" s="244" t="s">
        <v>164</v>
      </c>
    </row>
    <row r="166" spans="1:65" s="2" customFormat="1" ht="13.8" customHeight="1">
      <c r="A166" s="38"/>
      <c r="B166" s="39"/>
      <c r="C166" s="266" t="s">
        <v>8</v>
      </c>
      <c r="D166" s="266" t="s">
        <v>424</v>
      </c>
      <c r="E166" s="267" t="s">
        <v>4255</v>
      </c>
      <c r="F166" s="268" t="s">
        <v>4256</v>
      </c>
      <c r="G166" s="269" t="s">
        <v>3454</v>
      </c>
      <c r="H166" s="270">
        <v>1</v>
      </c>
      <c r="I166" s="271"/>
      <c r="J166" s="272">
        <f>ROUND(I166*H166,2)</f>
        <v>0</v>
      </c>
      <c r="K166" s="273"/>
      <c r="L166" s="274"/>
      <c r="M166" s="275" t="s">
        <v>1</v>
      </c>
      <c r="N166" s="276" t="s">
        <v>41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207</v>
      </c>
      <c r="AT166" s="231" t="s">
        <v>424</v>
      </c>
      <c r="AU166" s="231" t="s">
        <v>84</v>
      </c>
      <c r="AY166" s="17" t="s">
        <v>164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84</v>
      </c>
      <c r="BK166" s="232">
        <f>ROUND(I166*H166,2)</f>
        <v>0</v>
      </c>
      <c r="BL166" s="17" t="s">
        <v>170</v>
      </c>
      <c r="BM166" s="231" t="s">
        <v>4257</v>
      </c>
    </row>
    <row r="167" spans="1:51" s="15" customFormat="1" ht="12">
      <c r="A167" s="15"/>
      <c r="B167" s="256"/>
      <c r="C167" s="257"/>
      <c r="D167" s="235" t="s">
        <v>172</v>
      </c>
      <c r="E167" s="258" t="s">
        <v>1</v>
      </c>
      <c r="F167" s="259" t="s">
        <v>4258</v>
      </c>
      <c r="G167" s="257"/>
      <c r="H167" s="258" t="s">
        <v>1</v>
      </c>
      <c r="I167" s="260"/>
      <c r="J167" s="257"/>
      <c r="K167" s="257"/>
      <c r="L167" s="261"/>
      <c r="M167" s="262"/>
      <c r="N167" s="263"/>
      <c r="O167" s="263"/>
      <c r="P167" s="263"/>
      <c r="Q167" s="263"/>
      <c r="R167" s="263"/>
      <c r="S167" s="263"/>
      <c r="T167" s="26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5" t="s">
        <v>172</v>
      </c>
      <c r="AU167" s="265" t="s">
        <v>84</v>
      </c>
      <c r="AV167" s="15" t="s">
        <v>84</v>
      </c>
      <c r="AW167" s="15" t="s">
        <v>32</v>
      </c>
      <c r="AX167" s="15" t="s">
        <v>76</v>
      </c>
      <c r="AY167" s="265" t="s">
        <v>164</v>
      </c>
    </row>
    <row r="168" spans="1:51" s="13" customFormat="1" ht="12">
      <c r="A168" s="13"/>
      <c r="B168" s="233"/>
      <c r="C168" s="234"/>
      <c r="D168" s="235" t="s">
        <v>172</v>
      </c>
      <c r="E168" s="236" t="s">
        <v>1</v>
      </c>
      <c r="F168" s="237" t="s">
        <v>84</v>
      </c>
      <c r="G168" s="234"/>
      <c r="H168" s="238">
        <v>1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172</v>
      </c>
      <c r="AU168" s="244" t="s">
        <v>84</v>
      </c>
      <c r="AV168" s="13" t="s">
        <v>86</v>
      </c>
      <c r="AW168" s="13" t="s">
        <v>32</v>
      </c>
      <c r="AX168" s="13" t="s">
        <v>84</v>
      </c>
      <c r="AY168" s="244" t="s">
        <v>164</v>
      </c>
    </row>
    <row r="169" spans="1:65" s="2" customFormat="1" ht="13.8" customHeight="1">
      <c r="A169" s="38"/>
      <c r="B169" s="39"/>
      <c r="C169" s="266" t="s">
        <v>252</v>
      </c>
      <c r="D169" s="266" t="s">
        <v>424</v>
      </c>
      <c r="E169" s="267" t="s">
        <v>4259</v>
      </c>
      <c r="F169" s="268" t="s">
        <v>4260</v>
      </c>
      <c r="G169" s="269" t="s">
        <v>3454</v>
      </c>
      <c r="H169" s="270">
        <v>1</v>
      </c>
      <c r="I169" s="271"/>
      <c r="J169" s="272">
        <f>ROUND(I169*H169,2)</f>
        <v>0</v>
      </c>
      <c r="K169" s="273"/>
      <c r="L169" s="274"/>
      <c r="M169" s="275" t="s">
        <v>1</v>
      </c>
      <c r="N169" s="276" t="s">
        <v>41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207</v>
      </c>
      <c r="AT169" s="231" t="s">
        <v>424</v>
      </c>
      <c r="AU169" s="231" t="s">
        <v>84</v>
      </c>
      <c r="AY169" s="17" t="s">
        <v>164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84</v>
      </c>
      <c r="BK169" s="232">
        <f>ROUND(I169*H169,2)</f>
        <v>0</v>
      </c>
      <c r="BL169" s="17" t="s">
        <v>170</v>
      </c>
      <c r="BM169" s="231" t="s">
        <v>4261</v>
      </c>
    </row>
    <row r="170" spans="1:51" s="15" customFormat="1" ht="12">
      <c r="A170" s="15"/>
      <c r="B170" s="256"/>
      <c r="C170" s="257"/>
      <c r="D170" s="235" t="s">
        <v>172</v>
      </c>
      <c r="E170" s="258" t="s">
        <v>1</v>
      </c>
      <c r="F170" s="259" t="s">
        <v>4262</v>
      </c>
      <c r="G170" s="257"/>
      <c r="H170" s="258" t="s">
        <v>1</v>
      </c>
      <c r="I170" s="260"/>
      <c r="J170" s="257"/>
      <c r="K170" s="257"/>
      <c r="L170" s="261"/>
      <c r="M170" s="262"/>
      <c r="N170" s="263"/>
      <c r="O170" s="263"/>
      <c r="P170" s="263"/>
      <c r="Q170" s="263"/>
      <c r="R170" s="263"/>
      <c r="S170" s="263"/>
      <c r="T170" s="26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5" t="s">
        <v>172</v>
      </c>
      <c r="AU170" s="265" t="s">
        <v>84</v>
      </c>
      <c r="AV170" s="15" t="s">
        <v>84</v>
      </c>
      <c r="AW170" s="15" t="s">
        <v>32</v>
      </c>
      <c r="AX170" s="15" t="s">
        <v>76</v>
      </c>
      <c r="AY170" s="265" t="s">
        <v>164</v>
      </c>
    </row>
    <row r="171" spans="1:51" s="13" customFormat="1" ht="12">
      <c r="A171" s="13"/>
      <c r="B171" s="233"/>
      <c r="C171" s="234"/>
      <c r="D171" s="235" t="s">
        <v>172</v>
      </c>
      <c r="E171" s="236" t="s">
        <v>1</v>
      </c>
      <c r="F171" s="237" t="s">
        <v>84</v>
      </c>
      <c r="G171" s="234"/>
      <c r="H171" s="238">
        <v>1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172</v>
      </c>
      <c r="AU171" s="244" t="s">
        <v>84</v>
      </c>
      <c r="AV171" s="13" t="s">
        <v>86</v>
      </c>
      <c r="AW171" s="13" t="s">
        <v>32</v>
      </c>
      <c r="AX171" s="13" t="s">
        <v>84</v>
      </c>
      <c r="AY171" s="244" t="s">
        <v>164</v>
      </c>
    </row>
    <row r="172" spans="1:65" s="2" customFormat="1" ht="13.8" customHeight="1">
      <c r="A172" s="38"/>
      <c r="B172" s="39"/>
      <c r="C172" s="266" t="s">
        <v>258</v>
      </c>
      <c r="D172" s="266" t="s">
        <v>424</v>
      </c>
      <c r="E172" s="267" t="s">
        <v>4263</v>
      </c>
      <c r="F172" s="268" t="s">
        <v>4264</v>
      </c>
      <c r="G172" s="269" t="s">
        <v>3454</v>
      </c>
      <c r="H172" s="270">
        <v>1</v>
      </c>
      <c r="I172" s="271"/>
      <c r="J172" s="272">
        <f>ROUND(I172*H172,2)</f>
        <v>0</v>
      </c>
      <c r="K172" s="273"/>
      <c r="L172" s="274"/>
      <c r="M172" s="275" t="s">
        <v>1</v>
      </c>
      <c r="N172" s="276" t="s">
        <v>41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207</v>
      </c>
      <c r="AT172" s="231" t="s">
        <v>424</v>
      </c>
      <c r="AU172" s="231" t="s">
        <v>84</v>
      </c>
      <c r="AY172" s="17" t="s">
        <v>164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84</v>
      </c>
      <c r="BK172" s="232">
        <f>ROUND(I172*H172,2)</f>
        <v>0</v>
      </c>
      <c r="BL172" s="17" t="s">
        <v>170</v>
      </c>
      <c r="BM172" s="231" t="s">
        <v>4265</v>
      </c>
    </row>
    <row r="173" spans="1:51" s="15" customFormat="1" ht="12">
      <c r="A173" s="15"/>
      <c r="B173" s="256"/>
      <c r="C173" s="257"/>
      <c r="D173" s="235" t="s">
        <v>172</v>
      </c>
      <c r="E173" s="258" t="s">
        <v>1</v>
      </c>
      <c r="F173" s="259" t="s">
        <v>4266</v>
      </c>
      <c r="G173" s="257"/>
      <c r="H173" s="258" t="s">
        <v>1</v>
      </c>
      <c r="I173" s="260"/>
      <c r="J173" s="257"/>
      <c r="K173" s="257"/>
      <c r="L173" s="261"/>
      <c r="M173" s="262"/>
      <c r="N173" s="263"/>
      <c r="O173" s="263"/>
      <c r="P173" s="263"/>
      <c r="Q173" s="263"/>
      <c r="R173" s="263"/>
      <c r="S173" s="263"/>
      <c r="T173" s="26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5" t="s">
        <v>172</v>
      </c>
      <c r="AU173" s="265" t="s">
        <v>84</v>
      </c>
      <c r="AV173" s="15" t="s">
        <v>84</v>
      </c>
      <c r="AW173" s="15" t="s">
        <v>32</v>
      </c>
      <c r="AX173" s="15" t="s">
        <v>76</v>
      </c>
      <c r="AY173" s="265" t="s">
        <v>164</v>
      </c>
    </row>
    <row r="174" spans="1:51" s="13" customFormat="1" ht="12">
      <c r="A174" s="13"/>
      <c r="B174" s="233"/>
      <c r="C174" s="234"/>
      <c r="D174" s="235" t="s">
        <v>172</v>
      </c>
      <c r="E174" s="236" t="s">
        <v>1</v>
      </c>
      <c r="F174" s="237" t="s">
        <v>84</v>
      </c>
      <c r="G174" s="234"/>
      <c r="H174" s="238">
        <v>1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172</v>
      </c>
      <c r="AU174" s="244" t="s">
        <v>84</v>
      </c>
      <c r="AV174" s="13" t="s">
        <v>86</v>
      </c>
      <c r="AW174" s="13" t="s">
        <v>32</v>
      </c>
      <c r="AX174" s="13" t="s">
        <v>84</v>
      </c>
      <c r="AY174" s="244" t="s">
        <v>164</v>
      </c>
    </row>
    <row r="175" spans="1:65" s="2" customFormat="1" ht="13.8" customHeight="1">
      <c r="A175" s="38"/>
      <c r="B175" s="39"/>
      <c r="C175" s="266" t="s">
        <v>263</v>
      </c>
      <c r="D175" s="266" t="s">
        <v>424</v>
      </c>
      <c r="E175" s="267" t="s">
        <v>4267</v>
      </c>
      <c r="F175" s="268" t="s">
        <v>4268</v>
      </c>
      <c r="G175" s="269" t="s">
        <v>3454</v>
      </c>
      <c r="H175" s="270">
        <v>1</v>
      </c>
      <c r="I175" s="271"/>
      <c r="J175" s="272">
        <f>ROUND(I175*H175,2)</f>
        <v>0</v>
      </c>
      <c r="K175" s="273"/>
      <c r="L175" s="274"/>
      <c r="M175" s="275" t="s">
        <v>1</v>
      </c>
      <c r="N175" s="276" t="s">
        <v>41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207</v>
      </c>
      <c r="AT175" s="231" t="s">
        <v>424</v>
      </c>
      <c r="AU175" s="231" t="s">
        <v>84</v>
      </c>
      <c r="AY175" s="17" t="s">
        <v>164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84</v>
      </c>
      <c r="BK175" s="232">
        <f>ROUND(I175*H175,2)</f>
        <v>0</v>
      </c>
      <c r="BL175" s="17" t="s">
        <v>170</v>
      </c>
      <c r="BM175" s="231" t="s">
        <v>4269</v>
      </c>
    </row>
    <row r="176" spans="1:51" s="15" customFormat="1" ht="12">
      <c r="A176" s="15"/>
      <c r="B176" s="256"/>
      <c r="C176" s="257"/>
      <c r="D176" s="235" t="s">
        <v>172</v>
      </c>
      <c r="E176" s="258" t="s">
        <v>1</v>
      </c>
      <c r="F176" s="259" t="s">
        <v>4266</v>
      </c>
      <c r="G176" s="257"/>
      <c r="H176" s="258" t="s">
        <v>1</v>
      </c>
      <c r="I176" s="260"/>
      <c r="J176" s="257"/>
      <c r="K176" s="257"/>
      <c r="L176" s="261"/>
      <c r="M176" s="262"/>
      <c r="N176" s="263"/>
      <c r="O176" s="263"/>
      <c r="P176" s="263"/>
      <c r="Q176" s="263"/>
      <c r="R176" s="263"/>
      <c r="S176" s="263"/>
      <c r="T176" s="26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5" t="s">
        <v>172</v>
      </c>
      <c r="AU176" s="265" t="s">
        <v>84</v>
      </c>
      <c r="AV176" s="15" t="s">
        <v>84</v>
      </c>
      <c r="AW176" s="15" t="s">
        <v>32</v>
      </c>
      <c r="AX176" s="15" t="s">
        <v>76</v>
      </c>
      <c r="AY176" s="265" t="s">
        <v>164</v>
      </c>
    </row>
    <row r="177" spans="1:51" s="13" customFormat="1" ht="12">
      <c r="A177" s="13"/>
      <c r="B177" s="233"/>
      <c r="C177" s="234"/>
      <c r="D177" s="235" t="s">
        <v>172</v>
      </c>
      <c r="E177" s="236" t="s">
        <v>1</v>
      </c>
      <c r="F177" s="237" t="s">
        <v>84</v>
      </c>
      <c r="G177" s="234"/>
      <c r="H177" s="238">
        <v>1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172</v>
      </c>
      <c r="AU177" s="244" t="s">
        <v>84</v>
      </c>
      <c r="AV177" s="13" t="s">
        <v>86</v>
      </c>
      <c r="AW177" s="13" t="s">
        <v>32</v>
      </c>
      <c r="AX177" s="13" t="s">
        <v>84</v>
      </c>
      <c r="AY177" s="244" t="s">
        <v>164</v>
      </c>
    </row>
    <row r="178" spans="1:65" s="2" customFormat="1" ht="13.8" customHeight="1">
      <c r="A178" s="38"/>
      <c r="B178" s="39"/>
      <c r="C178" s="266" t="s">
        <v>268</v>
      </c>
      <c r="D178" s="266" t="s">
        <v>424</v>
      </c>
      <c r="E178" s="267" t="s">
        <v>4270</v>
      </c>
      <c r="F178" s="268" t="s">
        <v>4271</v>
      </c>
      <c r="G178" s="269" t="s">
        <v>3454</v>
      </c>
      <c r="H178" s="270">
        <v>14</v>
      </c>
      <c r="I178" s="271"/>
      <c r="J178" s="272">
        <f>ROUND(I178*H178,2)</f>
        <v>0</v>
      </c>
      <c r="K178" s="273"/>
      <c r="L178" s="274"/>
      <c r="M178" s="275" t="s">
        <v>1</v>
      </c>
      <c r="N178" s="276" t="s">
        <v>41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207</v>
      </c>
      <c r="AT178" s="231" t="s">
        <v>424</v>
      </c>
      <c r="AU178" s="231" t="s">
        <v>84</v>
      </c>
      <c r="AY178" s="17" t="s">
        <v>164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84</v>
      </c>
      <c r="BK178" s="232">
        <f>ROUND(I178*H178,2)</f>
        <v>0</v>
      </c>
      <c r="BL178" s="17" t="s">
        <v>170</v>
      </c>
      <c r="BM178" s="231" t="s">
        <v>4272</v>
      </c>
    </row>
    <row r="179" spans="1:51" s="13" customFormat="1" ht="12">
      <c r="A179" s="13"/>
      <c r="B179" s="233"/>
      <c r="C179" s="234"/>
      <c r="D179" s="235" t="s">
        <v>172</v>
      </c>
      <c r="E179" s="236" t="s">
        <v>1</v>
      </c>
      <c r="F179" s="237" t="s">
        <v>238</v>
      </c>
      <c r="G179" s="234"/>
      <c r="H179" s="238">
        <v>14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172</v>
      </c>
      <c r="AU179" s="244" t="s">
        <v>84</v>
      </c>
      <c r="AV179" s="13" t="s">
        <v>86</v>
      </c>
      <c r="AW179" s="13" t="s">
        <v>32</v>
      </c>
      <c r="AX179" s="13" t="s">
        <v>84</v>
      </c>
      <c r="AY179" s="244" t="s">
        <v>164</v>
      </c>
    </row>
    <row r="180" spans="1:51" s="15" customFormat="1" ht="12">
      <c r="A180" s="15"/>
      <c r="B180" s="256"/>
      <c r="C180" s="257"/>
      <c r="D180" s="235" t="s">
        <v>172</v>
      </c>
      <c r="E180" s="258" t="s">
        <v>1</v>
      </c>
      <c r="F180" s="259" t="s">
        <v>4273</v>
      </c>
      <c r="G180" s="257"/>
      <c r="H180" s="258" t="s">
        <v>1</v>
      </c>
      <c r="I180" s="260"/>
      <c r="J180" s="257"/>
      <c r="K180" s="257"/>
      <c r="L180" s="261"/>
      <c r="M180" s="262"/>
      <c r="N180" s="263"/>
      <c r="O180" s="263"/>
      <c r="P180" s="263"/>
      <c r="Q180" s="263"/>
      <c r="R180" s="263"/>
      <c r="S180" s="263"/>
      <c r="T180" s="26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5" t="s">
        <v>172</v>
      </c>
      <c r="AU180" s="265" t="s">
        <v>84</v>
      </c>
      <c r="AV180" s="15" t="s">
        <v>84</v>
      </c>
      <c r="AW180" s="15" t="s">
        <v>32</v>
      </c>
      <c r="AX180" s="15" t="s">
        <v>76</v>
      </c>
      <c r="AY180" s="265" t="s">
        <v>164</v>
      </c>
    </row>
    <row r="181" spans="1:51" s="15" customFormat="1" ht="12">
      <c r="A181" s="15"/>
      <c r="B181" s="256"/>
      <c r="C181" s="257"/>
      <c r="D181" s="235" t="s">
        <v>172</v>
      </c>
      <c r="E181" s="258" t="s">
        <v>1</v>
      </c>
      <c r="F181" s="259" t="s">
        <v>4274</v>
      </c>
      <c r="G181" s="257"/>
      <c r="H181" s="258" t="s">
        <v>1</v>
      </c>
      <c r="I181" s="260"/>
      <c r="J181" s="257"/>
      <c r="K181" s="257"/>
      <c r="L181" s="261"/>
      <c r="M181" s="262"/>
      <c r="N181" s="263"/>
      <c r="O181" s="263"/>
      <c r="P181" s="263"/>
      <c r="Q181" s="263"/>
      <c r="R181" s="263"/>
      <c r="S181" s="263"/>
      <c r="T181" s="26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5" t="s">
        <v>172</v>
      </c>
      <c r="AU181" s="265" t="s">
        <v>84</v>
      </c>
      <c r="AV181" s="15" t="s">
        <v>84</v>
      </c>
      <c r="AW181" s="15" t="s">
        <v>32</v>
      </c>
      <c r="AX181" s="15" t="s">
        <v>76</v>
      </c>
      <c r="AY181" s="265" t="s">
        <v>164</v>
      </c>
    </row>
    <row r="182" spans="1:65" s="2" customFormat="1" ht="13.8" customHeight="1">
      <c r="A182" s="38"/>
      <c r="B182" s="39"/>
      <c r="C182" s="266" t="s">
        <v>275</v>
      </c>
      <c r="D182" s="266" t="s">
        <v>424</v>
      </c>
      <c r="E182" s="267" t="s">
        <v>4275</v>
      </c>
      <c r="F182" s="268" t="s">
        <v>4276</v>
      </c>
      <c r="G182" s="269" t="s">
        <v>3454</v>
      </c>
      <c r="H182" s="270">
        <v>9</v>
      </c>
      <c r="I182" s="271"/>
      <c r="J182" s="272">
        <f>ROUND(I182*H182,2)</f>
        <v>0</v>
      </c>
      <c r="K182" s="273"/>
      <c r="L182" s="274"/>
      <c r="M182" s="275" t="s">
        <v>1</v>
      </c>
      <c r="N182" s="276" t="s">
        <v>41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207</v>
      </c>
      <c r="AT182" s="231" t="s">
        <v>424</v>
      </c>
      <c r="AU182" s="231" t="s">
        <v>84</v>
      </c>
      <c r="AY182" s="17" t="s">
        <v>164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84</v>
      </c>
      <c r="BK182" s="232">
        <f>ROUND(I182*H182,2)</f>
        <v>0</v>
      </c>
      <c r="BL182" s="17" t="s">
        <v>170</v>
      </c>
      <c r="BM182" s="231" t="s">
        <v>4277</v>
      </c>
    </row>
    <row r="183" spans="1:51" s="15" customFormat="1" ht="12">
      <c r="A183" s="15"/>
      <c r="B183" s="256"/>
      <c r="C183" s="257"/>
      <c r="D183" s="235" t="s">
        <v>172</v>
      </c>
      <c r="E183" s="258" t="s">
        <v>1</v>
      </c>
      <c r="F183" s="259" t="s">
        <v>4278</v>
      </c>
      <c r="G183" s="257"/>
      <c r="H183" s="258" t="s">
        <v>1</v>
      </c>
      <c r="I183" s="260"/>
      <c r="J183" s="257"/>
      <c r="K183" s="257"/>
      <c r="L183" s="261"/>
      <c r="M183" s="262"/>
      <c r="N183" s="263"/>
      <c r="O183" s="263"/>
      <c r="P183" s="263"/>
      <c r="Q183" s="263"/>
      <c r="R183" s="263"/>
      <c r="S183" s="263"/>
      <c r="T183" s="26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5" t="s">
        <v>172</v>
      </c>
      <c r="AU183" s="265" t="s">
        <v>84</v>
      </c>
      <c r="AV183" s="15" t="s">
        <v>84</v>
      </c>
      <c r="AW183" s="15" t="s">
        <v>32</v>
      </c>
      <c r="AX183" s="15" t="s">
        <v>76</v>
      </c>
      <c r="AY183" s="265" t="s">
        <v>164</v>
      </c>
    </row>
    <row r="184" spans="1:51" s="13" customFormat="1" ht="12">
      <c r="A184" s="13"/>
      <c r="B184" s="233"/>
      <c r="C184" s="234"/>
      <c r="D184" s="235" t="s">
        <v>172</v>
      </c>
      <c r="E184" s="236" t="s">
        <v>1</v>
      </c>
      <c r="F184" s="237" t="s">
        <v>212</v>
      </c>
      <c r="G184" s="234"/>
      <c r="H184" s="238">
        <v>9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172</v>
      </c>
      <c r="AU184" s="244" t="s">
        <v>84</v>
      </c>
      <c r="AV184" s="13" t="s">
        <v>86</v>
      </c>
      <c r="AW184" s="13" t="s">
        <v>32</v>
      </c>
      <c r="AX184" s="13" t="s">
        <v>84</v>
      </c>
      <c r="AY184" s="244" t="s">
        <v>164</v>
      </c>
    </row>
    <row r="185" spans="1:51" s="15" customFormat="1" ht="12">
      <c r="A185" s="15"/>
      <c r="B185" s="256"/>
      <c r="C185" s="257"/>
      <c r="D185" s="235" t="s">
        <v>172</v>
      </c>
      <c r="E185" s="258" t="s">
        <v>1</v>
      </c>
      <c r="F185" s="259" t="s">
        <v>4279</v>
      </c>
      <c r="G185" s="257"/>
      <c r="H185" s="258" t="s">
        <v>1</v>
      </c>
      <c r="I185" s="260"/>
      <c r="J185" s="257"/>
      <c r="K185" s="257"/>
      <c r="L185" s="261"/>
      <c r="M185" s="262"/>
      <c r="N185" s="263"/>
      <c r="O185" s="263"/>
      <c r="P185" s="263"/>
      <c r="Q185" s="263"/>
      <c r="R185" s="263"/>
      <c r="S185" s="263"/>
      <c r="T185" s="26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5" t="s">
        <v>172</v>
      </c>
      <c r="AU185" s="265" t="s">
        <v>84</v>
      </c>
      <c r="AV185" s="15" t="s">
        <v>84</v>
      </c>
      <c r="AW185" s="15" t="s">
        <v>32</v>
      </c>
      <c r="AX185" s="15" t="s">
        <v>76</v>
      </c>
      <c r="AY185" s="265" t="s">
        <v>164</v>
      </c>
    </row>
    <row r="186" spans="1:65" s="2" customFormat="1" ht="13.8" customHeight="1">
      <c r="A186" s="38"/>
      <c r="B186" s="39"/>
      <c r="C186" s="266" t="s">
        <v>7</v>
      </c>
      <c r="D186" s="266" t="s">
        <v>424</v>
      </c>
      <c r="E186" s="267" t="s">
        <v>4280</v>
      </c>
      <c r="F186" s="268" t="s">
        <v>4281</v>
      </c>
      <c r="G186" s="269" t="s">
        <v>3454</v>
      </c>
      <c r="H186" s="270">
        <v>14</v>
      </c>
      <c r="I186" s="271"/>
      <c r="J186" s="272">
        <f>ROUND(I186*H186,2)</f>
        <v>0</v>
      </c>
      <c r="K186" s="273"/>
      <c r="L186" s="274"/>
      <c r="M186" s="275" t="s">
        <v>1</v>
      </c>
      <c r="N186" s="276" t="s">
        <v>41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207</v>
      </c>
      <c r="AT186" s="231" t="s">
        <v>424</v>
      </c>
      <c r="AU186" s="231" t="s">
        <v>84</v>
      </c>
      <c r="AY186" s="17" t="s">
        <v>164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84</v>
      </c>
      <c r="BK186" s="232">
        <f>ROUND(I186*H186,2)</f>
        <v>0</v>
      </c>
      <c r="BL186" s="17" t="s">
        <v>170</v>
      </c>
      <c r="BM186" s="231" t="s">
        <v>4282</v>
      </c>
    </row>
    <row r="187" spans="1:51" s="15" customFormat="1" ht="12">
      <c r="A187" s="15"/>
      <c r="B187" s="256"/>
      <c r="C187" s="257"/>
      <c r="D187" s="235" t="s">
        <v>172</v>
      </c>
      <c r="E187" s="258" t="s">
        <v>1</v>
      </c>
      <c r="F187" s="259" t="s">
        <v>4283</v>
      </c>
      <c r="G187" s="257"/>
      <c r="H187" s="258" t="s">
        <v>1</v>
      </c>
      <c r="I187" s="260"/>
      <c r="J187" s="257"/>
      <c r="K187" s="257"/>
      <c r="L187" s="261"/>
      <c r="M187" s="262"/>
      <c r="N187" s="263"/>
      <c r="O187" s="263"/>
      <c r="P187" s="263"/>
      <c r="Q187" s="263"/>
      <c r="R187" s="263"/>
      <c r="S187" s="263"/>
      <c r="T187" s="26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5" t="s">
        <v>172</v>
      </c>
      <c r="AU187" s="265" t="s">
        <v>84</v>
      </c>
      <c r="AV187" s="15" t="s">
        <v>84</v>
      </c>
      <c r="AW187" s="15" t="s">
        <v>32</v>
      </c>
      <c r="AX187" s="15" t="s">
        <v>76</v>
      </c>
      <c r="AY187" s="265" t="s">
        <v>164</v>
      </c>
    </row>
    <row r="188" spans="1:51" s="13" customFormat="1" ht="12">
      <c r="A188" s="13"/>
      <c r="B188" s="233"/>
      <c r="C188" s="234"/>
      <c r="D188" s="235" t="s">
        <v>172</v>
      </c>
      <c r="E188" s="236" t="s">
        <v>1</v>
      </c>
      <c r="F188" s="237" t="s">
        <v>238</v>
      </c>
      <c r="G188" s="234"/>
      <c r="H188" s="238">
        <v>14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172</v>
      </c>
      <c r="AU188" s="244" t="s">
        <v>84</v>
      </c>
      <c r="AV188" s="13" t="s">
        <v>86</v>
      </c>
      <c r="AW188" s="13" t="s">
        <v>32</v>
      </c>
      <c r="AX188" s="13" t="s">
        <v>84</v>
      </c>
      <c r="AY188" s="244" t="s">
        <v>164</v>
      </c>
    </row>
    <row r="189" spans="1:51" s="15" customFormat="1" ht="12">
      <c r="A189" s="15"/>
      <c r="B189" s="256"/>
      <c r="C189" s="257"/>
      <c r="D189" s="235" t="s">
        <v>172</v>
      </c>
      <c r="E189" s="258" t="s">
        <v>1</v>
      </c>
      <c r="F189" s="259" t="s">
        <v>4284</v>
      </c>
      <c r="G189" s="257"/>
      <c r="H189" s="258" t="s">
        <v>1</v>
      </c>
      <c r="I189" s="260"/>
      <c r="J189" s="257"/>
      <c r="K189" s="257"/>
      <c r="L189" s="261"/>
      <c r="M189" s="262"/>
      <c r="N189" s="263"/>
      <c r="O189" s="263"/>
      <c r="P189" s="263"/>
      <c r="Q189" s="263"/>
      <c r="R189" s="263"/>
      <c r="S189" s="263"/>
      <c r="T189" s="26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5" t="s">
        <v>172</v>
      </c>
      <c r="AU189" s="265" t="s">
        <v>84</v>
      </c>
      <c r="AV189" s="15" t="s">
        <v>84</v>
      </c>
      <c r="AW189" s="15" t="s">
        <v>32</v>
      </c>
      <c r="AX189" s="15" t="s">
        <v>76</v>
      </c>
      <c r="AY189" s="265" t="s">
        <v>164</v>
      </c>
    </row>
    <row r="190" spans="1:65" s="2" customFormat="1" ht="13.8" customHeight="1">
      <c r="A190" s="38"/>
      <c r="B190" s="39"/>
      <c r="C190" s="266" t="s">
        <v>284</v>
      </c>
      <c r="D190" s="266" t="s">
        <v>424</v>
      </c>
      <c r="E190" s="267" t="s">
        <v>4285</v>
      </c>
      <c r="F190" s="268" t="s">
        <v>4286</v>
      </c>
      <c r="G190" s="269" t="s">
        <v>3454</v>
      </c>
      <c r="H190" s="270">
        <v>1</v>
      </c>
      <c r="I190" s="271"/>
      <c r="J190" s="272">
        <f>ROUND(I190*H190,2)</f>
        <v>0</v>
      </c>
      <c r="K190" s="273"/>
      <c r="L190" s="274"/>
      <c r="M190" s="275" t="s">
        <v>1</v>
      </c>
      <c r="N190" s="276" t="s">
        <v>41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207</v>
      </c>
      <c r="AT190" s="231" t="s">
        <v>424</v>
      </c>
      <c r="AU190" s="231" t="s">
        <v>84</v>
      </c>
      <c r="AY190" s="17" t="s">
        <v>164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84</v>
      </c>
      <c r="BK190" s="232">
        <f>ROUND(I190*H190,2)</f>
        <v>0</v>
      </c>
      <c r="BL190" s="17" t="s">
        <v>170</v>
      </c>
      <c r="BM190" s="231" t="s">
        <v>4287</v>
      </c>
    </row>
    <row r="191" spans="1:51" s="15" customFormat="1" ht="12">
      <c r="A191" s="15"/>
      <c r="B191" s="256"/>
      <c r="C191" s="257"/>
      <c r="D191" s="235" t="s">
        <v>172</v>
      </c>
      <c r="E191" s="258" t="s">
        <v>1</v>
      </c>
      <c r="F191" s="259" t="s">
        <v>4288</v>
      </c>
      <c r="G191" s="257"/>
      <c r="H191" s="258" t="s">
        <v>1</v>
      </c>
      <c r="I191" s="260"/>
      <c r="J191" s="257"/>
      <c r="K191" s="257"/>
      <c r="L191" s="261"/>
      <c r="M191" s="262"/>
      <c r="N191" s="263"/>
      <c r="O191" s="263"/>
      <c r="P191" s="263"/>
      <c r="Q191" s="263"/>
      <c r="R191" s="263"/>
      <c r="S191" s="263"/>
      <c r="T191" s="26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5" t="s">
        <v>172</v>
      </c>
      <c r="AU191" s="265" t="s">
        <v>84</v>
      </c>
      <c r="AV191" s="15" t="s">
        <v>84</v>
      </c>
      <c r="AW191" s="15" t="s">
        <v>32</v>
      </c>
      <c r="AX191" s="15" t="s">
        <v>76</v>
      </c>
      <c r="AY191" s="265" t="s">
        <v>164</v>
      </c>
    </row>
    <row r="192" spans="1:51" s="13" customFormat="1" ht="12">
      <c r="A192" s="13"/>
      <c r="B192" s="233"/>
      <c r="C192" s="234"/>
      <c r="D192" s="235" t="s">
        <v>172</v>
      </c>
      <c r="E192" s="236" t="s">
        <v>1</v>
      </c>
      <c r="F192" s="237" t="s">
        <v>84</v>
      </c>
      <c r="G192" s="234"/>
      <c r="H192" s="238">
        <v>1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172</v>
      </c>
      <c r="AU192" s="244" t="s">
        <v>84</v>
      </c>
      <c r="AV192" s="13" t="s">
        <v>86</v>
      </c>
      <c r="AW192" s="13" t="s">
        <v>32</v>
      </c>
      <c r="AX192" s="13" t="s">
        <v>84</v>
      </c>
      <c r="AY192" s="244" t="s">
        <v>164</v>
      </c>
    </row>
    <row r="193" spans="1:65" s="2" customFormat="1" ht="13.8" customHeight="1">
      <c r="A193" s="38"/>
      <c r="B193" s="39"/>
      <c r="C193" s="266" t="s">
        <v>291</v>
      </c>
      <c r="D193" s="266" t="s">
        <v>424</v>
      </c>
      <c r="E193" s="267" t="s">
        <v>4289</v>
      </c>
      <c r="F193" s="268" t="s">
        <v>4290</v>
      </c>
      <c r="G193" s="269" t="s">
        <v>3454</v>
      </c>
      <c r="H193" s="270">
        <v>1</v>
      </c>
      <c r="I193" s="271"/>
      <c r="J193" s="272">
        <f>ROUND(I193*H193,2)</f>
        <v>0</v>
      </c>
      <c r="K193" s="273"/>
      <c r="L193" s="274"/>
      <c r="M193" s="275" t="s">
        <v>1</v>
      </c>
      <c r="N193" s="276" t="s">
        <v>41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207</v>
      </c>
      <c r="AT193" s="231" t="s">
        <v>424</v>
      </c>
      <c r="AU193" s="231" t="s">
        <v>84</v>
      </c>
      <c r="AY193" s="17" t="s">
        <v>164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84</v>
      </c>
      <c r="BK193" s="232">
        <f>ROUND(I193*H193,2)</f>
        <v>0</v>
      </c>
      <c r="BL193" s="17" t="s">
        <v>170</v>
      </c>
      <c r="BM193" s="231" t="s">
        <v>4291</v>
      </c>
    </row>
    <row r="194" spans="1:51" s="15" customFormat="1" ht="12">
      <c r="A194" s="15"/>
      <c r="B194" s="256"/>
      <c r="C194" s="257"/>
      <c r="D194" s="235" t="s">
        <v>172</v>
      </c>
      <c r="E194" s="258" t="s">
        <v>1</v>
      </c>
      <c r="F194" s="259" t="s">
        <v>4292</v>
      </c>
      <c r="G194" s="257"/>
      <c r="H194" s="258" t="s">
        <v>1</v>
      </c>
      <c r="I194" s="260"/>
      <c r="J194" s="257"/>
      <c r="K194" s="257"/>
      <c r="L194" s="261"/>
      <c r="M194" s="262"/>
      <c r="N194" s="263"/>
      <c r="O194" s="263"/>
      <c r="P194" s="263"/>
      <c r="Q194" s="263"/>
      <c r="R194" s="263"/>
      <c r="S194" s="263"/>
      <c r="T194" s="26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5" t="s">
        <v>172</v>
      </c>
      <c r="AU194" s="265" t="s">
        <v>84</v>
      </c>
      <c r="AV194" s="15" t="s">
        <v>84</v>
      </c>
      <c r="AW194" s="15" t="s">
        <v>32</v>
      </c>
      <c r="AX194" s="15" t="s">
        <v>76</v>
      </c>
      <c r="AY194" s="265" t="s">
        <v>164</v>
      </c>
    </row>
    <row r="195" spans="1:51" s="13" customFormat="1" ht="12">
      <c r="A195" s="13"/>
      <c r="B195" s="233"/>
      <c r="C195" s="234"/>
      <c r="D195" s="235" t="s">
        <v>172</v>
      </c>
      <c r="E195" s="236" t="s">
        <v>1</v>
      </c>
      <c r="F195" s="237" t="s">
        <v>84</v>
      </c>
      <c r="G195" s="234"/>
      <c r="H195" s="238">
        <v>1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172</v>
      </c>
      <c r="AU195" s="244" t="s">
        <v>84</v>
      </c>
      <c r="AV195" s="13" t="s">
        <v>86</v>
      </c>
      <c r="AW195" s="13" t="s">
        <v>32</v>
      </c>
      <c r="AX195" s="13" t="s">
        <v>84</v>
      </c>
      <c r="AY195" s="244" t="s">
        <v>164</v>
      </c>
    </row>
    <row r="196" spans="1:65" s="2" customFormat="1" ht="13.8" customHeight="1">
      <c r="A196" s="38"/>
      <c r="B196" s="39"/>
      <c r="C196" s="266" t="s">
        <v>296</v>
      </c>
      <c r="D196" s="266" t="s">
        <v>424</v>
      </c>
      <c r="E196" s="267" t="s">
        <v>4293</v>
      </c>
      <c r="F196" s="268" t="s">
        <v>4294</v>
      </c>
      <c r="G196" s="269" t="s">
        <v>3454</v>
      </c>
      <c r="H196" s="270">
        <v>1</v>
      </c>
      <c r="I196" s="271"/>
      <c r="J196" s="272">
        <f>ROUND(I196*H196,2)</f>
        <v>0</v>
      </c>
      <c r="K196" s="273"/>
      <c r="L196" s="274"/>
      <c r="M196" s="275" t="s">
        <v>1</v>
      </c>
      <c r="N196" s="276" t="s">
        <v>41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207</v>
      </c>
      <c r="AT196" s="231" t="s">
        <v>424</v>
      </c>
      <c r="AU196" s="231" t="s">
        <v>84</v>
      </c>
      <c r="AY196" s="17" t="s">
        <v>164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84</v>
      </c>
      <c r="BK196" s="232">
        <f>ROUND(I196*H196,2)</f>
        <v>0</v>
      </c>
      <c r="BL196" s="17" t="s">
        <v>170</v>
      </c>
      <c r="BM196" s="231" t="s">
        <v>4295</v>
      </c>
    </row>
    <row r="197" spans="1:51" s="15" customFormat="1" ht="12">
      <c r="A197" s="15"/>
      <c r="B197" s="256"/>
      <c r="C197" s="257"/>
      <c r="D197" s="235" t="s">
        <v>172</v>
      </c>
      <c r="E197" s="258" t="s">
        <v>1</v>
      </c>
      <c r="F197" s="259" t="s">
        <v>4296</v>
      </c>
      <c r="G197" s="257"/>
      <c r="H197" s="258" t="s">
        <v>1</v>
      </c>
      <c r="I197" s="260"/>
      <c r="J197" s="257"/>
      <c r="K197" s="257"/>
      <c r="L197" s="261"/>
      <c r="M197" s="262"/>
      <c r="N197" s="263"/>
      <c r="O197" s="263"/>
      <c r="P197" s="263"/>
      <c r="Q197" s="263"/>
      <c r="R197" s="263"/>
      <c r="S197" s="263"/>
      <c r="T197" s="26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5" t="s">
        <v>172</v>
      </c>
      <c r="AU197" s="265" t="s">
        <v>84</v>
      </c>
      <c r="AV197" s="15" t="s">
        <v>84</v>
      </c>
      <c r="AW197" s="15" t="s">
        <v>32</v>
      </c>
      <c r="AX197" s="15" t="s">
        <v>76</v>
      </c>
      <c r="AY197" s="265" t="s">
        <v>164</v>
      </c>
    </row>
    <row r="198" spans="1:51" s="13" customFormat="1" ht="12">
      <c r="A198" s="13"/>
      <c r="B198" s="233"/>
      <c r="C198" s="234"/>
      <c r="D198" s="235" t="s">
        <v>172</v>
      </c>
      <c r="E198" s="236" t="s">
        <v>1</v>
      </c>
      <c r="F198" s="237" t="s">
        <v>84</v>
      </c>
      <c r="G198" s="234"/>
      <c r="H198" s="238">
        <v>1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172</v>
      </c>
      <c r="AU198" s="244" t="s">
        <v>84</v>
      </c>
      <c r="AV198" s="13" t="s">
        <v>86</v>
      </c>
      <c r="AW198" s="13" t="s">
        <v>32</v>
      </c>
      <c r="AX198" s="13" t="s">
        <v>84</v>
      </c>
      <c r="AY198" s="244" t="s">
        <v>164</v>
      </c>
    </row>
    <row r="199" spans="1:65" s="2" customFormat="1" ht="13.8" customHeight="1">
      <c r="A199" s="38"/>
      <c r="B199" s="39"/>
      <c r="C199" s="266" t="s">
        <v>305</v>
      </c>
      <c r="D199" s="266" t="s">
        <v>424</v>
      </c>
      <c r="E199" s="267" t="s">
        <v>4297</v>
      </c>
      <c r="F199" s="268" t="s">
        <v>4298</v>
      </c>
      <c r="G199" s="269" t="s">
        <v>3454</v>
      </c>
      <c r="H199" s="270">
        <v>1</v>
      </c>
      <c r="I199" s="271"/>
      <c r="J199" s="272">
        <f>ROUND(I199*H199,2)</f>
        <v>0</v>
      </c>
      <c r="K199" s="273"/>
      <c r="L199" s="274"/>
      <c r="M199" s="275" t="s">
        <v>1</v>
      </c>
      <c r="N199" s="276" t="s">
        <v>41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207</v>
      </c>
      <c r="AT199" s="231" t="s">
        <v>424</v>
      </c>
      <c r="AU199" s="231" t="s">
        <v>84</v>
      </c>
      <c r="AY199" s="17" t="s">
        <v>164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84</v>
      </c>
      <c r="BK199" s="232">
        <f>ROUND(I199*H199,2)</f>
        <v>0</v>
      </c>
      <c r="BL199" s="17" t="s">
        <v>170</v>
      </c>
      <c r="BM199" s="231" t="s">
        <v>4299</v>
      </c>
    </row>
    <row r="200" spans="1:51" s="15" customFormat="1" ht="12">
      <c r="A200" s="15"/>
      <c r="B200" s="256"/>
      <c r="C200" s="257"/>
      <c r="D200" s="235" t="s">
        <v>172</v>
      </c>
      <c r="E200" s="258" t="s">
        <v>1</v>
      </c>
      <c r="F200" s="259" t="s">
        <v>4300</v>
      </c>
      <c r="G200" s="257"/>
      <c r="H200" s="258" t="s">
        <v>1</v>
      </c>
      <c r="I200" s="260"/>
      <c r="J200" s="257"/>
      <c r="K200" s="257"/>
      <c r="L200" s="261"/>
      <c r="M200" s="262"/>
      <c r="N200" s="263"/>
      <c r="O200" s="263"/>
      <c r="P200" s="263"/>
      <c r="Q200" s="263"/>
      <c r="R200" s="263"/>
      <c r="S200" s="263"/>
      <c r="T200" s="26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5" t="s">
        <v>172</v>
      </c>
      <c r="AU200" s="265" t="s">
        <v>84</v>
      </c>
      <c r="AV200" s="15" t="s">
        <v>84</v>
      </c>
      <c r="AW200" s="15" t="s">
        <v>32</v>
      </c>
      <c r="AX200" s="15" t="s">
        <v>76</v>
      </c>
      <c r="AY200" s="265" t="s">
        <v>164</v>
      </c>
    </row>
    <row r="201" spans="1:51" s="13" customFormat="1" ht="12">
      <c r="A201" s="13"/>
      <c r="B201" s="233"/>
      <c r="C201" s="234"/>
      <c r="D201" s="235" t="s">
        <v>172</v>
      </c>
      <c r="E201" s="236" t="s">
        <v>1</v>
      </c>
      <c r="F201" s="237" t="s">
        <v>84</v>
      </c>
      <c r="G201" s="234"/>
      <c r="H201" s="238">
        <v>1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172</v>
      </c>
      <c r="AU201" s="244" t="s">
        <v>84</v>
      </c>
      <c r="AV201" s="13" t="s">
        <v>86</v>
      </c>
      <c r="AW201" s="13" t="s">
        <v>32</v>
      </c>
      <c r="AX201" s="13" t="s">
        <v>84</v>
      </c>
      <c r="AY201" s="244" t="s">
        <v>164</v>
      </c>
    </row>
    <row r="202" spans="1:65" s="2" customFormat="1" ht="13.8" customHeight="1">
      <c r="A202" s="38"/>
      <c r="B202" s="39"/>
      <c r="C202" s="266" t="s">
        <v>314</v>
      </c>
      <c r="D202" s="266" t="s">
        <v>424</v>
      </c>
      <c r="E202" s="267" t="s">
        <v>4301</v>
      </c>
      <c r="F202" s="268" t="s">
        <v>4302</v>
      </c>
      <c r="G202" s="269" t="s">
        <v>3454</v>
      </c>
      <c r="H202" s="270">
        <v>1</v>
      </c>
      <c r="I202" s="271"/>
      <c r="J202" s="272">
        <f>ROUND(I202*H202,2)</f>
        <v>0</v>
      </c>
      <c r="K202" s="273"/>
      <c r="L202" s="274"/>
      <c r="M202" s="275" t="s">
        <v>1</v>
      </c>
      <c r="N202" s="276" t="s">
        <v>41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207</v>
      </c>
      <c r="AT202" s="231" t="s">
        <v>424</v>
      </c>
      <c r="AU202" s="231" t="s">
        <v>84</v>
      </c>
      <c r="AY202" s="17" t="s">
        <v>164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84</v>
      </c>
      <c r="BK202" s="232">
        <f>ROUND(I202*H202,2)</f>
        <v>0</v>
      </c>
      <c r="BL202" s="17" t="s">
        <v>170</v>
      </c>
      <c r="BM202" s="231" t="s">
        <v>4303</v>
      </c>
    </row>
    <row r="203" spans="1:51" s="15" customFormat="1" ht="12">
      <c r="A203" s="15"/>
      <c r="B203" s="256"/>
      <c r="C203" s="257"/>
      <c r="D203" s="235" t="s">
        <v>172</v>
      </c>
      <c r="E203" s="258" t="s">
        <v>1</v>
      </c>
      <c r="F203" s="259" t="s">
        <v>4304</v>
      </c>
      <c r="G203" s="257"/>
      <c r="H203" s="258" t="s">
        <v>1</v>
      </c>
      <c r="I203" s="260"/>
      <c r="J203" s="257"/>
      <c r="K203" s="257"/>
      <c r="L203" s="261"/>
      <c r="M203" s="262"/>
      <c r="N203" s="263"/>
      <c r="O203" s="263"/>
      <c r="P203" s="263"/>
      <c r="Q203" s="263"/>
      <c r="R203" s="263"/>
      <c r="S203" s="263"/>
      <c r="T203" s="26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5" t="s">
        <v>172</v>
      </c>
      <c r="AU203" s="265" t="s">
        <v>84</v>
      </c>
      <c r="AV203" s="15" t="s">
        <v>84</v>
      </c>
      <c r="AW203" s="15" t="s">
        <v>32</v>
      </c>
      <c r="AX203" s="15" t="s">
        <v>76</v>
      </c>
      <c r="AY203" s="265" t="s">
        <v>164</v>
      </c>
    </row>
    <row r="204" spans="1:51" s="13" customFormat="1" ht="12">
      <c r="A204" s="13"/>
      <c r="B204" s="233"/>
      <c r="C204" s="234"/>
      <c r="D204" s="235" t="s">
        <v>172</v>
      </c>
      <c r="E204" s="236" t="s">
        <v>1</v>
      </c>
      <c r="F204" s="237" t="s">
        <v>84</v>
      </c>
      <c r="G204" s="234"/>
      <c r="H204" s="238">
        <v>1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172</v>
      </c>
      <c r="AU204" s="244" t="s">
        <v>84</v>
      </c>
      <c r="AV204" s="13" t="s">
        <v>86</v>
      </c>
      <c r="AW204" s="13" t="s">
        <v>32</v>
      </c>
      <c r="AX204" s="13" t="s">
        <v>84</v>
      </c>
      <c r="AY204" s="244" t="s">
        <v>164</v>
      </c>
    </row>
    <row r="205" spans="1:65" s="2" customFormat="1" ht="13.8" customHeight="1">
      <c r="A205" s="38"/>
      <c r="B205" s="39"/>
      <c r="C205" s="266" t="s">
        <v>319</v>
      </c>
      <c r="D205" s="266" t="s">
        <v>424</v>
      </c>
      <c r="E205" s="267" t="s">
        <v>4305</v>
      </c>
      <c r="F205" s="268" t="s">
        <v>4306</v>
      </c>
      <c r="G205" s="269" t="s">
        <v>3454</v>
      </c>
      <c r="H205" s="270">
        <v>1</v>
      </c>
      <c r="I205" s="271"/>
      <c r="J205" s="272">
        <f>ROUND(I205*H205,2)</f>
        <v>0</v>
      </c>
      <c r="K205" s="273"/>
      <c r="L205" s="274"/>
      <c r="M205" s="275" t="s">
        <v>1</v>
      </c>
      <c r="N205" s="276" t="s">
        <v>41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207</v>
      </c>
      <c r="AT205" s="231" t="s">
        <v>424</v>
      </c>
      <c r="AU205" s="231" t="s">
        <v>84</v>
      </c>
      <c r="AY205" s="17" t="s">
        <v>164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84</v>
      </c>
      <c r="BK205" s="232">
        <f>ROUND(I205*H205,2)</f>
        <v>0</v>
      </c>
      <c r="BL205" s="17" t="s">
        <v>170</v>
      </c>
      <c r="BM205" s="231" t="s">
        <v>4307</v>
      </c>
    </row>
    <row r="206" spans="1:51" s="15" customFormat="1" ht="12">
      <c r="A206" s="15"/>
      <c r="B206" s="256"/>
      <c r="C206" s="257"/>
      <c r="D206" s="235" t="s">
        <v>172</v>
      </c>
      <c r="E206" s="258" t="s">
        <v>1</v>
      </c>
      <c r="F206" s="259" t="s">
        <v>4308</v>
      </c>
      <c r="G206" s="257"/>
      <c r="H206" s="258" t="s">
        <v>1</v>
      </c>
      <c r="I206" s="260"/>
      <c r="J206" s="257"/>
      <c r="K206" s="257"/>
      <c r="L206" s="261"/>
      <c r="M206" s="262"/>
      <c r="N206" s="263"/>
      <c r="O206" s="263"/>
      <c r="P206" s="263"/>
      <c r="Q206" s="263"/>
      <c r="R206" s="263"/>
      <c r="S206" s="263"/>
      <c r="T206" s="26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5" t="s">
        <v>172</v>
      </c>
      <c r="AU206" s="265" t="s">
        <v>84</v>
      </c>
      <c r="AV206" s="15" t="s">
        <v>84</v>
      </c>
      <c r="AW206" s="15" t="s">
        <v>32</v>
      </c>
      <c r="AX206" s="15" t="s">
        <v>76</v>
      </c>
      <c r="AY206" s="265" t="s">
        <v>164</v>
      </c>
    </row>
    <row r="207" spans="1:51" s="13" customFormat="1" ht="12">
      <c r="A207" s="13"/>
      <c r="B207" s="233"/>
      <c r="C207" s="234"/>
      <c r="D207" s="235" t="s">
        <v>172</v>
      </c>
      <c r="E207" s="236" t="s">
        <v>1</v>
      </c>
      <c r="F207" s="237" t="s">
        <v>84</v>
      </c>
      <c r="G207" s="234"/>
      <c r="H207" s="238">
        <v>1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172</v>
      </c>
      <c r="AU207" s="244" t="s">
        <v>84</v>
      </c>
      <c r="AV207" s="13" t="s">
        <v>86</v>
      </c>
      <c r="AW207" s="13" t="s">
        <v>32</v>
      </c>
      <c r="AX207" s="13" t="s">
        <v>84</v>
      </c>
      <c r="AY207" s="244" t="s">
        <v>164</v>
      </c>
    </row>
    <row r="208" spans="1:65" s="2" customFormat="1" ht="13.8" customHeight="1">
      <c r="A208" s="38"/>
      <c r="B208" s="39"/>
      <c r="C208" s="266" t="s">
        <v>324</v>
      </c>
      <c r="D208" s="266" t="s">
        <v>424</v>
      </c>
      <c r="E208" s="267" t="s">
        <v>4309</v>
      </c>
      <c r="F208" s="268" t="s">
        <v>4310</v>
      </c>
      <c r="G208" s="269" t="s">
        <v>3454</v>
      </c>
      <c r="H208" s="270">
        <v>1</v>
      </c>
      <c r="I208" s="271"/>
      <c r="J208" s="272">
        <f>ROUND(I208*H208,2)</f>
        <v>0</v>
      </c>
      <c r="K208" s="273"/>
      <c r="L208" s="274"/>
      <c r="M208" s="275" t="s">
        <v>1</v>
      </c>
      <c r="N208" s="276" t="s">
        <v>41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207</v>
      </c>
      <c r="AT208" s="231" t="s">
        <v>424</v>
      </c>
      <c r="AU208" s="231" t="s">
        <v>84</v>
      </c>
      <c r="AY208" s="17" t="s">
        <v>164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84</v>
      </c>
      <c r="BK208" s="232">
        <f>ROUND(I208*H208,2)</f>
        <v>0</v>
      </c>
      <c r="BL208" s="17" t="s">
        <v>170</v>
      </c>
      <c r="BM208" s="231" t="s">
        <v>4311</v>
      </c>
    </row>
    <row r="209" spans="1:51" s="15" customFormat="1" ht="12">
      <c r="A209" s="15"/>
      <c r="B209" s="256"/>
      <c r="C209" s="257"/>
      <c r="D209" s="235" t="s">
        <v>172</v>
      </c>
      <c r="E209" s="258" t="s">
        <v>1</v>
      </c>
      <c r="F209" s="259" t="s">
        <v>4312</v>
      </c>
      <c r="G209" s="257"/>
      <c r="H209" s="258" t="s">
        <v>1</v>
      </c>
      <c r="I209" s="260"/>
      <c r="J209" s="257"/>
      <c r="K209" s="257"/>
      <c r="L209" s="261"/>
      <c r="M209" s="262"/>
      <c r="N209" s="263"/>
      <c r="O209" s="263"/>
      <c r="P209" s="263"/>
      <c r="Q209" s="263"/>
      <c r="R209" s="263"/>
      <c r="S209" s="263"/>
      <c r="T209" s="26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5" t="s">
        <v>172</v>
      </c>
      <c r="AU209" s="265" t="s">
        <v>84</v>
      </c>
      <c r="AV209" s="15" t="s">
        <v>84</v>
      </c>
      <c r="AW209" s="15" t="s">
        <v>32</v>
      </c>
      <c r="AX209" s="15" t="s">
        <v>76</v>
      </c>
      <c r="AY209" s="265" t="s">
        <v>164</v>
      </c>
    </row>
    <row r="210" spans="1:51" s="13" customFormat="1" ht="12">
      <c r="A210" s="13"/>
      <c r="B210" s="233"/>
      <c r="C210" s="234"/>
      <c r="D210" s="235" t="s">
        <v>172</v>
      </c>
      <c r="E210" s="236" t="s">
        <v>1</v>
      </c>
      <c r="F210" s="237" t="s">
        <v>84</v>
      </c>
      <c r="G210" s="234"/>
      <c r="H210" s="238">
        <v>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172</v>
      </c>
      <c r="AU210" s="244" t="s">
        <v>84</v>
      </c>
      <c r="AV210" s="13" t="s">
        <v>86</v>
      </c>
      <c r="AW210" s="13" t="s">
        <v>32</v>
      </c>
      <c r="AX210" s="13" t="s">
        <v>84</v>
      </c>
      <c r="AY210" s="244" t="s">
        <v>164</v>
      </c>
    </row>
    <row r="211" spans="1:65" s="2" customFormat="1" ht="13.8" customHeight="1">
      <c r="A211" s="38"/>
      <c r="B211" s="39"/>
      <c r="C211" s="266" t="s">
        <v>333</v>
      </c>
      <c r="D211" s="266" t="s">
        <v>424</v>
      </c>
      <c r="E211" s="267" t="s">
        <v>4313</v>
      </c>
      <c r="F211" s="268" t="s">
        <v>4314</v>
      </c>
      <c r="G211" s="269" t="s">
        <v>3454</v>
      </c>
      <c r="H211" s="270">
        <v>1</v>
      </c>
      <c r="I211" s="271"/>
      <c r="J211" s="272">
        <f>ROUND(I211*H211,2)</f>
        <v>0</v>
      </c>
      <c r="K211" s="273"/>
      <c r="L211" s="274"/>
      <c r="M211" s="275" t="s">
        <v>1</v>
      </c>
      <c r="N211" s="276" t="s">
        <v>41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207</v>
      </c>
      <c r="AT211" s="231" t="s">
        <v>424</v>
      </c>
      <c r="AU211" s="231" t="s">
        <v>84</v>
      </c>
      <c r="AY211" s="17" t="s">
        <v>164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84</v>
      </c>
      <c r="BK211" s="232">
        <f>ROUND(I211*H211,2)</f>
        <v>0</v>
      </c>
      <c r="BL211" s="17" t="s">
        <v>170</v>
      </c>
      <c r="BM211" s="231" t="s">
        <v>4315</v>
      </c>
    </row>
    <row r="212" spans="1:51" s="15" customFormat="1" ht="12">
      <c r="A212" s="15"/>
      <c r="B212" s="256"/>
      <c r="C212" s="257"/>
      <c r="D212" s="235" t="s">
        <v>172</v>
      </c>
      <c r="E212" s="258" t="s">
        <v>1</v>
      </c>
      <c r="F212" s="259" t="s">
        <v>4316</v>
      </c>
      <c r="G212" s="257"/>
      <c r="H212" s="258" t="s">
        <v>1</v>
      </c>
      <c r="I212" s="260"/>
      <c r="J212" s="257"/>
      <c r="K212" s="257"/>
      <c r="L212" s="261"/>
      <c r="M212" s="262"/>
      <c r="N212" s="263"/>
      <c r="O212" s="263"/>
      <c r="P212" s="263"/>
      <c r="Q212" s="263"/>
      <c r="R212" s="263"/>
      <c r="S212" s="263"/>
      <c r="T212" s="26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5" t="s">
        <v>172</v>
      </c>
      <c r="AU212" s="265" t="s">
        <v>84</v>
      </c>
      <c r="AV212" s="15" t="s">
        <v>84</v>
      </c>
      <c r="AW212" s="15" t="s">
        <v>32</v>
      </c>
      <c r="AX212" s="15" t="s">
        <v>76</v>
      </c>
      <c r="AY212" s="265" t="s">
        <v>164</v>
      </c>
    </row>
    <row r="213" spans="1:51" s="13" customFormat="1" ht="12">
      <c r="A213" s="13"/>
      <c r="B213" s="233"/>
      <c r="C213" s="234"/>
      <c r="D213" s="235" t="s">
        <v>172</v>
      </c>
      <c r="E213" s="236" t="s">
        <v>1</v>
      </c>
      <c r="F213" s="237" t="s">
        <v>84</v>
      </c>
      <c r="G213" s="234"/>
      <c r="H213" s="238">
        <v>1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172</v>
      </c>
      <c r="AU213" s="244" t="s">
        <v>84</v>
      </c>
      <c r="AV213" s="13" t="s">
        <v>86</v>
      </c>
      <c r="AW213" s="13" t="s">
        <v>32</v>
      </c>
      <c r="AX213" s="13" t="s">
        <v>84</v>
      </c>
      <c r="AY213" s="244" t="s">
        <v>164</v>
      </c>
    </row>
    <row r="214" spans="1:63" s="12" customFormat="1" ht="25.9" customHeight="1">
      <c r="A214" s="12"/>
      <c r="B214" s="203"/>
      <c r="C214" s="204"/>
      <c r="D214" s="205" t="s">
        <v>75</v>
      </c>
      <c r="E214" s="206" t="s">
        <v>3423</v>
      </c>
      <c r="F214" s="206" t="s">
        <v>4317</v>
      </c>
      <c r="G214" s="204"/>
      <c r="H214" s="204"/>
      <c r="I214" s="207"/>
      <c r="J214" s="208">
        <f>BK214</f>
        <v>0</v>
      </c>
      <c r="K214" s="204"/>
      <c r="L214" s="209"/>
      <c r="M214" s="210"/>
      <c r="N214" s="211"/>
      <c r="O214" s="211"/>
      <c r="P214" s="212">
        <f>SUM(P215:P246)</f>
        <v>0</v>
      </c>
      <c r="Q214" s="211"/>
      <c r="R214" s="212">
        <f>SUM(R215:R246)</f>
        <v>0</v>
      </c>
      <c r="S214" s="211"/>
      <c r="T214" s="213">
        <f>SUM(T215:T246)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4" t="s">
        <v>84</v>
      </c>
      <c r="AT214" s="215" t="s">
        <v>75</v>
      </c>
      <c r="AU214" s="215" t="s">
        <v>76</v>
      </c>
      <c r="AY214" s="214" t="s">
        <v>164</v>
      </c>
      <c r="BK214" s="216">
        <f>SUM(BK215:BK246)</f>
        <v>0</v>
      </c>
    </row>
    <row r="215" spans="1:65" s="2" customFormat="1" ht="13.8" customHeight="1">
      <c r="A215" s="38"/>
      <c r="B215" s="39"/>
      <c r="C215" s="266" t="s">
        <v>338</v>
      </c>
      <c r="D215" s="266" t="s">
        <v>424</v>
      </c>
      <c r="E215" s="267" t="s">
        <v>4318</v>
      </c>
      <c r="F215" s="268" t="s">
        <v>4319</v>
      </c>
      <c r="G215" s="269" t="s">
        <v>182</v>
      </c>
      <c r="H215" s="270">
        <v>120</v>
      </c>
      <c r="I215" s="271"/>
      <c r="J215" s="272">
        <f>ROUND(I215*H215,2)</f>
        <v>0</v>
      </c>
      <c r="K215" s="273"/>
      <c r="L215" s="274"/>
      <c r="M215" s="275" t="s">
        <v>1</v>
      </c>
      <c r="N215" s="276" t="s">
        <v>41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207</v>
      </c>
      <c r="AT215" s="231" t="s">
        <v>424</v>
      </c>
      <c r="AU215" s="231" t="s">
        <v>84</v>
      </c>
      <c r="AY215" s="17" t="s">
        <v>164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84</v>
      </c>
      <c r="BK215" s="232">
        <f>ROUND(I215*H215,2)</f>
        <v>0</v>
      </c>
      <c r="BL215" s="17" t="s">
        <v>170</v>
      </c>
      <c r="BM215" s="231" t="s">
        <v>4320</v>
      </c>
    </row>
    <row r="216" spans="1:65" s="2" customFormat="1" ht="13.8" customHeight="1">
      <c r="A216" s="38"/>
      <c r="B216" s="39"/>
      <c r="C216" s="266" t="s">
        <v>347</v>
      </c>
      <c r="D216" s="266" t="s">
        <v>424</v>
      </c>
      <c r="E216" s="267" t="s">
        <v>4321</v>
      </c>
      <c r="F216" s="268" t="s">
        <v>4322</v>
      </c>
      <c r="G216" s="269" t="s">
        <v>182</v>
      </c>
      <c r="H216" s="270">
        <v>30</v>
      </c>
      <c r="I216" s="271"/>
      <c r="J216" s="272">
        <f>ROUND(I216*H216,2)</f>
        <v>0</v>
      </c>
      <c r="K216" s="273"/>
      <c r="L216" s="274"/>
      <c r="M216" s="275" t="s">
        <v>1</v>
      </c>
      <c r="N216" s="276" t="s">
        <v>41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207</v>
      </c>
      <c r="AT216" s="231" t="s">
        <v>424</v>
      </c>
      <c r="AU216" s="231" t="s">
        <v>84</v>
      </c>
      <c r="AY216" s="17" t="s">
        <v>164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84</v>
      </c>
      <c r="BK216" s="232">
        <f>ROUND(I216*H216,2)</f>
        <v>0</v>
      </c>
      <c r="BL216" s="17" t="s">
        <v>170</v>
      </c>
      <c r="BM216" s="231" t="s">
        <v>4323</v>
      </c>
    </row>
    <row r="217" spans="1:65" s="2" customFormat="1" ht="13.8" customHeight="1">
      <c r="A217" s="38"/>
      <c r="B217" s="39"/>
      <c r="C217" s="266" t="s">
        <v>352</v>
      </c>
      <c r="D217" s="266" t="s">
        <v>424</v>
      </c>
      <c r="E217" s="267" t="s">
        <v>4324</v>
      </c>
      <c r="F217" s="268" t="s">
        <v>4325</v>
      </c>
      <c r="G217" s="269" t="s">
        <v>182</v>
      </c>
      <c r="H217" s="270">
        <v>75</v>
      </c>
      <c r="I217" s="271"/>
      <c r="J217" s="272">
        <f>ROUND(I217*H217,2)</f>
        <v>0</v>
      </c>
      <c r="K217" s="273"/>
      <c r="L217" s="274"/>
      <c r="M217" s="275" t="s">
        <v>1</v>
      </c>
      <c r="N217" s="276" t="s">
        <v>41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207</v>
      </c>
      <c r="AT217" s="231" t="s">
        <v>424</v>
      </c>
      <c r="AU217" s="231" t="s">
        <v>84</v>
      </c>
      <c r="AY217" s="17" t="s">
        <v>164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84</v>
      </c>
      <c r="BK217" s="232">
        <f>ROUND(I217*H217,2)</f>
        <v>0</v>
      </c>
      <c r="BL217" s="17" t="s">
        <v>170</v>
      </c>
      <c r="BM217" s="231" t="s">
        <v>4326</v>
      </c>
    </row>
    <row r="218" spans="1:65" s="2" customFormat="1" ht="13.8" customHeight="1">
      <c r="A218" s="38"/>
      <c r="B218" s="39"/>
      <c r="C218" s="266" t="s">
        <v>356</v>
      </c>
      <c r="D218" s="266" t="s">
        <v>424</v>
      </c>
      <c r="E218" s="267" t="s">
        <v>4327</v>
      </c>
      <c r="F218" s="268" t="s">
        <v>4328</v>
      </c>
      <c r="G218" s="269" t="s">
        <v>182</v>
      </c>
      <c r="H218" s="270">
        <v>135</v>
      </c>
      <c r="I218" s="271"/>
      <c r="J218" s="272">
        <f>ROUND(I218*H218,2)</f>
        <v>0</v>
      </c>
      <c r="K218" s="273"/>
      <c r="L218" s="274"/>
      <c r="M218" s="275" t="s">
        <v>1</v>
      </c>
      <c r="N218" s="276" t="s">
        <v>41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207</v>
      </c>
      <c r="AT218" s="231" t="s">
        <v>424</v>
      </c>
      <c r="AU218" s="231" t="s">
        <v>84</v>
      </c>
      <c r="AY218" s="17" t="s">
        <v>164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84</v>
      </c>
      <c r="BK218" s="232">
        <f>ROUND(I218*H218,2)</f>
        <v>0</v>
      </c>
      <c r="BL218" s="17" t="s">
        <v>170</v>
      </c>
      <c r="BM218" s="231" t="s">
        <v>4329</v>
      </c>
    </row>
    <row r="219" spans="1:65" s="2" customFormat="1" ht="13.8" customHeight="1">
      <c r="A219" s="38"/>
      <c r="B219" s="39"/>
      <c r="C219" s="266" t="s">
        <v>360</v>
      </c>
      <c r="D219" s="266" t="s">
        <v>424</v>
      </c>
      <c r="E219" s="267" t="s">
        <v>4330</v>
      </c>
      <c r="F219" s="268" t="s">
        <v>4331</v>
      </c>
      <c r="G219" s="269" t="s">
        <v>182</v>
      </c>
      <c r="H219" s="270">
        <v>35</v>
      </c>
      <c r="I219" s="271"/>
      <c r="J219" s="272">
        <f>ROUND(I219*H219,2)</f>
        <v>0</v>
      </c>
      <c r="K219" s="273"/>
      <c r="L219" s="274"/>
      <c r="M219" s="275" t="s">
        <v>1</v>
      </c>
      <c r="N219" s="276" t="s">
        <v>41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207</v>
      </c>
      <c r="AT219" s="231" t="s">
        <v>424</v>
      </c>
      <c r="AU219" s="231" t="s">
        <v>84</v>
      </c>
      <c r="AY219" s="17" t="s">
        <v>164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84</v>
      </c>
      <c r="BK219" s="232">
        <f>ROUND(I219*H219,2)</f>
        <v>0</v>
      </c>
      <c r="BL219" s="17" t="s">
        <v>170</v>
      </c>
      <c r="BM219" s="231" t="s">
        <v>4332</v>
      </c>
    </row>
    <row r="220" spans="1:65" s="2" customFormat="1" ht="13.8" customHeight="1">
      <c r="A220" s="38"/>
      <c r="B220" s="39"/>
      <c r="C220" s="266" t="s">
        <v>364</v>
      </c>
      <c r="D220" s="266" t="s">
        <v>424</v>
      </c>
      <c r="E220" s="267" t="s">
        <v>4333</v>
      </c>
      <c r="F220" s="268" t="s">
        <v>4334</v>
      </c>
      <c r="G220" s="269" t="s">
        <v>182</v>
      </c>
      <c r="H220" s="270">
        <v>5200</v>
      </c>
      <c r="I220" s="271"/>
      <c r="J220" s="272">
        <f>ROUND(I220*H220,2)</f>
        <v>0</v>
      </c>
      <c r="K220" s="273"/>
      <c r="L220" s="274"/>
      <c r="M220" s="275" t="s">
        <v>1</v>
      </c>
      <c r="N220" s="276" t="s">
        <v>41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207</v>
      </c>
      <c r="AT220" s="231" t="s">
        <v>424</v>
      </c>
      <c r="AU220" s="231" t="s">
        <v>84</v>
      </c>
      <c r="AY220" s="17" t="s">
        <v>164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84</v>
      </c>
      <c r="BK220" s="232">
        <f>ROUND(I220*H220,2)</f>
        <v>0</v>
      </c>
      <c r="BL220" s="17" t="s">
        <v>170</v>
      </c>
      <c r="BM220" s="231" t="s">
        <v>4335</v>
      </c>
    </row>
    <row r="221" spans="1:65" s="2" customFormat="1" ht="13.8" customHeight="1">
      <c r="A221" s="38"/>
      <c r="B221" s="39"/>
      <c r="C221" s="266" t="s">
        <v>369</v>
      </c>
      <c r="D221" s="266" t="s">
        <v>424</v>
      </c>
      <c r="E221" s="267" t="s">
        <v>4336</v>
      </c>
      <c r="F221" s="268" t="s">
        <v>4337</v>
      </c>
      <c r="G221" s="269" t="s">
        <v>182</v>
      </c>
      <c r="H221" s="270">
        <v>430</v>
      </c>
      <c r="I221" s="271"/>
      <c r="J221" s="272">
        <f>ROUND(I221*H221,2)</f>
        <v>0</v>
      </c>
      <c r="K221" s="273"/>
      <c r="L221" s="274"/>
      <c r="M221" s="275" t="s">
        <v>1</v>
      </c>
      <c r="N221" s="276" t="s">
        <v>41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207</v>
      </c>
      <c r="AT221" s="231" t="s">
        <v>424</v>
      </c>
      <c r="AU221" s="231" t="s">
        <v>84</v>
      </c>
      <c r="AY221" s="17" t="s">
        <v>164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84</v>
      </c>
      <c r="BK221" s="232">
        <f>ROUND(I221*H221,2)</f>
        <v>0</v>
      </c>
      <c r="BL221" s="17" t="s">
        <v>170</v>
      </c>
      <c r="BM221" s="231" t="s">
        <v>4338</v>
      </c>
    </row>
    <row r="222" spans="1:65" s="2" customFormat="1" ht="13.8" customHeight="1">
      <c r="A222" s="38"/>
      <c r="B222" s="39"/>
      <c r="C222" s="266" t="s">
        <v>374</v>
      </c>
      <c r="D222" s="266" t="s">
        <v>424</v>
      </c>
      <c r="E222" s="267" t="s">
        <v>4339</v>
      </c>
      <c r="F222" s="268" t="s">
        <v>4340</v>
      </c>
      <c r="G222" s="269" t="s">
        <v>182</v>
      </c>
      <c r="H222" s="270">
        <v>685</v>
      </c>
      <c r="I222" s="271"/>
      <c r="J222" s="272">
        <f>ROUND(I222*H222,2)</f>
        <v>0</v>
      </c>
      <c r="K222" s="273"/>
      <c r="L222" s="274"/>
      <c r="M222" s="275" t="s">
        <v>1</v>
      </c>
      <c r="N222" s="276" t="s">
        <v>41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207</v>
      </c>
      <c r="AT222" s="231" t="s">
        <v>424</v>
      </c>
      <c r="AU222" s="231" t="s">
        <v>84</v>
      </c>
      <c r="AY222" s="17" t="s">
        <v>164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84</v>
      </c>
      <c r="BK222" s="232">
        <f>ROUND(I222*H222,2)</f>
        <v>0</v>
      </c>
      <c r="BL222" s="17" t="s">
        <v>170</v>
      </c>
      <c r="BM222" s="231" t="s">
        <v>4341</v>
      </c>
    </row>
    <row r="223" spans="1:65" s="2" customFormat="1" ht="13.8" customHeight="1">
      <c r="A223" s="38"/>
      <c r="B223" s="39"/>
      <c r="C223" s="266" t="s">
        <v>379</v>
      </c>
      <c r="D223" s="266" t="s">
        <v>424</v>
      </c>
      <c r="E223" s="267" t="s">
        <v>4342</v>
      </c>
      <c r="F223" s="268" t="s">
        <v>4343</v>
      </c>
      <c r="G223" s="269" t="s">
        <v>182</v>
      </c>
      <c r="H223" s="270">
        <v>4870</v>
      </c>
      <c r="I223" s="271"/>
      <c r="J223" s="272">
        <f>ROUND(I223*H223,2)</f>
        <v>0</v>
      </c>
      <c r="K223" s="273"/>
      <c r="L223" s="274"/>
      <c r="M223" s="275" t="s">
        <v>1</v>
      </c>
      <c r="N223" s="276" t="s">
        <v>41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207</v>
      </c>
      <c r="AT223" s="231" t="s">
        <v>424</v>
      </c>
      <c r="AU223" s="231" t="s">
        <v>84</v>
      </c>
      <c r="AY223" s="17" t="s">
        <v>164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84</v>
      </c>
      <c r="BK223" s="232">
        <f>ROUND(I223*H223,2)</f>
        <v>0</v>
      </c>
      <c r="BL223" s="17" t="s">
        <v>170</v>
      </c>
      <c r="BM223" s="231" t="s">
        <v>4344</v>
      </c>
    </row>
    <row r="224" spans="1:65" s="2" customFormat="1" ht="13.8" customHeight="1">
      <c r="A224" s="38"/>
      <c r="B224" s="39"/>
      <c r="C224" s="266" t="s">
        <v>384</v>
      </c>
      <c r="D224" s="266" t="s">
        <v>424</v>
      </c>
      <c r="E224" s="267" t="s">
        <v>4345</v>
      </c>
      <c r="F224" s="268" t="s">
        <v>4346</v>
      </c>
      <c r="G224" s="269" t="s">
        <v>182</v>
      </c>
      <c r="H224" s="270">
        <v>1555</v>
      </c>
      <c r="I224" s="271"/>
      <c r="J224" s="272">
        <f>ROUND(I224*H224,2)</f>
        <v>0</v>
      </c>
      <c r="K224" s="273"/>
      <c r="L224" s="274"/>
      <c r="M224" s="275" t="s">
        <v>1</v>
      </c>
      <c r="N224" s="276" t="s">
        <v>41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207</v>
      </c>
      <c r="AT224" s="231" t="s">
        <v>424</v>
      </c>
      <c r="AU224" s="231" t="s">
        <v>84</v>
      </c>
      <c r="AY224" s="17" t="s">
        <v>164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84</v>
      </c>
      <c r="BK224" s="232">
        <f>ROUND(I224*H224,2)</f>
        <v>0</v>
      </c>
      <c r="BL224" s="17" t="s">
        <v>170</v>
      </c>
      <c r="BM224" s="231" t="s">
        <v>4347</v>
      </c>
    </row>
    <row r="225" spans="1:65" s="2" customFormat="1" ht="13.8" customHeight="1">
      <c r="A225" s="38"/>
      <c r="B225" s="39"/>
      <c r="C225" s="266" t="s">
        <v>389</v>
      </c>
      <c r="D225" s="266" t="s">
        <v>424</v>
      </c>
      <c r="E225" s="267" t="s">
        <v>4348</v>
      </c>
      <c r="F225" s="268" t="s">
        <v>4349</v>
      </c>
      <c r="G225" s="269" t="s">
        <v>182</v>
      </c>
      <c r="H225" s="270">
        <v>1110</v>
      </c>
      <c r="I225" s="271"/>
      <c r="J225" s="272">
        <f>ROUND(I225*H225,2)</f>
        <v>0</v>
      </c>
      <c r="K225" s="273"/>
      <c r="L225" s="274"/>
      <c r="M225" s="275" t="s">
        <v>1</v>
      </c>
      <c r="N225" s="276" t="s">
        <v>41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207</v>
      </c>
      <c r="AT225" s="231" t="s">
        <v>424</v>
      </c>
      <c r="AU225" s="231" t="s">
        <v>84</v>
      </c>
      <c r="AY225" s="17" t="s">
        <v>164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84</v>
      </c>
      <c r="BK225" s="232">
        <f>ROUND(I225*H225,2)</f>
        <v>0</v>
      </c>
      <c r="BL225" s="17" t="s">
        <v>170</v>
      </c>
      <c r="BM225" s="231" t="s">
        <v>4350</v>
      </c>
    </row>
    <row r="226" spans="1:65" s="2" customFormat="1" ht="13.8" customHeight="1">
      <c r="A226" s="38"/>
      <c r="B226" s="39"/>
      <c r="C226" s="266" t="s">
        <v>394</v>
      </c>
      <c r="D226" s="266" t="s">
        <v>424</v>
      </c>
      <c r="E226" s="267" t="s">
        <v>4351</v>
      </c>
      <c r="F226" s="268" t="s">
        <v>4352</v>
      </c>
      <c r="G226" s="269" t="s">
        <v>182</v>
      </c>
      <c r="H226" s="270">
        <v>1010</v>
      </c>
      <c r="I226" s="271"/>
      <c r="J226" s="272">
        <f>ROUND(I226*H226,2)</f>
        <v>0</v>
      </c>
      <c r="K226" s="273"/>
      <c r="L226" s="274"/>
      <c r="M226" s="275" t="s">
        <v>1</v>
      </c>
      <c r="N226" s="276" t="s">
        <v>41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207</v>
      </c>
      <c r="AT226" s="231" t="s">
        <v>424</v>
      </c>
      <c r="AU226" s="231" t="s">
        <v>84</v>
      </c>
      <c r="AY226" s="17" t="s">
        <v>164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84</v>
      </c>
      <c r="BK226" s="232">
        <f>ROUND(I226*H226,2)</f>
        <v>0</v>
      </c>
      <c r="BL226" s="17" t="s">
        <v>170</v>
      </c>
      <c r="BM226" s="231" t="s">
        <v>4353</v>
      </c>
    </row>
    <row r="227" spans="1:65" s="2" customFormat="1" ht="13.8" customHeight="1">
      <c r="A227" s="38"/>
      <c r="B227" s="39"/>
      <c r="C227" s="266" t="s">
        <v>398</v>
      </c>
      <c r="D227" s="266" t="s">
        <v>424</v>
      </c>
      <c r="E227" s="267" t="s">
        <v>4354</v>
      </c>
      <c r="F227" s="268" t="s">
        <v>4355</v>
      </c>
      <c r="G227" s="269" t="s">
        <v>182</v>
      </c>
      <c r="H227" s="270">
        <v>25</v>
      </c>
      <c r="I227" s="271"/>
      <c r="J227" s="272">
        <f>ROUND(I227*H227,2)</f>
        <v>0</v>
      </c>
      <c r="K227" s="273"/>
      <c r="L227" s="274"/>
      <c r="M227" s="275" t="s">
        <v>1</v>
      </c>
      <c r="N227" s="276" t="s">
        <v>41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207</v>
      </c>
      <c r="AT227" s="231" t="s">
        <v>424</v>
      </c>
      <c r="AU227" s="231" t="s">
        <v>84</v>
      </c>
      <c r="AY227" s="17" t="s">
        <v>164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84</v>
      </c>
      <c r="BK227" s="232">
        <f>ROUND(I227*H227,2)</f>
        <v>0</v>
      </c>
      <c r="BL227" s="17" t="s">
        <v>170</v>
      </c>
      <c r="BM227" s="231" t="s">
        <v>4356</v>
      </c>
    </row>
    <row r="228" spans="1:65" s="2" customFormat="1" ht="13.8" customHeight="1">
      <c r="A228" s="38"/>
      <c r="B228" s="39"/>
      <c r="C228" s="266" t="s">
        <v>402</v>
      </c>
      <c r="D228" s="266" t="s">
        <v>424</v>
      </c>
      <c r="E228" s="267" t="s">
        <v>4357</v>
      </c>
      <c r="F228" s="268" t="s">
        <v>4358</v>
      </c>
      <c r="G228" s="269" t="s">
        <v>182</v>
      </c>
      <c r="H228" s="270">
        <v>50</v>
      </c>
      <c r="I228" s="271"/>
      <c r="J228" s="272">
        <f>ROUND(I228*H228,2)</f>
        <v>0</v>
      </c>
      <c r="K228" s="273"/>
      <c r="L228" s="274"/>
      <c r="M228" s="275" t="s">
        <v>1</v>
      </c>
      <c r="N228" s="276" t="s">
        <v>41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207</v>
      </c>
      <c r="AT228" s="231" t="s">
        <v>424</v>
      </c>
      <c r="AU228" s="231" t="s">
        <v>84</v>
      </c>
      <c r="AY228" s="17" t="s">
        <v>164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84</v>
      </c>
      <c r="BK228" s="232">
        <f>ROUND(I228*H228,2)</f>
        <v>0</v>
      </c>
      <c r="BL228" s="17" t="s">
        <v>170</v>
      </c>
      <c r="BM228" s="231" t="s">
        <v>4359</v>
      </c>
    </row>
    <row r="229" spans="1:65" s="2" customFormat="1" ht="13.8" customHeight="1">
      <c r="A229" s="38"/>
      <c r="B229" s="39"/>
      <c r="C229" s="266" t="s">
        <v>407</v>
      </c>
      <c r="D229" s="266" t="s">
        <v>424</v>
      </c>
      <c r="E229" s="267" t="s">
        <v>4360</v>
      </c>
      <c r="F229" s="268" t="s">
        <v>4361</v>
      </c>
      <c r="G229" s="269" t="s">
        <v>182</v>
      </c>
      <c r="H229" s="270">
        <v>275</v>
      </c>
      <c r="I229" s="271"/>
      <c r="J229" s="272">
        <f>ROUND(I229*H229,2)</f>
        <v>0</v>
      </c>
      <c r="K229" s="273"/>
      <c r="L229" s="274"/>
      <c r="M229" s="275" t="s">
        <v>1</v>
      </c>
      <c r="N229" s="276" t="s">
        <v>41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207</v>
      </c>
      <c r="AT229" s="231" t="s">
        <v>424</v>
      </c>
      <c r="AU229" s="231" t="s">
        <v>84</v>
      </c>
      <c r="AY229" s="17" t="s">
        <v>164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84</v>
      </c>
      <c r="BK229" s="232">
        <f>ROUND(I229*H229,2)</f>
        <v>0</v>
      </c>
      <c r="BL229" s="17" t="s">
        <v>170</v>
      </c>
      <c r="BM229" s="231" t="s">
        <v>4362</v>
      </c>
    </row>
    <row r="230" spans="1:65" s="2" customFormat="1" ht="13.8" customHeight="1">
      <c r="A230" s="38"/>
      <c r="B230" s="39"/>
      <c r="C230" s="266" t="s">
        <v>411</v>
      </c>
      <c r="D230" s="266" t="s">
        <v>424</v>
      </c>
      <c r="E230" s="267" t="s">
        <v>4363</v>
      </c>
      <c r="F230" s="268" t="s">
        <v>4364</v>
      </c>
      <c r="G230" s="269" t="s">
        <v>182</v>
      </c>
      <c r="H230" s="270">
        <v>160</v>
      </c>
      <c r="I230" s="271"/>
      <c r="J230" s="272">
        <f>ROUND(I230*H230,2)</f>
        <v>0</v>
      </c>
      <c r="K230" s="273"/>
      <c r="L230" s="274"/>
      <c r="M230" s="275" t="s">
        <v>1</v>
      </c>
      <c r="N230" s="276" t="s">
        <v>41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207</v>
      </c>
      <c r="AT230" s="231" t="s">
        <v>424</v>
      </c>
      <c r="AU230" s="231" t="s">
        <v>84</v>
      </c>
      <c r="AY230" s="17" t="s">
        <v>164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84</v>
      </c>
      <c r="BK230" s="232">
        <f>ROUND(I230*H230,2)</f>
        <v>0</v>
      </c>
      <c r="BL230" s="17" t="s">
        <v>170</v>
      </c>
      <c r="BM230" s="231" t="s">
        <v>4365</v>
      </c>
    </row>
    <row r="231" spans="1:65" s="2" customFormat="1" ht="13.8" customHeight="1">
      <c r="A231" s="38"/>
      <c r="B231" s="39"/>
      <c r="C231" s="266" t="s">
        <v>415</v>
      </c>
      <c r="D231" s="266" t="s">
        <v>424</v>
      </c>
      <c r="E231" s="267" t="s">
        <v>4366</v>
      </c>
      <c r="F231" s="268" t="s">
        <v>4367</v>
      </c>
      <c r="G231" s="269" t="s">
        <v>182</v>
      </c>
      <c r="H231" s="270">
        <v>210</v>
      </c>
      <c r="I231" s="271"/>
      <c r="J231" s="272">
        <f>ROUND(I231*H231,2)</f>
        <v>0</v>
      </c>
      <c r="K231" s="273"/>
      <c r="L231" s="274"/>
      <c r="M231" s="275" t="s">
        <v>1</v>
      </c>
      <c r="N231" s="276" t="s">
        <v>41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207</v>
      </c>
      <c r="AT231" s="231" t="s">
        <v>424</v>
      </c>
      <c r="AU231" s="231" t="s">
        <v>84</v>
      </c>
      <c r="AY231" s="17" t="s">
        <v>164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84</v>
      </c>
      <c r="BK231" s="232">
        <f>ROUND(I231*H231,2)</f>
        <v>0</v>
      </c>
      <c r="BL231" s="17" t="s">
        <v>170</v>
      </c>
      <c r="BM231" s="231" t="s">
        <v>4368</v>
      </c>
    </row>
    <row r="232" spans="1:65" s="2" customFormat="1" ht="13.8" customHeight="1">
      <c r="A232" s="38"/>
      <c r="B232" s="39"/>
      <c r="C232" s="266" t="s">
        <v>423</v>
      </c>
      <c r="D232" s="266" t="s">
        <v>424</v>
      </c>
      <c r="E232" s="267" t="s">
        <v>4369</v>
      </c>
      <c r="F232" s="268" t="s">
        <v>4370</v>
      </c>
      <c r="G232" s="269" t="s">
        <v>182</v>
      </c>
      <c r="H232" s="270">
        <v>375</v>
      </c>
      <c r="I232" s="271"/>
      <c r="J232" s="272">
        <f>ROUND(I232*H232,2)</f>
        <v>0</v>
      </c>
      <c r="K232" s="273"/>
      <c r="L232" s="274"/>
      <c r="M232" s="275" t="s">
        <v>1</v>
      </c>
      <c r="N232" s="276" t="s">
        <v>41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207</v>
      </c>
      <c r="AT232" s="231" t="s">
        <v>424</v>
      </c>
      <c r="AU232" s="231" t="s">
        <v>84</v>
      </c>
      <c r="AY232" s="17" t="s">
        <v>164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84</v>
      </c>
      <c r="BK232" s="232">
        <f>ROUND(I232*H232,2)</f>
        <v>0</v>
      </c>
      <c r="BL232" s="17" t="s">
        <v>170</v>
      </c>
      <c r="BM232" s="231" t="s">
        <v>4371</v>
      </c>
    </row>
    <row r="233" spans="1:65" s="2" customFormat="1" ht="13.8" customHeight="1">
      <c r="A233" s="38"/>
      <c r="B233" s="39"/>
      <c r="C233" s="266" t="s">
        <v>430</v>
      </c>
      <c r="D233" s="266" t="s">
        <v>424</v>
      </c>
      <c r="E233" s="267" t="s">
        <v>4372</v>
      </c>
      <c r="F233" s="268" t="s">
        <v>4373</v>
      </c>
      <c r="G233" s="269" t="s">
        <v>182</v>
      </c>
      <c r="H233" s="270">
        <v>657</v>
      </c>
      <c r="I233" s="271"/>
      <c r="J233" s="272">
        <f>ROUND(I233*H233,2)</f>
        <v>0</v>
      </c>
      <c r="K233" s="273"/>
      <c r="L233" s="274"/>
      <c r="M233" s="275" t="s">
        <v>1</v>
      </c>
      <c r="N233" s="276" t="s">
        <v>41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207</v>
      </c>
      <c r="AT233" s="231" t="s">
        <v>424</v>
      </c>
      <c r="AU233" s="231" t="s">
        <v>84</v>
      </c>
      <c r="AY233" s="17" t="s">
        <v>164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84</v>
      </c>
      <c r="BK233" s="232">
        <f>ROUND(I233*H233,2)</f>
        <v>0</v>
      </c>
      <c r="BL233" s="17" t="s">
        <v>170</v>
      </c>
      <c r="BM233" s="231" t="s">
        <v>4374</v>
      </c>
    </row>
    <row r="234" spans="1:65" s="2" customFormat="1" ht="13.8" customHeight="1">
      <c r="A234" s="38"/>
      <c r="B234" s="39"/>
      <c r="C234" s="266" t="s">
        <v>436</v>
      </c>
      <c r="D234" s="266" t="s">
        <v>424</v>
      </c>
      <c r="E234" s="267" t="s">
        <v>4375</v>
      </c>
      <c r="F234" s="268" t="s">
        <v>4376</v>
      </c>
      <c r="G234" s="269" t="s">
        <v>182</v>
      </c>
      <c r="H234" s="270">
        <v>438</v>
      </c>
      <c r="I234" s="271"/>
      <c r="J234" s="272">
        <f>ROUND(I234*H234,2)</f>
        <v>0</v>
      </c>
      <c r="K234" s="273"/>
      <c r="L234" s="274"/>
      <c r="M234" s="275" t="s">
        <v>1</v>
      </c>
      <c r="N234" s="276" t="s">
        <v>41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207</v>
      </c>
      <c r="AT234" s="231" t="s">
        <v>424</v>
      </c>
      <c r="AU234" s="231" t="s">
        <v>84</v>
      </c>
      <c r="AY234" s="17" t="s">
        <v>164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84</v>
      </c>
      <c r="BK234" s="232">
        <f>ROUND(I234*H234,2)</f>
        <v>0</v>
      </c>
      <c r="BL234" s="17" t="s">
        <v>170</v>
      </c>
      <c r="BM234" s="231" t="s">
        <v>4377</v>
      </c>
    </row>
    <row r="235" spans="1:65" s="2" customFormat="1" ht="13.8" customHeight="1">
      <c r="A235" s="38"/>
      <c r="B235" s="39"/>
      <c r="C235" s="266" t="s">
        <v>443</v>
      </c>
      <c r="D235" s="266" t="s">
        <v>424</v>
      </c>
      <c r="E235" s="267" t="s">
        <v>4378</v>
      </c>
      <c r="F235" s="268" t="s">
        <v>4379</v>
      </c>
      <c r="G235" s="269" t="s">
        <v>182</v>
      </c>
      <c r="H235" s="270">
        <v>60</v>
      </c>
      <c r="I235" s="271"/>
      <c r="J235" s="272">
        <f>ROUND(I235*H235,2)</f>
        <v>0</v>
      </c>
      <c r="K235" s="273"/>
      <c r="L235" s="274"/>
      <c r="M235" s="275" t="s">
        <v>1</v>
      </c>
      <c r="N235" s="276" t="s">
        <v>41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207</v>
      </c>
      <c r="AT235" s="231" t="s">
        <v>424</v>
      </c>
      <c r="AU235" s="231" t="s">
        <v>84</v>
      </c>
      <c r="AY235" s="17" t="s">
        <v>164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84</v>
      </c>
      <c r="BK235" s="232">
        <f>ROUND(I235*H235,2)</f>
        <v>0</v>
      </c>
      <c r="BL235" s="17" t="s">
        <v>170</v>
      </c>
      <c r="BM235" s="231" t="s">
        <v>4380</v>
      </c>
    </row>
    <row r="236" spans="1:65" s="2" customFormat="1" ht="13.8" customHeight="1">
      <c r="A236" s="38"/>
      <c r="B236" s="39"/>
      <c r="C236" s="266" t="s">
        <v>452</v>
      </c>
      <c r="D236" s="266" t="s">
        <v>424</v>
      </c>
      <c r="E236" s="267" t="s">
        <v>4381</v>
      </c>
      <c r="F236" s="268" t="s">
        <v>4382</v>
      </c>
      <c r="G236" s="269" t="s">
        <v>182</v>
      </c>
      <c r="H236" s="270">
        <v>1300</v>
      </c>
      <c r="I236" s="271"/>
      <c r="J236" s="272">
        <f>ROUND(I236*H236,2)</f>
        <v>0</v>
      </c>
      <c r="K236" s="273"/>
      <c r="L236" s="274"/>
      <c r="M236" s="275" t="s">
        <v>1</v>
      </c>
      <c r="N236" s="276" t="s">
        <v>41</v>
      </c>
      <c r="O236" s="91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207</v>
      </c>
      <c r="AT236" s="231" t="s">
        <v>424</v>
      </c>
      <c r="AU236" s="231" t="s">
        <v>84</v>
      </c>
      <c r="AY236" s="17" t="s">
        <v>164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84</v>
      </c>
      <c r="BK236" s="232">
        <f>ROUND(I236*H236,2)</f>
        <v>0</v>
      </c>
      <c r="BL236" s="17" t="s">
        <v>170</v>
      </c>
      <c r="BM236" s="231" t="s">
        <v>4383</v>
      </c>
    </row>
    <row r="237" spans="1:65" s="2" customFormat="1" ht="13.8" customHeight="1">
      <c r="A237" s="38"/>
      <c r="B237" s="39"/>
      <c r="C237" s="266" t="s">
        <v>461</v>
      </c>
      <c r="D237" s="266" t="s">
        <v>424</v>
      </c>
      <c r="E237" s="267" t="s">
        <v>4384</v>
      </c>
      <c r="F237" s="268" t="s">
        <v>4385</v>
      </c>
      <c r="G237" s="269" t="s">
        <v>182</v>
      </c>
      <c r="H237" s="270">
        <v>675</v>
      </c>
      <c r="I237" s="271"/>
      <c r="J237" s="272">
        <f>ROUND(I237*H237,2)</f>
        <v>0</v>
      </c>
      <c r="K237" s="273"/>
      <c r="L237" s="274"/>
      <c r="M237" s="275" t="s">
        <v>1</v>
      </c>
      <c r="N237" s="276" t="s">
        <v>41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207</v>
      </c>
      <c r="AT237" s="231" t="s">
        <v>424</v>
      </c>
      <c r="AU237" s="231" t="s">
        <v>84</v>
      </c>
      <c r="AY237" s="17" t="s">
        <v>164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84</v>
      </c>
      <c r="BK237" s="232">
        <f>ROUND(I237*H237,2)</f>
        <v>0</v>
      </c>
      <c r="BL237" s="17" t="s">
        <v>170</v>
      </c>
      <c r="BM237" s="231" t="s">
        <v>4386</v>
      </c>
    </row>
    <row r="238" spans="1:65" s="2" customFormat="1" ht="13.8" customHeight="1">
      <c r="A238" s="38"/>
      <c r="B238" s="39"/>
      <c r="C238" s="266" t="s">
        <v>466</v>
      </c>
      <c r="D238" s="266" t="s">
        <v>424</v>
      </c>
      <c r="E238" s="267" t="s">
        <v>4387</v>
      </c>
      <c r="F238" s="268" t="s">
        <v>4388</v>
      </c>
      <c r="G238" s="269" t="s">
        <v>182</v>
      </c>
      <c r="H238" s="270">
        <v>1815</v>
      </c>
      <c r="I238" s="271"/>
      <c r="J238" s="272">
        <f>ROUND(I238*H238,2)</f>
        <v>0</v>
      </c>
      <c r="K238" s="273"/>
      <c r="L238" s="274"/>
      <c r="M238" s="275" t="s">
        <v>1</v>
      </c>
      <c r="N238" s="276" t="s">
        <v>41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207</v>
      </c>
      <c r="AT238" s="231" t="s">
        <v>424</v>
      </c>
      <c r="AU238" s="231" t="s">
        <v>84</v>
      </c>
      <c r="AY238" s="17" t="s">
        <v>164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84</v>
      </c>
      <c r="BK238" s="232">
        <f>ROUND(I238*H238,2)</f>
        <v>0</v>
      </c>
      <c r="BL238" s="17" t="s">
        <v>170</v>
      </c>
      <c r="BM238" s="231" t="s">
        <v>4389</v>
      </c>
    </row>
    <row r="239" spans="1:65" s="2" customFormat="1" ht="13.8" customHeight="1">
      <c r="A239" s="38"/>
      <c r="B239" s="39"/>
      <c r="C239" s="266" t="s">
        <v>472</v>
      </c>
      <c r="D239" s="266" t="s">
        <v>424</v>
      </c>
      <c r="E239" s="267" t="s">
        <v>4390</v>
      </c>
      <c r="F239" s="268" t="s">
        <v>4391</v>
      </c>
      <c r="G239" s="269" t="s">
        <v>182</v>
      </c>
      <c r="H239" s="270">
        <v>260</v>
      </c>
      <c r="I239" s="271"/>
      <c r="J239" s="272">
        <f>ROUND(I239*H239,2)</f>
        <v>0</v>
      </c>
      <c r="K239" s="273"/>
      <c r="L239" s="274"/>
      <c r="M239" s="275" t="s">
        <v>1</v>
      </c>
      <c r="N239" s="276" t="s">
        <v>41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207</v>
      </c>
      <c r="AT239" s="231" t="s">
        <v>424</v>
      </c>
      <c r="AU239" s="231" t="s">
        <v>84</v>
      </c>
      <c r="AY239" s="17" t="s">
        <v>164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84</v>
      </c>
      <c r="BK239" s="232">
        <f>ROUND(I239*H239,2)</f>
        <v>0</v>
      </c>
      <c r="BL239" s="17" t="s">
        <v>170</v>
      </c>
      <c r="BM239" s="231" t="s">
        <v>4392</v>
      </c>
    </row>
    <row r="240" spans="1:65" s="2" customFormat="1" ht="13.8" customHeight="1">
      <c r="A240" s="38"/>
      <c r="B240" s="39"/>
      <c r="C240" s="266" t="s">
        <v>477</v>
      </c>
      <c r="D240" s="266" t="s">
        <v>424</v>
      </c>
      <c r="E240" s="267" t="s">
        <v>4393</v>
      </c>
      <c r="F240" s="268" t="s">
        <v>4394</v>
      </c>
      <c r="G240" s="269" t="s">
        <v>182</v>
      </c>
      <c r="H240" s="270">
        <v>525</v>
      </c>
      <c r="I240" s="271"/>
      <c r="J240" s="272">
        <f>ROUND(I240*H240,2)</f>
        <v>0</v>
      </c>
      <c r="K240" s="273"/>
      <c r="L240" s="274"/>
      <c r="M240" s="275" t="s">
        <v>1</v>
      </c>
      <c r="N240" s="276" t="s">
        <v>41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207</v>
      </c>
      <c r="AT240" s="231" t="s">
        <v>424</v>
      </c>
      <c r="AU240" s="231" t="s">
        <v>84</v>
      </c>
      <c r="AY240" s="17" t="s">
        <v>164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84</v>
      </c>
      <c r="BK240" s="232">
        <f>ROUND(I240*H240,2)</f>
        <v>0</v>
      </c>
      <c r="BL240" s="17" t="s">
        <v>170</v>
      </c>
      <c r="BM240" s="231" t="s">
        <v>4395</v>
      </c>
    </row>
    <row r="241" spans="1:65" s="2" customFormat="1" ht="13.8" customHeight="1">
      <c r="A241" s="38"/>
      <c r="B241" s="39"/>
      <c r="C241" s="266" t="s">
        <v>485</v>
      </c>
      <c r="D241" s="266" t="s">
        <v>424</v>
      </c>
      <c r="E241" s="267" t="s">
        <v>4396</v>
      </c>
      <c r="F241" s="268" t="s">
        <v>4397</v>
      </c>
      <c r="G241" s="269" t="s">
        <v>182</v>
      </c>
      <c r="H241" s="270">
        <v>50</v>
      </c>
      <c r="I241" s="271"/>
      <c r="J241" s="272">
        <f>ROUND(I241*H241,2)</f>
        <v>0</v>
      </c>
      <c r="K241" s="273"/>
      <c r="L241" s="274"/>
      <c r="M241" s="275" t="s">
        <v>1</v>
      </c>
      <c r="N241" s="276" t="s">
        <v>41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207</v>
      </c>
      <c r="AT241" s="231" t="s">
        <v>424</v>
      </c>
      <c r="AU241" s="231" t="s">
        <v>84</v>
      </c>
      <c r="AY241" s="17" t="s">
        <v>164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84</v>
      </c>
      <c r="BK241" s="232">
        <f>ROUND(I241*H241,2)</f>
        <v>0</v>
      </c>
      <c r="BL241" s="17" t="s">
        <v>170</v>
      </c>
      <c r="BM241" s="231" t="s">
        <v>4398</v>
      </c>
    </row>
    <row r="242" spans="1:65" s="2" customFormat="1" ht="13.8" customHeight="1">
      <c r="A242" s="38"/>
      <c r="B242" s="39"/>
      <c r="C242" s="266" t="s">
        <v>490</v>
      </c>
      <c r="D242" s="266" t="s">
        <v>424</v>
      </c>
      <c r="E242" s="267" t="s">
        <v>4399</v>
      </c>
      <c r="F242" s="268" t="s">
        <v>4400</v>
      </c>
      <c r="G242" s="269" t="s">
        <v>182</v>
      </c>
      <c r="H242" s="270">
        <v>325</v>
      </c>
      <c r="I242" s="271"/>
      <c r="J242" s="272">
        <f>ROUND(I242*H242,2)</f>
        <v>0</v>
      </c>
      <c r="K242" s="273"/>
      <c r="L242" s="274"/>
      <c r="M242" s="275" t="s">
        <v>1</v>
      </c>
      <c r="N242" s="276" t="s">
        <v>41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207</v>
      </c>
      <c r="AT242" s="231" t="s">
        <v>424</v>
      </c>
      <c r="AU242" s="231" t="s">
        <v>84</v>
      </c>
      <c r="AY242" s="17" t="s">
        <v>164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84</v>
      </c>
      <c r="BK242" s="232">
        <f>ROUND(I242*H242,2)</f>
        <v>0</v>
      </c>
      <c r="BL242" s="17" t="s">
        <v>170</v>
      </c>
      <c r="BM242" s="231" t="s">
        <v>4401</v>
      </c>
    </row>
    <row r="243" spans="1:65" s="2" customFormat="1" ht="13.8" customHeight="1">
      <c r="A243" s="38"/>
      <c r="B243" s="39"/>
      <c r="C243" s="266" t="s">
        <v>495</v>
      </c>
      <c r="D243" s="266" t="s">
        <v>424</v>
      </c>
      <c r="E243" s="267" t="s">
        <v>4402</v>
      </c>
      <c r="F243" s="268" t="s">
        <v>4403</v>
      </c>
      <c r="G243" s="269" t="s">
        <v>182</v>
      </c>
      <c r="H243" s="270">
        <v>530</v>
      </c>
      <c r="I243" s="271"/>
      <c r="J243" s="272">
        <f>ROUND(I243*H243,2)</f>
        <v>0</v>
      </c>
      <c r="K243" s="273"/>
      <c r="L243" s="274"/>
      <c r="M243" s="275" t="s">
        <v>1</v>
      </c>
      <c r="N243" s="276" t="s">
        <v>41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207</v>
      </c>
      <c r="AT243" s="231" t="s">
        <v>424</v>
      </c>
      <c r="AU243" s="231" t="s">
        <v>84</v>
      </c>
      <c r="AY243" s="17" t="s">
        <v>164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84</v>
      </c>
      <c r="BK243" s="232">
        <f>ROUND(I243*H243,2)</f>
        <v>0</v>
      </c>
      <c r="BL243" s="17" t="s">
        <v>170</v>
      </c>
      <c r="BM243" s="231" t="s">
        <v>4404</v>
      </c>
    </row>
    <row r="244" spans="1:65" s="2" customFormat="1" ht="13.8" customHeight="1">
      <c r="A244" s="38"/>
      <c r="B244" s="39"/>
      <c r="C244" s="266" t="s">
        <v>505</v>
      </c>
      <c r="D244" s="266" t="s">
        <v>424</v>
      </c>
      <c r="E244" s="267" t="s">
        <v>4405</v>
      </c>
      <c r="F244" s="268" t="s">
        <v>4406</v>
      </c>
      <c r="G244" s="269" t="s">
        <v>182</v>
      </c>
      <c r="H244" s="270">
        <v>130</v>
      </c>
      <c r="I244" s="271"/>
      <c r="J244" s="272">
        <f>ROUND(I244*H244,2)</f>
        <v>0</v>
      </c>
      <c r="K244" s="273"/>
      <c r="L244" s="274"/>
      <c r="M244" s="275" t="s">
        <v>1</v>
      </c>
      <c r="N244" s="276" t="s">
        <v>41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207</v>
      </c>
      <c r="AT244" s="231" t="s">
        <v>424</v>
      </c>
      <c r="AU244" s="231" t="s">
        <v>84</v>
      </c>
      <c r="AY244" s="17" t="s">
        <v>164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84</v>
      </c>
      <c r="BK244" s="232">
        <f>ROUND(I244*H244,2)</f>
        <v>0</v>
      </c>
      <c r="BL244" s="17" t="s">
        <v>170</v>
      </c>
      <c r="BM244" s="231" t="s">
        <v>4407</v>
      </c>
    </row>
    <row r="245" spans="1:65" s="2" customFormat="1" ht="13.8" customHeight="1">
      <c r="A245" s="38"/>
      <c r="B245" s="39"/>
      <c r="C245" s="266" t="s">
        <v>516</v>
      </c>
      <c r="D245" s="266" t="s">
        <v>424</v>
      </c>
      <c r="E245" s="267" t="s">
        <v>4408</v>
      </c>
      <c r="F245" s="268" t="s">
        <v>4409</v>
      </c>
      <c r="G245" s="269" t="s">
        <v>182</v>
      </c>
      <c r="H245" s="270">
        <v>60</v>
      </c>
      <c r="I245" s="271"/>
      <c r="J245" s="272">
        <f>ROUND(I245*H245,2)</f>
        <v>0</v>
      </c>
      <c r="K245" s="273"/>
      <c r="L245" s="274"/>
      <c r="M245" s="275" t="s">
        <v>1</v>
      </c>
      <c r="N245" s="276" t="s">
        <v>41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207</v>
      </c>
      <c r="AT245" s="231" t="s">
        <v>424</v>
      </c>
      <c r="AU245" s="231" t="s">
        <v>84</v>
      </c>
      <c r="AY245" s="17" t="s">
        <v>164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84</v>
      </c>
      <c r="BK245" s="232">
        <f>ROUND(I245*H245,2)</f>
        <v>0</v>
      </c>
      <c r="BL245" s="17" t="s">
        <v>170</v>
      </c>
      <c r="BM245" s="231" t="s">
        <v>4410</v>
      </c>
    </row>
    <row r="246" spans="1:65" s="2" customFormat="1" ht="13.8" customHeight="1">
      <c r="A246" s="38"/>
      <c r="B246" s="39"/>
      <c r="C246" s="266" t="s">
        <v>525</v>
      </c>
      <c r="D246" s="266" t="s">
        <v>424</v>
      </c>
      <c r="E246" s="267" t="s">
        <v>4411</v>
      </c>
      <c r="F246" s="268" t="s">
        <v>4412</v>
      </c>
      <c r="G246" s="269" t="s">
        <v>182</v>
      </c>
      <c r="H246" s="270">
        <v>60</v>
      </c>
      <c r="I246" s="271"/>
      <c r="J246" s="272">
        <f>ROUND(I246*H246,2)</f>
        <v>0</v>
      </c>
      <c r="K246" s="273"/>
      <c r="L246" s="274"/>
      <c r="M246" s="275" t="s">
        <v>1</v>
      </c>
      <c r="N246" s="276" t="s">
        <v>41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207</v>
      </c>
      <c r="AT246" s="231" t="s">
        <v>424</v>
      </c>
      <c r="AU246" s="231" t="s">
        <v>84</v>
      </c>
      <c r="AY246" s="17" t="s">
        <v>164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84</v>
      </c>
      <c r="BK246" s="232">
        <f>ROUND(I246*H246,2)</f>
        <v>0</v>
      </c>
      <c r="BL246" s="17" t="s">
        <v>170</v>
      </c>
      <c r="BM246" s="231" t="s">
        <v>4413</v>
      </c>
    </row>
    <row r="247" spans="1:63" s="12" customFormat="1" ht="25.9" customHeight="1">
      <c r="A247" s="12"/>
      <c r="B247" s="203"/>
      <c r="C247" s="204"/>
      <c r="D247" s="205" t="s">
        <v>75</v>
      </c>
      <c r="E247" s="206" t="s">
        <v>3540</v>
      </c>
      <c r="F247" s="206" t="s">
        <v>4414</v>
      </c>
      <c r="G247" s="204"/>
      <c r="H247" s="204"/>
      <c r="I247" s="207"/>
      <c r="J247" s="208">
        <f>BK247</f>
        <v>0</v>
      </c>
      <c r="K247" s="204"/>
      <c r="L247" s="209"/>
      <c r="M247" s="210"/>
      <c r="N247" s="211"/>
      <c r="O247" s="211"/>
      <c r="P247" s="212">
        <f>SUM(P248:P298)</f>
        <v>0</v>
      </c>
      <c r="Q247" s="211"/>
      <c r="R247" s="212">
        <f>SUM(R248:R298)</f>
        <v>0</v>
      </c>
      <c r="S247" s="211"/>
      <c r="T247" s="213">
        <f>SUM(T248:T298)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4" t="s">
        <v>84</v>
      </c>
      <c r="AT247" s="215" t="s">
        <v>75</v>
      </c>
      <c r="AU247" s="215" t="s">
        <v>76</v>
      </c>
      <c r="AY247" s="214" t="s">
        <v>164</v>
      </c>
      <c r="BK247" s="216">
        <f>SUM(BK248:BK298)</f>
        <v>0</v>
      </c>
    </row>
    <row r="248" spans="1:65" s="2" customFormat="1" ht="13.8" customHeight="1">
      <c r="A248" s="38"/>
      <c r="B248" s="39"/>
      <c r="C248" s="266" t="s">
        <v>534</v>
      </c>
      <c r="D248" s="266" t="s">
        <v>424</v>
      </c>
      <c r="E248" s="267" t="s">
        <v>4415</v>
      </c>
      <c r="F248" s="268" t="s">
        <v>4416</v>
      </c>
      <c r="G248" s="269" t="s">
        <v>3454</v>
      </c>
      <c r="H248" s="270">
        <v>57</v>
      </c>
      <c r="I248" s="271"/>
      <c r="J248" s="272">
        <f>ROUND(I248*H248,2)</f>
        <v>0</v>
      </c>
      <c r="K248" s="273"/>
      <c r="L248" s="274"/>
      <c r="M248" s="275" t="s">
        <v>1</v>
      </c>
      <c r="N248" s="276" t="s">
        <v>41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207</v>
      </c>
      <c r="AT248" s="231" t="s">
        <v>424</v>
      </c>
      <c r="AU248" s="231" t="s">
        <v>84</v>
      </c>
      <c r="AY248" s="17" t="s">
        <v>164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84</v>
      </c>
      <c r="BK248" s="232">
        <f>ROUND(I248*H248,2)</f>
        <v>0</v>
      </c>
      <c r="BL248" s="17" t="s">
        <v>170</v>
      </c>
      <c r="BM248" s="231" t="s">
        <v>4417</v>
      </c>
    </row>
    <row r="249" spans="1:65" s="2" customFormat="1" ht="13.8" customHeight="1">
      <c r="A249" s="38"/>
      <c r="B249" s="39"/>
      <c r="C249" s="266" t="s">
        <v>544</v>
      </c>
      <c r="D249" s="266" t="s">
        <v>424</v>
      </c>
      <c r="E249" s="267" t="s">
        <v>4418</v>
      </c>
      <c r="F249" s="268" t="s">
        <v>4419</v>
      </c>
      <c r="G249" s="269" t="s">
        <v>3454</v>
      </c>
      <c r="H249" s="270">
        <v>2</v>
      </c>
      <c r="I249" s="271"/>
      <c r="J249" s="272">
        <f>ROUND(I249*H249,2)</f>
        <v>0</v>
      </c>
      <c r="K249" s="273"/>
      <c r="L249" s="274"/>
      <c r="M249" s="275" t="s">
        <v>1</v>
      </c>
      <c r="N249" s="276" t="s">
        <v>41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207</v>
      </c>
      <c r="AT249" s="231" t="s">
        <v>424</v>
      </c>
      <c r="AU249" s="231" t="s">
        <v>84</v>
      </c>
      <c r="AY249" s="17" t="s">
        <v>164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84</v>
      </c>
      <c r="BK249" s="232">
        <f>ROUND(I249*H249,2)</f>
        <v>0</v>
      </c>
      <c r="BL249" s="17" t="s">
        <v>170</v>
      </c>
      <c r="BM249" s="231" t="s">
        <v>4420</v>
      </c>
    </row>
    <row r="250" spans="1:65" s="2" customFormat="1" ht="13.8" customHeight="1">
      <c r="A250" s="38"/>
      <c r="B250" s="39"/>
      <c r="C250" s="266" t="s">
        <v>554</v>
      </c>
      <c r="D250" s="266" t="s">
        <v>424</v>
      </c>
      <c r="E250" s="267" t="s">
        <v>4421</v>
      </c>
      <c r="F250" s="268" t="s">
        <v>4422</v>
      </c>
      <c r="G250" s="269" t="s">
        <v>3454</v>
      </c>
      <c r="H250" s="270">
        <v>46</v>
      </c>
      <c r="I250" s="271"/>
      <c r="J250" s="272">
        <f>ROUND(I250*H250,2)</f>
        <v>0</v>
      </c>
      <c r="K250" s="273"/>
      <c r="L250" s="274"/>
      <c r="M250" s="275" t="s">
        <v>1</v>
      </c>
      <c r="N250" s="276" t="s">
        <v>41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207</v>
      </c>
      <c r="AT250" s="231" t="s">
        <v>424</v>
      </c>
      <c r="AU250" s="231" t="s">
        <v>84</v>
      </c>
      <c r="AY250" s="17" t="s">
        <v>164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84</v>
      </c>
      <c r="BK250" s="232">
        <f>ROUND(I250*H250,2)</f>
        <v>0</v>
      </c>
      <c r="BL250" s="17" t="s">
        <v>170</v>
      </c>
      <c r="BM250" s="231" t="s">
        <v>4423</v>
      </c>
    </row>
    <row r="251" spans="1:65" s="2" customFormat="1" ht="13.8" customHeight="1">
      <c r="A251" s="38"/>
      <c r="B251" s="39"/>
      <c r="C251" s="266" t="s">
        <v>561</v>
      </c>
      <c r="D251" s="266" t="s">
        <v>424</v>
      </c>
      <c r="E251" s="267" t="s">
        <v>4424</v>
      </c>
      <c r="F251" s="268" t="s">
        <v>4425</v>
      </c>
      <c r="G251" s="269" t="s">
        <v>3454</v>
      </c>
      <c r="H251" s="270">
        <v>3</v>
      </c>
      <c r="I251" s="271"/>
      <c r="J251" s="272">
        <f>ROUND(I251*H251,2)</f>
        <v>0</v>
      </c>
      <c r="K251" s="273"/>
      <c r="L251" s="274"/>
      <c r="M251" s="275" t="s">
        <v>1</v>
      </c>
      <c r="N251" s="276" t="s">
        <v>41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207</v>
      </c>
      <c r="AT251" s="231" t="s">
        <v>424</v>
      </c>
      <c r="AU251" s="231" t="s">
        <v>84</v>
      </c>
      <c r="AY251" s="17" t="s">
        <v>164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84</v>
      </c>
      <c r="BK251" s="232">
        <f>ROUND(I251*H251,2)</f>
        <v>0</v>
      </c>
      <c r="BL251" s="17" t="s">
        <v>170</v>
      </c>
      <c r="BM251" s="231" t="s">
        <v>4426</v>
      </c>
    </row>
    <row r="252" spans="1:65" s="2" customFormat="1" ht="13.8" customHeight="1">
      <c r="A252" s="38"/>
      <c r="B252" s="39"/>
      <c r="C252" s="266" t="s">
        <v>567</v>
      </c>
      <c r="D252" s="266" t="s">
        <v>424</v>
      </c>
      <c r="E252" s="267" t="s">
        <v>4427</v>
      </c>
      <c r="F252" s="268" t="s">
        <v>4428</v>
      </c>
      <c r="G252" s="269" t="s">
        <v>3454</v>
      </c>
      <c r="H252" s="270">
        <v>23</v>
      </c>
      <c r="I252" s="271"/>
      <c r="J252" s="272">
        <f>ROUND(I252*H252,2)</f>
        <v>0</v>
      </c>
      <c r="K252" s="273"/>
      <c r="L252" s="274"/>
      <c r="M252" s="275" t="s">
        <v>1</v>
      </c>
      <c r="N252" s="276" t="s">
        <v>41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207</v>
      </c>
      <c r="AT252" s="231" t="s">
        <v>424</v>
      </c>
      <c r="AU252" s="231" t="s">
        <v>84</v>
      </c>
      <c r="AY252" s="17" t="s">
        <v>164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84</v>
      </c>
      <c r="BK252" s="232">
        <f>ROUND(I252*H252,2)</f>
        <v>0</v>
      </c>
      <c r="BL252" s="17" t="s">
        <v>170</v>
      </c>
      <c r="BM252" s="231" t="s">
        <v>4429</v>
      </c>
    </row>
    <row r="253" spans="1:65" s="2" customFormat="1" ht="13.8" customHeight="1">
      <c r="A253" s="38"/>
      <c r="B253" s="39"/>
      <c r="C253" s="266" t="s">
        <v>573</v>
      </c>
      <c r="D253" s="266" t="s">
        <v>424</v>
      </c>
      <c r="E253" s="267" t="s">
        <v>4430</v>
      </c>
      <c r="F253" s="268" t="s">
        <v>4431</v>
      </c>
      <c r="G253" s="269" t="s">
        <v>3454</v>
      </c>
      <c r="H253" s="270">
        <v>1</v>
      </c>
      <c r="I253" s="271"/>
      <c r="J253" s="272">
        <f>ROUND(I253*H253,2)</f>
        <v>0</v>
      </c>
      <c r="K253" s="273"/>
      <c r="L253" s="274"/>
      <c r="M253" s="275" t="s">
        <v>1</v>
      </c>
      <c r="N253" s="276" t="s">
        <v>41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207</v>
      </c>
      <c r="AT253" s="231" t="s">
        <v>424</v>
      </c>
      <c r="AU253" s="231" t="s">
        <v>84</v>
      </c>
      <c r="AY253" s="17" t="s">
        <v>164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84</v>
      </c>
      <c r="BK253" s="232">
        <f>ROUND(I253*H253,2)</f>
        <v>0</v>
      </c>
      <c r="BL253" s="17" t="s">
        <v>170</v>
      </c>
      <c r="BM253" s="231" t="s">
        <v>4432</v>
      </c>
    </row>
    <row r="254" spans="1:65" s="2" customFormat="1" ht="13.8" customHeight="1">
      <c r="A254" s="38"/>
      <c r="B254" s="39"/>
      <c r="C254" s="266" t="s">
        <v>579</v>
      </c>
      <c r="D254" s="266" t="s">
        <v>424</v>
      </c>
      <c r="E254" s="267" t="s">
        <v>4433</v>
      </c>
      <c r="F254" s="268" t="s">
        <v>4434</v>
      </c>
      <c r="G254" s="269" t="s">
        <v>3454</v>
      </c>
      <c r="H254" s="270">
        <v>56</v>
      </c>
      <c r="I254" s="271"/>
      <c r="J254" s="272">
        <f>ROUND(I254*H254,2)</f>
        <v>0</v>
      </c>
      <c r="K254" s="273"/>
      <c r="L254" s="274"/>
      <c r="M254" s="275" t="s">
        <v>1</v>
      </c>
      <c r="N254" s="276" t="s">
        <v>41</v>
      </c>
      <c r="O254" s="91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207</v>
      </c>
      <c r="AT254" s="231" t="s">
        <v>424</v>
      </c>
      <c r="AU254" s="231" t="s">
        <v>84</v>
      </c>
      <c r="AY254" s="17" t="s">
        <v>164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84</v>
      </c>
      <c r="BK254" s="232">
        <f>ROUND(I254*H254,2)</f>
        <v>0</v>
      </c>
      <c r="BL254" s="17" t="s">
        <v>170</v>
      </c>
      <c r="BM254" s="231" t="s">
        <v>4435</v>
      </c>
    </row>
    <row r="255" spans="1:65" s="2" customFormat="1" ht="13.8" customHeight="1">
      <c r="A255" s="38"/>
      <c r="B255" s="39"/>
      <c r="C255" s="266" t="s">
        <v>585</v>
      </c>
      <c r="D255" s="266" t="s">
        <v>424</v>
      </c>
      <c r="E255" s="267" t="s">
        <v>4436</v>
      </c>
      <c r="F255" s="268" t="s">
        <v>4437</v>
      </c>
      <c r="G255" s="269" t="s">
        <v>3454</v>
      </c>
      <c r="H255" s="270">
        <v>2</v>
      </c>
      <c r="I255" s="271"/>
      <c r="J255" s="272">
        <f>ROUND(I255*H255,2)</f>
        <v>0</v>
      </c>
      <c r="K255" s="273"/>
      <c r="L255" s="274"/>
      <c r="M255" s="275" t="s">
        <v>1</v>
      </c>
      <c r="N255" s="276" t="s">
        <v>41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207</v>
      </c>
      <c r="AT255" s="231" t="s">
        <v>424</v>
      </c>
      <c r="AU255" s="231" t="s">
        <v>84</v>
      </c>
      <c r="AY255" s="17" t="s">
        <v>164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84</v>
      </c>
      <c r="BK255" s="232">
        <f>ROUND(I255*H255,2)</f>
        <v>0</v>
      </c>
      <c r="BL255" s="17" t="s">
        <v>170</v>
      </c>
      <c r="BM255" s="231" t="s">
        <v>4438</v>
      </c>
    </row>
    <row r="256" spans="1:65" s="2" customFormat="1" ht="13.8" customHeight="1">
      <c r="A256" s="38"/>
      <c r="B256" s="39"/>
      <c r="C256" s="266" t="s">
        <v>591</v>
      </c>
      <c r="D256" s="266" t="s">
        <v>424</v>
      </c>
      <c r="E256" s="267" t="s">
        <v>4439</v>
      </c>
      <c r="F256" s="268" t="s">
        <v>4440</v>
      </c>
      <c r="G256" s="269" t="s">
        <v>3454</v>
      </c>
      <c r="H256" s="270">
        <v>108</v>
      </c>
      <c r="I256" s="271"/>
      <c r="J256" s="272">
        <f>ROUND(I256*H256,2)</f>
        <v>0</v>
      </c>
      <c r="K256" s="273"/>
      <c r="L256" s="274"/>
      <c r="M256" s="275" t="s">
        <v>1</v>
      </c>
      <c r="N256" s="276" t="s">
        <v>41</v>
      </c>
      <c r="O256" s="91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207</v>
      </c>
      <c r="AT256" s="231" t="s">
        <v>424</v>
      </c>
      <c r="AU256" s="231" t="s">
        <v>84</v>
      </c>
      <c r="AY256" s="17" t="s">
        <v>164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84</v>
      </c>
      <c r="BK256" s="232">
        <f>ROUND(I256*H256,2)</f>
        <v>0</v>
      </c>
      <c r="BL256" s="17" t="s">
        <v>170</v>
      </c>
      <c r="BM256" s="231" t="s">
        <v>4441</v>
      </c>
    </row>
    <row r="257" spans="1:65" s="2" customFormat="1" ht="13.8" customHeight="1">
      <c r="A257" s="38"/>
      <c r="B257" s="39"/>
      <c r="C257" s="266" t="s">
        <v>597</v>
      </c>
      <c r="D257" s="266" t="s">
        <v>424</v>
      </c>
      <c r="E257" s="267" t="s">
        <v>4442</v>
      </c>
      <c r="F257" s="268" t="s">
        <v>4443</v>
      </c>
      <c r="G257" s="269" t="s">
        <v>3454</v>
      </c>
      <c r="H257" s="270">
        <v>115</v>
      </c>
      <c r="I257" s="271"/>
      <c r="J257" s="272">
        <f>ROUND(I257*H257,2)</f>
        <v>0</v>
      </c>
      <c r="K257" s="273"/>
      <c r="L257" s="274"/>
      <c r="M257" s="275" t="s">
        <v>1</v>
      </c>
      <c r="N257" s="276" t="s">
        <v>41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207</v>
      </c>
      <c r="AT257" s="231" t="s">
        <v>424</v>
      </c>
      <c r="AU257" s="231" t="s">
        <v>84</v>
      </c>
      <c r="AY257" s="17" t="s">
        <v>164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84</v>
      </c>
      <c r="BK257" s="232">
        <f>ROUND(I257*H257,2)</f>
        <v>0</v>
      </c>
      <c r="BL257" s="17" t="s">
        <v>170</v>
      </c>
      <c r="BM257" s="231" t="s">
        <v>4444</v>
      </c>
    </row>
    <row r="258" spans="1:65" s="2" customFormat="1" ht="13.8" customHeight="1">
      <c r="A258" s="38"/>
      <c r="B258" s="39"/>
      <c r="C258" s="266" t="s">
        <v>618</v>
      </c>
      <c r="D258" s="266" t="s">
        <v>424</v>
      </c>
      <c r="E258" s="267" t="s">
        <v>4445</v>
      </c>
      <c r="F258" s="268" t="s">
        <v>4446</v>
      </c>
      <c r="G258" s="269" t="s">
        <v>3454</v>
      </c>
      <c r="H258" s="270">
        <v>6</v>
      </c>
      <c r="I258" s="271"/>
      <c r="J258" s="272">
        <f>ROUND(I258*H258,2)</f>
        <v>0</v>
      </c>
      <c r="K258" s="273"/>
      <c r="L258" s="274"/>
      <c r="M258" s="275" t="s">
        <v>1</v>
      </c>
      <c r="N258" s="276" t="s">
        <v>41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207</v>
      </c>
      <c r="AT258" s="231" t="s">
        <v>424</v>
      </c>
      <c r="AU258" s="231" t="s">
        <v>84</v>
      </c>
      <c r="AY258" s="17" t="s">
        <v>164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84</v>
      </c>
      <c r="BK258" s="232">
        <f>ROUND(I258*H258,2)</f>
        <v>0</v>
      </c>
      <c r="BL258" s="17" t="s">
        <v>170</v>
      </c>
      <c r="BM258" s="231" t="s">
        <v>4447</v>
      </c>
    </row>
    <row r="259" spans="1:65" s="2" customFormat="1" ht="13.8" customHeight="1">
      <c r="A259" s="38"/>
      <c r="B259" s="39"/>
      <c r="C259" s="266" t="s">
        <v>628</v>
      </c>
      <c r="D259" s="266" t="s">
        <v>424</v>
      </c>
      <c r="E259" s="267" t="s">
        <v>4448</v>
      </c>
      <c r="F259" s="268" t="s">
        <v>4449</v>
      </c>
      <c r="G259" s="269" t="s">
        <v>3454</v>
      </c>
      <c r="H259" s="270">
        <v>9</v>
      </c>
      <c r="I259" s="271"/>
      <c r="J259" s="272">
        <f>ROUND(I259*H259,2)</f>
        <v>0</v>
      </c>
      <c r="K259" s="273"/>
      <c r="L259" s="274"/>
      <c r="M259" s="275" t="s">
        <v>1</v>
      </c>
      <c r="N259" s="276" t="s">
        <v>41</v>
      </c>
      <c r="O259" s="9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207</v>
      </c>
      <c r="AT259" s="231" t="s">
        <v>424</v>
      </c>
      <c r="AU259" s="231" t="s">
        <v>84</v>
      </c>
      <c r="AY259" s="17" t="s">
        <v>164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84</v>
      </c>
      <c r="BK259" s="232">
        <f>ROUND(I259*H259,2)</f>
        <v>0</v>
      </c>
      <c r="BL259" s="17" t="s">
        <v>170</v>
      </c>
      <c r="BM259" s="231" t="s">
        <v>4450</v>
      </c>
    </row>
    <row r="260" spans="1:65" s="2" customFormat="1" ht="13.8" customHeight="1">
      <c r="A260" s="38"/>
      <c r="B260" s="39"/>
      <c r="C260" s="266" t="s">
        <v>632</v>
      </c>
      <c r="D260" s="266" t="s">
        <v>424</v>
      </c>
      <c r="E260" s="267" t="s">
        <v>4451</v>
      </c>
      <c r="F260" s="268" t="s">
        <v>4452</v>
      </c>
      <c r="G260" s="269" t="s">
        <v>3454</v>
      </c>
      <c r="H260" s="270">
        <v>2</v>
      </c>
      <c r="I260" s="271"/>
      <c r="J260" s="272">
        <f>ROUND(I260*H260,2)</f>
        <v>0</v>
      </c>
      <c r="K260" s="273"/>
      <c r="L260" s="274"/>
      <c r="M260" s="275" t="s">
        <v>1</v>
      </c>
      <c r="N260" s="276" t="s">
        <v>41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207</v>
      </c>
      <c r="AT260" s="231" t="s">
        <v>424</v>
      </c>
      <c r="AU260" s="231" t="s">
        <v>84</v>
      </c>
      <c r="AY260" s="17" t="s">
        <v>164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84</v>
      </c>
      <c r="BK260" s="232">
        <f>ROUND(I260*H260,2)</f>
        <v>0</v>
      </c>
      <c r="BL260" s="17" t="s">
        <v>170</v>
      </c>
      <c r="BM260" s="231" t="s">
        <v>4453</v>
      </c>
    </row>
    <row r="261" spans="1:65" s="2" customFormat="1" ht="13.8" customHeight="1">
      <c r="A261" s="38"/>
      <c r="B261" s="39"/>
      <c r="C261" s="266" t="s">
        <v>638</v>
      </c>
      <c r="D261" s="266" t="s">
        <v>424</v>
      </c>
      <c r="E261" s="267" t="s">
        <v>4454</v>
      </c>
      <c r="F261" s="268" t="s">
        <v>4455</v>
      </c>
      <c r="G261" s="269" t="s">
        <v>3454</v>
      </c>
      <c r="H261" s="270">
        <v>82</v>
      </c>
      <c r="I261" s="271"/>
      <c r="J261" s="272">
        <f>ROUND(I261*H261,2)</f>
        <v>0</v>
      </c>
      <c r="K261" s="273"/>
      <c r="L261" s="274"/>
      <c r="M261" s="275" t="s">
        <v>1</v>
      </c>
      <c r="N261" s="276" t="s">
        <v>41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207</v>
      </c>
      <c r="AT261" s="231" t="s">
        <v>424</v>
      </c>
      <c r="AU261" s="231" t="s">
        <v>84</v>
      </c>
      <c r="AY261" s="17" t="s">
        <v>164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84</v>
      </c>
      <c r="BK261" s="232">
        <f>ROUND(I261*H261,2)</f>
        <v>0</v>
      </c>
      <c r="BL261" s="17" t="s">
        <v>170</v>
      </c>
      <c r="BM261" s="231" t="s">
        <v>4456</v>
      </c>
    </row>
    <row r="262" spans="1:65" s="2" customFormat="1" ht="13.8" customHeight="1">
      <c r="A262" s="38"/>
      <c r="B262" s="39"/>
      <c r="C262" s="266" t="s">
        <v>644</v>
      </c>
      <c r="D262" s="266" t="s">
        <v>424</v>
      </c>
      <c r="E262" s="267" t="s">
        <v>4457</v>
      </c>
      <c r="F262" s="268" t="s">
        <v>4458</v>
      </c>
      <c r="G262" s="269" t="s">
        <v>3454</v>
      </c>
      <c r="H262" s="270">
        <v>15</v>
      </c>
      <c r="I262" s="271"/>
      <c r="J262" s="272">
        <f>ROUND(I262*H262,2)</f>
        <v>0</v>
      </c>
      <c r="K262" s="273"/>
      <c r="L262" s="274"/>
      <c r="M262" s="275" t="s">
        <v>1</v>
      </c>
      <c r="N262" s="276" t="s">
        <v>41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207</v>
      </c>
      <c r="AT262" s="231" t="s">
        <v>424</v>
      </c>
      <c r="AU262" s="231" t="s">
        <v>84</v>
      </c>
      <c r="AY262" s="17" t="s">
        <v>164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84</v>
      </c>
      <c r="BK262" s="232">
        <f>ROUND(I262*H262,2)</f>
        <v>0</v>
      </c>
      <c r="BL262" s="17" t="s">
        <v>170</v>
      </c>
      <c r="BM262" s="231" t="s">
        <v>4459</v>
      </c>
    </row>
    <row r="263" spans="1:65" s="2" customFormat="1" ht="13.8" customHeight="1">
      <c r="A263" s="38"/>
      <c r="B263" s="39"/>
      <c r="C263" s="266" t="s">
        <v>650</v>
      </c>
      <c r="D263" s="266" t="s">
        <v>424</v>
      </c>
      <c r="E263" s="267" t="s">
        <v>4460</v>
      </c>
      <c r="F263" s="268" t="s">
        <v>4461</v>
      </c>
      <c r="G263" s="269" t="s">
        <v>3454</v>
      </c>
      <c r="H263" s="270">
        <v>4</v>
      </c>
      <c r="I263" s="271"/>
      <c r="J263" s="272">
        <f>ROUND(I263*H263,2)</f>
        <v>0</v>
      </c>
      <c r="K263" s="273"/>
      <c r="L263" s="274"/>
      <c r="M263" s="275" t="s">
        <v>1</v>
      </c>
      <c r="N263" s="276" t="s">
        <v>41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207</v>
      </c>
      <c r="AT263" s="231" t="s">
        <v>424</v>
      </c>
      <c r="AU263" s="231" t="s">
        <v>84</v>
      </c>
      <c r="AY263" s="17" t="s">
        <v>164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84</v>
      </c>
      <c r="BK263" s="232">
        <f>ROUND(I263*H263,2)</f>
        <v>0</v>
      </c>
      <c r="BL263" s="17" t="s">
        <v>170</v>
      </c>
      <c r="BM263" s="231" t="s">
        <v>4462</v>
      </c>
    </row>
    <row r="264" spans="1:65" s="2" customFormat="1" ht="13.8" customHeight="1">
      <c r="A264" s="38"/>
      <c r="B264" s="39"/>
      <c r="C264" s="266" t="s">
        <v>655</v>
      </c>
      <c r="D264" s="266" t="s">
        <v>424</v>
      </c>
      <c r="E264" s="267" t="s">
        <v>4463</v>
      </c>
      <c r="F264" s="268" t="s">
        <v>4464</v>
      </c>
      <c r="G264" s="269" t="s">
        <v>3454</v>
      </c>
      <c r="H264" s="270">
        <v>4</v>
      </c>
      <c r="I264" s="271"/>
      <c r="J264" s="272">
        <f>ROUND(I264*H264,2)</f>
        <v>0</v>
      </c>
      <c r="K264" s="273"/>
      <c r="L264" s="274"/>
      <c r="M264" s="275" t="s">
        <v>1</v>
      </c>
      <c r="N264" s="276" t="s">
        <v>41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207</v>
      </c>
      <c r="AT264" s="231" t="s">
        <v>424</v>
      </c>
      <c r="AU264" s="231" t="s">
        <v>84</v>
      </c>
      <c r="AY264" s="17" t="s">
        <v>164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84</v>
      </c>
      <c r="BK264" s="232">
        <f>ROUND(I264*H264,2)</f>
        <v>0</v>
      </c>
      <c r="BL264" s="17" t="s">
        <v>170</v>
      </c>
      <c r="BM264" s="231" t="s">
        <v>4465</v>
      </c>
    </row>
    <row r="265" spans="1:65" s="2" customFormat="1" ht="13.8" customHeight="1">
      <c r="A265" s="38"/>
      <c r="B265" s="39"/>
      <c r="C265" s="266" t="s">
        <v>659</v>
      </c>
      <c r="D265" s="266" t="s">
        <v>424</v>
      </c>
      <c r="E265" s="267" t="s">
        <v>4466</v>
      </c>
      <c r="F265" s="268" t="s">
        <v>4467</v>
      </c>
      <c r="G265" s="269" t="s">
        <v>3454</v>
      </c>
      <c r="H265" s="270">
        <v>51</v>
      </c>
      <c r="I265" s="271"/>
      <c r="J265" s="272">
        <f>ROUND(I265*H265,2)</f>
        <v>0</v>
      </c>
      <c r="K265" s="273"/>
      <c r="L265" s="274"/>
      <c r="M265" s="275" t="s">
        <v>1</v>
      </c>
      <c r="N265" s="276" t="s">
        <v>41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207</v>
      </c>
      <c r="AT265" s="231" t="s">
        <v>424</v>
      </c>
      <c r="AU265" s="231" t="s">
        <v>84</v>
      </c>
      <c r="AY265" s="17" t="s">
        <v>164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84</v>
      </c>
      <c r="BK265" s="232">
        <f>ROUND(I265*H265,2)</f>
        <v>0</v>
      </c>
      <c r="BL265" s="17" t="s">
        <v>170</v>
      </c>
      <c r="BM265" s="231" t="s">
        <v>4468</v>
      </c>
    </row>
    <row r="266" spans="1:65" s="2" customFormat="1" ht="13.8" customHeight="1">
      <c r="A266" s="38"/>
      <c r="B266" s="39"/>
      <c r="C266" s="266" t="s">
        <v>663</v>
      </c>
      <c r="D266" s="266" t="s">
        <v>424</v>
      </c>
      <c r="E266" s="267" t="s">
        <v>4469</v>
      </c>
      <c r="F266" s="268" t="s">
        <v>4470</v>
      </c>
      <c r="G266" s="269" t="s">
        <v>3454</v>
      </c>
      <c r="H266" s="270">
        <v>28</v>
      </c>
      <c r="I266" s="271"/>
      <c r="J266" s="272">
        <f>ROUND(I266*H266,2)</f>
        <v>0</v>
      </c>
      <c r="K266" s="273"/>
      <c r="L266" s="274"/>
      <c r="M266" s="275" t="s">
        <v>1</v>
      </c>
      <c r="N266" s="276" t="s">
        <v>41</v>
      </c>
      <c r="O266" s="91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207</v>
      </c>
      <c r="AT266" s="231" t="s">
        <v>424</v>
      </c>
      <c r="AU266" s="231" t="s">
        <v>84</v>
      </c>
      <c r="AY266" s="17" t="s">
        <v>164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84</v>
      </c>
      <c r="BK266" s="232">
        <f>ROUND(I266*H266,2)</f>
        <v>0</v>
      </c>
      <c r="BL266" s="17" t="s">
        <v>170</v>
      </c>
      <c r="BM266" s="231" t="s">
        <v>4471</v>
      </c>
    </row>
    <row r="267" spans="1:65" s="2" customFormat="1" ht="13.8" customHeight="1">
      <c r="A267" s="38"/>
      <c r="B267" s="39"/>
      <c r="C267" s="266" t="s">
        <v>670</v>
      </c>
      <c r="D267" s="266" t="s">
        <v>424</v>
      </c>
      <c r="E267" s="267" t="s">
        <v>4472</v>
      </c>
      <c r="F267" s="268" t="s">
        <v>4473</v>
      </c>
      <c r="G267" s="269" t="s">
        <v>3454</v>
      </c>
      <c r="H267" s="270">
        <v>11</v>
      </c>
      <c r="I267" s="271"/>
      <c r="J267" s="272">
        <f>ROUND(I267*H267,2)</f>
        <v>0</v>
      </c>
      <c r="K267" s="273"/>
      <c r="L267" s="274"/>
      <c r="M267" s="275" t="s">
        <v>1</v>
      </c>
      <c r="N267" s="276" t="s">
        <v>41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207</v>
      </c>
      <c r="AT267" s="231" t="s">
        <v>424</v>
      </c>
      <c r="AU267" s="231" t="s">
        <v>84</v>
      </c>
      <c r="AY267" s="17" t="s">
        <v>164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84</v>
      </c>
      <c r="BK267" s="232">
        <f>ROUND(I267*H267,2)</f>
        <v>0</v>
      </c>
      <c r="BL267" s="17" t="s">
        <v>170</v>
      </c>
      <c r="BM267" s="231" t="s">
        <v>4474</v>
      </c>
    </row>
    <row r="268" spans="1:65" s="2" customFormat="1" ht="13.8" customHeight="1">
      <c r="A268" s="38"/>
      <c r="B268" s="39"/>
      <c r="C268" s="266" t="s">
        <v>675</v>
      </c>
      <c r="D268" s="266" t="s">
        <v>424</v>
      </c>
      <c r="E268" s="267" t="s">
        <v>4475</v>
      </c>
      <c r="F268" s="268" t="s">
        <v>4476</v>
      </c>
      <c r="G268" s="269" t="s">
        <v>3454</v>
      </c>
      <c r="H268" s="270">
        <v>562</v>
      </c>
      <c r="I268" s="271"/>
      <c r="J268" s="272">
        <f>ROUND(I268*H268,2)</f>
        <v>0</v>
      </c>
      <c r="K268" s="273"/>
      <c r="L268" s="274"/>
      <c r="M268" s="275" t="s">
        <v>1</v>
      </c>
      <c r="N268" s="276" t="s">
        <v>41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207</v>
      </c>
      <c r="AT268" s="231" t="s">
        <v>424</v>
      </c>
      <c r="AU268" s="231" t="s">
        <v>84</v>
      </c>
      <c r="AY268" s="17" t="s">
        <v>164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84</v>
      </c>
      <c r="BK268" s="232">
        <f>ROUND(I268*H268,2)</f>
        <v>0</v>
      </c>
      <c r="BL268" s="17" t="s">
        <v>170</v>
      </c>
      <c r="BM268" s="231" t="s">
        <v>4477</v>
      </c>
    </row>
    <row r="269" spans="1:65" s="2" customFormat="1" ht="22.2" customHeight="1">
      <c r="A269" s="38"/>
      <c r="B269" s="39"/>
      <c r="C269" s="266" t="s">
        <v>680</v>
      </c>
      <c r="D269" s="266" t="s">
        <v>424</v>
      </c>
      <c r="E269" s="267" t="s">
        <v>4478</v>
      </c>
      <c r="F269" s="268" t="s">
        <v>4479</v>
      </c>
      <c r="G269" s="269" t="s">
        <v>3454</v>
      </c>
      <c r="H269" s="270">
        <v>78</v>
      </c>
      <c r="I269" s="271"/>
      <c r="J269" s="272">
        <f>ROUND(I269*H269,2)</f>
        <v>0</v>
      </c>
      <c r="K269" s="273"/>
      <c r="L269" s="274"/>
      <c r="M269" s="275" t="s">
        <v>1</v>
      </c>
      <c r="N269" s="276" t="s">
        <v>41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207</v>
      </c>
      <c r="AT269" s="231" t="s">
        <v>424</v>
      </c>
      <c r="AU269" s="231" t="s">
        <v>84</v>
      </c>
      <c r="AY269" s="17" t="s">
        <v>164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84</v>
      </c>
      <c r="BK269" s="232">
        <f>ROUND(I269*H269,2)</f>
        <v>0</v>
      </c>
      <c r="BL269" s="17" t="s">
        <v>170</v>
      </c>
      <c r="BM269" s="231" t="s">
        <v>4480</v>
      </c>
    </row>
    <row r="270" spans="1:65" s="2" customFormat="1" ht="13.8" customHeight="1">
      <c r="A270" s="38"/>
      <c r="B270" s="39"/>
      <c r="C270" s="266" t="s">
        <v>684</v>
      </c>
      <c r="D270" s="266" t="s">
        <v>424</v>
      </c>
      <c r="E270" s="267" t="s">
        <v>4481</v>
      </c>
      <c r="F270" s="268" t="s">
        <v>4482</v>
      </c>
      <c r="G270" s="269" t="s">
        <v>3454</v>
      </c>
      <c r="H270" s="270">
        <v>1</v>
      </c>
      <c r="I270" s="271"/>
      <c r="J270" s="272">
        <f>ROUND(I270*H270,2)</f>
        <v>0</v>
      </c>
      <c r="K270" s="273"/>
      <c r="L270" s="274"/>
      <c r="M270" s="275" t="s">
        <v>1</v>
      </c>
      <c r="N270" s="276" t="s">
        <v>41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207</v>
      </c>
      <c r="AT270" s="231" t="s">
        <v>424</v>
      </c>
      <c r="AU270" s="231" t="s">
        <v>84</v>
      </c>
      <c r="AY270" s="17" t="s">
        <v>164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84</v>
      </c>
      <c r="BK270" s="232">
        <f>ROUND(I270*H270,2)</f>
        <v>0</v>
      </c>
      <c r="BL270" s="17" t="s">
        <v>170</v>
      </c>
      <c r="BM270" s="231" t="s">
        <v>4483</v>
      </c>
    </row>
    <row r="271" spans="1:65" s="2" customFormat="1" ht="13.8" customHeight="1">
      <c r="A271" s="38"/>
      <c r="B271" s="39"/>
      <c r="C271" s="266" t="s">
        <v>689</v>
      </c>
      <c r="D271" s="266" t="s">
        <v>424</v>
      </c>
      <c r="E271" s="267" t="s">
        <v>4484</v>
      </c>
      <c r="F271" s="268" t="s">
        <v>4485</v>
      </c>
      <c r="G271" s="269" t="s">
        <v>3454</v>
      </c>
      <c r="H271" s="270">
        <v>1</v>
      </c>
      <c r="I271" s="271"/>
      <c r="J271" s="272">
        <f>ROUND(I271*H271,2)</f>
        <v>0</v>
      </c>
      <c r="K271" s="273"/>
      <c r="L271" s="274"/>
      <c r="M271" s="275" t="s">
        <v>1</v>
      </c>
      <c r="N271" s="276" t="s">
        <v>41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207</v>
      </c>
      <c r="AT271" s="231" t="s">
        <v>424</v>
      </c>
      <c r="AU271" s="231" t="s">
        <v>84</v>
      </c>
      <c r="AY271" s="17" t="s">
        <v>164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84</v>
      </c>
      <c r="BK271" s="232">
        <f>ROUND(I271*H271,2)</f>
        <v>0</v>
      </c>
      <c r="BL271" s="17" t="s">
        <v>170</v>
      </c>
      <c r="BM271" s="231" t="s">
        <v>4486</v>
      </c>
    </row>
    <row r="272" spans="1:65" s="2" customFormat="1" ht="13.8" customHeight="1">
      <c r="A272" s="38"/>
      <c r="B272" s="39"/>
      <c r="C272" s="266" t="s">
        <v>699</v>
      </c>
      <c r="D272" s="266" t="s">
        <v>424</v>
      </c>
      <c r="E272" s="267" t="s">
        <v>4487</v>
      </c>
      <c r="F272" s="268" t="s">
        <v>4488</v>
      </c>
      <c r="G272" s="269" t="s">
        <v>3454</v>
      </c>
      <c r="H272" s="270">
        <v>1296</v>
      </c>
      <c r="I272" s="271"/>
      <c r="J272" s="272">
        <f>ROUND(I272*H272,2)</f>
        <v>0</v>
      </c>
      <c r="K272" s="273"/>
      <c r="L272" s="274"/>
      <c r="M272" s="275" t="s">
        <v>1</v>
      </c>
      <c r="N272" s="276" t="s">
        <v>41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207</v>
      </c>
      <c r="AT272" s="231" t="s">
        <v>424</v>
      </c>
      <c r="AU272" s="231" t="s">
        <v>84</v>
      </c>
      <c r="AY272" s="17" t="s">
        <v>164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84</v>
      </c>
      <c r="BK272" s="232">
        <f>ROUND(I272*H272,2)</f>
        <v>0</v>
      </c>
      <c r="BL272" s="17" t="s">
        <v>170</v>
      </c>
      <c r="BM272" s="231" t="s">
        <v>4489</v>
      </c>
    </row>
    <row r="273" spans="1:65" s="2" customFormat="1" ht="13.8" customHeight="1">
      <c r="A273" s="38"/>
      <c r="B273" s="39"/>
      <c r="C273" s="266" t="s">
        <v>704</v>
      </c>
      <c r="D273" s="266" t="s">
        <v>424</v>
      </c>
      <c r="E273" s="267" t="s">
        <v>4490</v>
      </c>
      <c r="F273" s="268" t="s">
        <v>4491</v>
      </c>
      <c r="G273" s="269" t="s">
        <v>3454</v>
      </c>
      <c r="H273" s="270">
        <v>85</v>
      </c>
      <c r="I273" s="271"/>
      <c r="J273" s="272">
        <f>ROUND(I273*H273,2)</f>
        <v>0</v>
      </c>
      <c r="K273" s="273"/>
      <c r="L273" s="274"/>
      <c r="M273" s="275" t="s">
        <v>1</v>
      </c>
      <c r="N273" s="276" t="s">
        <v>41</v>
      </c>
      <c r="O273" s="91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207</v>
      </c>
      <c r="AT273" s="231" t="s">
        <v>424</v>
      </c>
      <c r="AU273" s="231" t="s">
        <v>84</v>
      </c>
      <c r="AY273" s="17" t="s">
        <v>164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84</v>
      </c>
      <c r="BK273" s="232">
        <f>ROUND(I273*H273,2)</f>
        <v>0</v>
      </c>
      <c r="BL273" s="17" t="s">
        <v>170</v>
      </c>
      <c r="BM273" s="231" t="s">
        <v>4492</v>
      </c>
    </row>
    <row r="274" spans="1:65" s="2" customFormat="1" ht="13.8" customHeight="1">
      <c r="A274" s="38"/>
      <c r="B274" s="39"/>
      <c r="C274" s="266" t="s">
        <v>713</v>
      </c>
      <c r="D274" s="266" t="s">
        <v>424</v>
      </c>
      <c r="E274" s="267" t="s">
        <v>4493</v>
      </c>
      <c r="F274" s="268" t="s">
        <v>4494</v>
      </c>
      <c r="G274" s="269" t="s">
        <v>3454</v>
      </c>
      <c r="H274" s="270">
        <v>227</v>
      </c>
      <c r="I274" s="271"/>
      <c r="J274" s="272">
        <f>ROUND(I274*H274,2)</f>
        <v>0</v>
      </c>
      <c r="K274" s="273"/>
      <c r="L274" s="274"/>
      <c r="M274" s="275" t="s">
        <v>1</v>
      </c>
      <c r="N274" s="276" t="s">
        <v>41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207</v>
      </c>
      <c r="AT274" s="231" t="s">
        <v>424</v>
      </c>
      <c r="AU274" s="231" t="s">
        <v>84</v>
      </c>
      <c r="AY274" s="17" t="s">
        <v>164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84</v>
      </c>
      <c r="BK274" s="232">
        <f>ROUND(I274*H274,2)</f>
        <v>0</v>
      </c>
      <c r="BL274" s="17" t="s">
        <v>170</v>
      </c>
      <c r="BM274" s="231" t="s">
        <v>4495</v>
      </c>
    </row>
    <row r="275" spans="1:65" s="2" customFormat="1" ht="13.8" customHeight="1">
      <c r="A275" s="38"/>
      <c r="B275" s="39"/>
      <c r="C275" s="266" t="s">
        <v>717</v>
      </c>
      <c r="D275" s="266" t="s">
        <v>424</v>
      </c>
      <c r="E275" s="267" t="s">
        <v>4496</v>
      </c>
      <c r="F275" s="268" t="s">
        <v>4497</v>
      </c>
      <c r="G275" s="269" t="s">
        <v>3454</v>
      </c>
      <c r="H275" s="270">
        <v>437</v>
      </c>
      <c r="I275" s="271"/>
      <c r="J275" s="272">
        <f>ROUND(I275*H275,2)</f>
        <v>0</v>
      </c>
      <c r="K275" s="273"/>
      <c r="L275" s="274"/>
      <c r="M275" s="275" t="s">
        <v>1</v>
      </c>
      <c r="N275" s="276" t="s">
        <v>41</v>
      </c>
      <c r="O275" s="91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207</v>
      </c>
      <c r="AT275" s="231" t="s">
        <v>424</v>
      </c>
      <c r="AU275" s="231" t="s">
        <v>84</v>
      </c>
      <c r="AY275" s="17" t="s">
        <v>164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84</v>
      </c>
      <c r="BK275" s="232">
        <f>ROUND(I275*H275,2)</f>
        <v>0</v>
      </c>
      <c r="BL275" s="17" t="s">
        <v>170</v>
      </c>
      <c r="BM275" s="231" t="s">
        <v>4498</v>
      </c>
    </row>
    <row r="276" spans="1:65" s="2" customFormat="1" ht="13.8" customHeight="1">
      <c r="A276" s="38"/>
      <c r="B276" s="39"/>
      <c r="C276" s="266" t="s">
        <v>723</v>
      </c>
      <c r="D276" s="266" t="s">
        <v>424</v>
      </c>
      <c r="E276" s="267" t="s">
        <v>4499</v>
      </c>
      <c r="F276" s="268" t="s">
        <v>4500</v>
      </c>
      <c r="G276" s="269" t="s">
        <v>3454</v>
      </c>
      <c r="H276" s="270">
        <v>52</v>
      </c>
      <c r="I276" s="271"/>
      <c r="J276" s="272">
        <f>ROUND(I276*H276,2)</f>
        <v>0</v>
      </c>
      <c r="K276" s="273"/>
      <c r="L276" s="274"/>
      <c r="M276" s="275" t="s">
        <v>1</v>
      </c>
      <c r="N276" s="276" t="s">
        <v>41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207</v>
      </c>
      <c r="AT276" s="231" t="s">
        <v>424</v>
      </c>
      <c r="AU276" s="231" t="s">
        <v>84</v>
      </c>
      <c r="AY276" s="17" t="s">
        <v>164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84</v>
      </c>
      <c r="BK276" s="232">
        <f>ROUND(I276*H276,2)</f>
        <v>0</v>
      </c>
      <c r="BL276" s="17" t="s">
        <v>170</v>
      </c>
      <c r="BM276" s="231" t="s">
        <v>4501</v>
      </c>
    </row>
    <row r="277" spans="1:65" s="2" customFormat="1" ht="13.8" customHeight="1">
      <c r="A277" s="38"/>
      <c r="B277" s="39"/>
      <c r="C277" s="266" t="s">
        <v>732</v>
      </c>
      <c r="D277" s="266" t="s">
        <v>424</v>
      </c>
      <c r="E277" s="267" t="s">
        <v>4502</v>
      </c>
      <c r="F277" s="268" t="s">
        <v>4503</v>
      </c>
      <c r="G277" s="269" t="s">
        <v>3454</v>
      </c>
      <c r="H277" s="270">
        <v>6</v>
      </c>
      <c r="I277" s="271"/>
      <c r="J277" s="272">
        <f>ROUND(I277*H277,2)</f>
        <v>0</v>
      </c>
      <c r="K277" s="273"/>
      <c r="L277" s="274"/>
      <c r="M277" s="275" t="s">
        <v>1</v>
      </c>
      <c r="N277" s="276" t="s">
        <v>41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207</v>
      </c>
      <c r="AT277" s="231" t="s">
        <v>424</v>
      </c>
      <c r="AU277" s="231" t="s">
        <v>84</v>
      </c>
      <c r="AY277" s="17" t="s">
        <v>164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84</v>
      </c>
      <c r="BK277" s="232">
        <f>ROUND(I277*H277,2)</f>
        <v>0</v>
      </c>
      <c r="BL277" s="17" t="s">
        <v>170</v>
      </c>
      <c r="BM277" s="231" t="s">
        <v>4504</v>
      </c>
    </row>
    <row r="278" spans="1:65" s="2" customFormat="1" ht="13.8" customHeight="1">
      <c r="A278" s="38"/>
      <c r="B278" s="39"/>
      <c r="C278" s="266" t="s">
        <v>738</v>
      </c>
      <c r="D278" s="266" t="s">
        <v>424</v>
      </c>
      <c r="E278" s="267" t="s">
        <v>4505</v>
      </c>
      <c r="F278" s="268" t="s">
        <v>4506</v>
      </c>
      <c r="G278" s="269" t="s">
        <v>3454</v>
      </c>
      <c r="H278" s="270">
        <v>1</v>
      </c>
      <c r="I278" s="271"/>
      <c r="J278" s="272">
        <f>ROUND(I278*H278,2)</f>
        <v>0</v>
      </c>
      <c r="K278" s="273"/>
      <c r="L278" s="274"/>
      <c r="M278" s="275" t="s">
        <v>1</v>
      </c>
      <c r="N278" s="276" t="s">
        <v>41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207</v>
      </c>
      <c r="AT278" s="231" t="s">
        <v>424</v>
      </c>
      <c r="AU278" s="231" t="s">
        <v>84</v>
      </c>
      <c r="AY278" s="17" t="s">
        <v>164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84</v>
      </c>
      <c r="BK278" s="232">
        <f>ROUND(I278*H278,2)</f>
        <v>0</v>
      </c>
      <c r="BL278" s="17" t="s">
        <v>170</v>
      </c>
      <c r="BM278" s="231" t="s">
        <v>4507</v>
      </c>
    </row>
    <row r="279" spans="1:65" s="2" customFormat="1" ht="22.2" customHeight="1">
      <c r="A279" s="38"/>
      <c r="B279" s="39"/>
      <c r="C279" s="266" t="s">
        <v>748</v>
      </c>
      <c r="D279" s="266" t="s">
        <v>424</v>
      </c>
      <c r="E279" s="267" t="s">
        <v>4508</v>
      </c>
      <c r="F279" s="268" t="s">
        <v>4509</v>
      </c>
      <c r="G279" s="269" t="s">
        <v>3454</v>
      </c>
      <c r="H279" s="270">
        <v>38</v>
      </c>
      <c r="I279" s="271"/>
      <c r="J279" s="272">
        <f>ROUND(I279*H279,2)</f>
        <v>0</v>
      </c>
      <c r="K279" s="273"/>
      <c r="L279" s="274"/>
      <c r="M279" s="275" t="s">
        <v>1</v>
      </c>
      <c r="N279" s="276" t="s">
        <v>41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207</v>
      </c>
      <c r="AT279" s="231" t="s">
        <v>424</v>
      </c>
      <c r="AU279" s="231" t="s">
        <v>84</v>
      </c>
      <c r="AY279" s="17" t="s">
        <v>164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84</v>
      </c>
      <c r="BK279" s="232">
        <f>ROUND(I279*H279,2)</f>
        <v>0</v>
      </c>
      <c r="BL279" s="17" t="s">
        <v>170</v>
      </c>
      <c r="BM279" s="231" t="s">
        <v>4510</v>
      </c>
    </row>
    <row r="280" spans="1:65" s="2" customFormat="1" ht="13.8" customHeight="1">
      <c r="A280" s="38"/>
      <c r="B280" s="39"/>
      <c r="C280" s="266" t="s">
        <v>753</v>
      </c>
      <c r="D280" s="266" t="s">
        <v>424</v>
      </c>
      <c r="E280" s="267" t="s">
        <v>4511</v>
      </c>
      <c r="F280" s="268" t="s">
        <v>4512</v>
      </c>
      <c r="G280" s="269" t="s">
        <v>182</v>
      </c>
      <c r="H280" s="270">
        <v>80</v>
      </c>
      <c r="I280" s="271"/>
      <c r="J280" s="272">
        <f>ROUND(I280*H280,2)</f>
        <v>0</v>
      </c>
      <c r="K280" s="273"/>
      <c r="L280" s="274"/>
      <c r="M280" s="275" t="s">
        <v>1</v>
      </c>
      <c r="N280" s="276" t="s">
        <v>41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207</v>
      </c>
      <c r="AT280" s="231" t="s">
        <v>424</v>
      </c>
      <c r="AU280" s="231" t="s">
        <v>84</v>
      </c>
      <c r="AY280" s="17" t="s">
        <v>164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84</v>
      </c>
      <c r="BK280" s="232">
        <f>ROUND(I280*H280,2)</f>
        <v>0</v>
      </c>
      <c r="BL280" s="17" t="s">
        <v>170</v>
      </c>
      <c r="BM280" s="231" t="s">
        <v>4513</v>
      </c>
    </row>
    <row r="281" spans="1:65" s="2" customFormat="1" ht="13.8" customHeight="1">
      <c r="A281" s="38"/>
      <c r="B281" s="39"/>
      <c r="C281" s="266" t="s">
        <v>757</v>
      </c>
      <c r="D281" s="266" t="s">
        <v>424</v>
      </c>
      <c r="E281" s="267" t="s">
        <v>4514</v>
      </c>
      <c r="F281" s="268" t="s">
        <v>4515</v>
      </c>
      <c r="G281" s="269" t="s">
        <v>182</v>
      </c>
      <c r="H281" s="270">
        <v>75</v>
      </c>
      <c r="I281" s="271"/>
      <c r="J281" s="272">
        <f>ROUND(I281*H281,2)</f>
        <v>0</v>
      </c>
      <c r="K281" s="273"/>
      <c r="L281" s="274"/>
      <c r="M281" s="275" t="s">
        <v>1</v>
      </c>
      <c r="N281" s="276" t="s">
        <v>41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207</v>
      </c>
      <c r="AT281" s="231" t="s">
        <v>424</v>
      </c>
      <c r="AU281" s="231" t="s">
        <v>84</v>
      </c>
      <c r="AY281" s="17" t="s">
        <v>164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84</v>
      </c>
      <c r="BK281" s="232">
        <f>ROUND(I281*H281,2)</f>
        <v>0</v>
      </c>
      <c r="BL281" s="17" t="s">
        <v>170</v>
      </c>
      <c r="BM281" s="231" t="s">
        <v>4516</v>
      </c>
    </row>
    <row r="282" spans="1:65" s="2" customFormat="1" ht="13.8" customHeight="1">
      <c r="A282" s="38"/>
      <c r="B282" s="39"/>
      <c r="C282" s="266" t="s">
        <v>764</v>
      </c>
      <c r="D282" s="266" t="s">
        <v>424</v>
      </c>
      <c r="E282" s="267" t="s">
        <v>4517</v>
      </c>
      <c r="F282" s="268" t="s">
        <v>4518</v>
      </c>
      <c r="G282" s="269" t="s">
        <v>182</v>
      </c>
      <c r="H282" s="270">
        <v>240</v>
      </c>
      <c r="I282" s="271"/>
      <c r="J282" s="272">
        <f>ROUND(I282*H282,2)</f>
        <v>0</v>
      </c>
      <c r="K282" s="273"/>
      <c r="L282" s="274"/>
      <c r="M282" s="275" t="s">
        <v>1</v>
      </c>
      <c r="N282" s="276" t="s">
        <v>41</v>
      </c>
      <c r="O282" s="91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207</v>
      </c>
      <c r="AT282" s="231" t="s">
        <v>424</v>
      </c>
      <c r="AU282" s="231" t="s">
        <v>84</v>
      </c>
      <c r="AY282" s="17" t="s">
        <v>164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84</v>
      </c>
      <c r="BK282" s="232">
        <f>ROUND(I282*H282,2)</f>
        <v>0</v>
      </c>
      <c r="BL282" s="17" t="s">
        <v>170</v>
      </c>
      <c r="BM282" s="231" t="s">
        <v>4519</v>
      </c>
    </row>
    <row r="283" spans="1:65" s="2" customFormat="1" ht="22.2" customHeight="1">
      <c r="A283" s="38"/>
      <c r="B283" s="39"/>
      <c r="C283" s="266" t="s">
        <v>770</v>
      </c>
      <c r="D283" s="266" t="s">
        <v>424</v>
      </c>
      <c r="E283" s="267" t="s">
        <v>4520</v>
      </c>
      <c r="F283" s="268" t="s">
        <v>4521</v>
      </c>
      <c r="G283" s="269" t="s">
        <v>182</v>
      </c>
      <c r="H283" s="270">
        <v>110</v>
      </c>
      <c r="I283" s="271"/>
      <c r="J283" s="272">
        <f>ROUND(I283*H283,2)</f>
        <v>0</v>
      </c>
      <c r="K283" s="273"/>
      <c r="L283" s="274"/>
      <c r="M283" s="275" t="s">
        <v>1</v>
      </c>
      <c r="N283" s="276" t="s">
        <v>41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207</v>
      </c>
      <c r="AT283" s="231" t="s">
        <v>424</v>
      </c>
      <c r="AU283" s="231" t="s">
        <v>84</v>
      </c>
      <c r="AY283" s="17" t="s">
        <v>164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84</v>
      </c>
      <c r="BK283" s="232">
        <f>ROUND(I283*H283,2)</f>
        <v>0</v>
      </c>
      <c r="BL283" s="17" t="s">
        <v>170</v>
      </c>
      <c r="BM283" s="231" t="s">
        <v>4522</v>
      </c>
    </row>
    <row r="284" spans="1:65" s="2" customFormat="1" ht="13.8" customHeight="1">
      <c r="A284" s="38"/>
      <c r="B284" s="39"/>
      <c r="C284" s="266" t="s">
        <v>776</v>
      </c>
      <c r="D284" s="266" t="s">
        <v>424</v>
      </c>
      <c r="E284" s="267" t="s">
        <v>4523</v>
      </c>
      <c r="F284" s="268" t="s">
        <v>4524</v>
      </c>
      <c r="G284" s="269" t="s">
        <v>182</v>
      </c>
      <c r="H284" s="270">
        <v>20</v>
      </c>
      <c r="I284" s="271"/>
      <c r="J284" s="272">
        <f>ROUND(I284*H284,2)</f>
        <v>0</v>
      </c>
      <c r="K284" s="273"/>
      <c r="L284" s="274"/>
      <c r="M284" s="275" t="s">
        <v>1</v>
      </c>
      <c r="N284" s="276" t="s">
        <v>41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207</v>
      </c>
      <c r="AT284" s="231" t="s">
        <v>424</v>
      </c>
      <c r="AU284" s="231" t="s">
        <v>84</v>
      </c>
      <c r="AY284" s="17" t="s">
        <v>164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84</v>
      </c>
      <c r="BK284" s="232">
        <f>ROUND(I284*H284,2)</f>
        <v>0</v>
      </c>
      <c r="BL284" s="17" t="s">
        <v>170</v>
      </c>
      <c r="BM284" s="231" t="s">
        <v>4525</v>
      </c>
    </row>
    <row r="285" spans="1:65" s="2" customFormat="1" ht="13.8" customHeight="1">
      <c r="A285" s="38"/>
      <c r="B285" s="39"/>
      <c r="C285" s="266" t="s">
        <v>782</v>
      </c>
      <c r="D285" s="266" t="s">
        <v>424</v>
      </c>
      <c r="E285" s="267" t="s">
        <v>4526</v>
      </c>
      <c r="F285" s="268" t="s">
        <v>4527</v>
      </c>
      <c r="G285" s="269" t="s">
        <v>182</v>
      </c>
      <c r="H285" s="270">
        <v>250</v>
      </c>
      <c r="I285" s="271"/>
      <c r="J285" s="272">
        <f>ROUND(I285*H285,2)</f>
        <v>0</v>
      </c>
      <c r="K285" s="273"/>
      <c r="L285" s="274"/>
      <c r="M285" s="275" t="s">
        <v>1</v>
      </c>
      <c r="N285" s="276" t="s">
        <v>41</v>
      </c>
      <c r="O285" s="91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207</v>
      </c>
      <c r="AT285" s="231" t="s">
        <v>424</v>
      </c>
      <c r="AU285" s="231" t="s">
        <v>84</v>
      </c>
      <c r="AY285" s="17" t="s">
        <v>164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84</v>
      </c>
      <c r="BK285" s="232">
        <f>ROUND(I285*H285,2)</f>
        <v>0</v>
      </c>
      <c r="BL285" s="17" t="s">
        <v>170</v>
      </c>
      <c r="BM285" s="231" t="s">
        <v>4528</v>
      </c>
    </row>
    <row r="286" spans="1:65" s="2" customFormat="1" ht="13.8" customHeight="1">
      <c r="A286" s="38"/>
      <c r="B286" s="39"/>
      <c r="C286" s="266" t="s">
        <v>786</v>
      </c>
      <c r="D286" s="266" t="s">
        <v>424</v>
      </c>
      <c r="E286" s="267" t="s">
        <v>4529</v>
      </c>
      <c r="F286" s="268" t="s">
        <v>4530</v>
      </c>
      <c r="G286" s="269" t="s">
        <v>182</v>
      </c>
      <c r="H286" s="270">
        <v>550</v>
      </c>
      <c r="I286" s="271"/>
      <c r="J286" s="272">
        <f>ROUND(I286*H286,2)</f>
        <v>0</v>
      </c>
      <c r="K286" s="273"/>
      <c r="L286" s="274"/>
      <c r="M286" s="275" t="s">
        <v>1</v>
      </c>
      <c r="N286" s="276" t="s">
        <v>41</v>
      </c>
      <c r="O286" s="91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207</v>
      </c>
      <c r="AT286" s="231" t="s">
        <v>424</v>
      </c>
      <c r="AU286" s="231" t="s">
        <v>84</v>
      </c>
      <c r="AY286" s="17" t="s">
        <v>164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84</v>
      </c>
      <c r="BK286" s="232">
        <f>ROUND(I286*H286,2)</f>
        <v>0</v>
      </c>
      <c r="BL286" s="17" t="s">
        <v>170</v>
      </c>
      <c r="BM286" s="231" t="s">
        <v>4531</v>
      </c>
    </row>
    <row r="287" spans="1:65" s="2" customFormat="1" ht="13.8" customHeight="1">
      <c r="A287" s="38"/>
      <c r="B287" s="39"/>
      <c r="C287" s="266" t="s">
        <v>791</v>
      </c>
      <c r="D287" s="266" t="s">
        <v>424</v>
      </c>
      <c r="E287" s="267" t="s">
        <v>4532</v>
      </c>
      <c r="F287" s="268" t="s">
        <v>4533</v>
      </c>
      <c r="G287" s="269" t="s">
        <v>3454</v>
      </c>
      <c r="H287" s="270">
        <v>1</v>
      </c>
      <c r="I287" s="271"/>
      <c r="J287" s="272">
        <f>ROUND(I287*H287,2)</f>
        <v>0</v>
      </c>
      <c r="K287" s="273"/>
      <c r="L287" s="274"/>
      <c r="M287" s="275" t="s">
        <v>1</v>
      </c>
      <c r="N287" s="276" t="s">
        <v>41</v>
      </c>
      <c r="O287" s="91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207</v>
      </c>
      <c r="AT287" s="231" t="s">
        <v>424</v>
      </c>
      <c r="AU287" s="231" t="s">
        <v>84</v>
      </c>
      <c r="AY287" s="17" t="s">
        <v>164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84</v>
      </c>
      <c r="BK287" s="232">
        <f>ROUND(I287*H287,2)</f>
        <v>0</v>
      </c>
      <c r="BL287" s="17" t="s">
        <v>170</v>
      </c>
      <c r="BM287" s="231" t="s">
        <v>4534</v>
      </c>
    </row>
    <row r="288" spans="1:65" s="2" customFormat="1" ht="13.8" customHeight="1">
      <c r="A288" s="38"/>
      <c r="B288" s="39"/>
      <c r="C288" s="266" t="s">
        <v>796</v>
      </c>
      <c r="D288" s="266" t="s">
        <v>424</v>
      </c>
      <c r="E288" s="267" t="s">
        <v>4535</v>
      </c>
      <c r="F288" s="268" t="s">
        <v>4536</v>
      </c>
      <c r="G288" s="269" t="s">
        <v>3454</v>
      </c>
      <c r="H288" s="270">
        <v>1</v>
      </c>
      <c r="I288" s="271"/>
      <c r="J288" s="272">
        <f>ROUND(I288*H288,2)</f>
        <v>0</v>
      </c>
      <c r="K288" s="273"/>
      <c r="L288" s="274"/>
      <c r="M288" s="275" t="s">
        <v>1</v>
      </c>
      <c r="N288" s="276" t="s">
        <v>41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207</v>
      </c>
      <c r="AT288" s="231" t="s">
        <v>424</v>
      </c>
      <c r="AU288" s="231" t="s">
        <v>84</v>
      </c>
      <c r="AY288" s="17" t="s">
        <v>164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84</v>
      </c>
      <c r="BK288" s="232">
        <f>ROUND(I288*H288,2)</f>
        <v>0</v>
      </c>
      <c r="BL288" s="17" t="s">
        <v>170</v>
      </c>
      <c r="BM288" s="231" t="s">
        <v>4537</v>
      </c>
    </row>
    <row r="289" spans="1:65" s="2" customFormat="1" ht="13.8" customHeight="1">
      <c r="A289" s="38"/>
      <c r="B289" s="39"/>
      <c r="C289" s="266" t="s">
        <v>801</v>
      </c>
      <c r="D289" s="266" t="s">
        <v>424</v>
      </c>
      <c r="E289" s="267" t="s">
        <v>4538</v>
      </c>
      <c r="F289" s="268" t="s">
        <v>4539</v>
      </c>
      <c r="G289" s="269" t="s">
        <v>3454</v>
      </c>
      <c r="H289" s="270">
        <v>1</v>
      </c>
      <c r="I289" s="271"/>
      <c r="J289" s="272">
        <f>ROUND(I289*H289,2)</f>
        <v>0</v>
      </c>
      <c r="K289" s="273"/>
      <c r="L289" s="274"/>
      <c r="M289" s="275" t="s">
        <v>1</v>
      </c>
      <c r="N289" s="276" t="s">
        <v>41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207</v>
      </c>
      <c r="AT289" s="231" t="s">
        <v>424</v>
      </c>
      <c r="AU289" s="231" t="s">
        <v>84</v>
      </c>
      <c r="AY289" s="17" t="s">
        <v>164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84</v>
      </c>
      <c r="BK289" s="232">
        <f>ROUND(I289*H289,2)</f>
        <v>0</v>
      </c>
      <c r="BL289" s="17" t="s">
        <v>170</v>
      </c>
      <c r="BM289" s="231" t="s">
        <v>4540</v>
      </c>
    </row>
    <row r="290" spans="1:65" s="2" customFormat="1" ht="13.8" customHeight="1">
      <c r="A290" s="38"/>
      <c r="B290" s="39"/>
      <c r="C290" s="266" t="s">
        <v>810</v>
      </c>
      <c r="D290" s="266" t="s">
        <v>424</v>
      </c>
      <c r="E290" s="267" t="s">
        <v>4541</v>
      </c>
      <c r="F290" s="268" t="s">
        <v>4542</v>
      </c>
      <c r="G290" s="269" t="s">
        <v>3454</v>
      </c>
      <c r="H290" s="270">
        <v>3</v>
      </c>
      <c r="I290" s="271"/>
      <c r="J290" s="272">
        <f>ROUND(I290*H290,2)</f>
        <v>0</v>
      </c>
      <c r="K290" s="273"/>
      <c r="L290" s="274"/>
      <c r="M290" s="275" t="s">
        <v>1</v>
      </c>
      <c r="N290" s="276" t="s">
        <v>41</v>
      </c>
      <c r="O290" s="91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207</v>
      </c>
      <c r="AT290" s="231" t="s">
        <v>424</v>
      </c>
      <c r="AU290" s="231" t="s">
        <v>84</v>
      </c>
      <c r="AY290" s="17" t="s">
        <v>164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84</v>
      </c>
      <c r="BK290" s="232">
        <f>ROUND(I290*H290,2)</f>
        <v>0</v>
      </c>
      <c r="BL290" s="17" t="s">
        <v>170</v>
      </c>
      <c r="BM290" s="231" t="s">
        <v>4543</v>
      </c>
    </row>
    <row r="291" spans="1:65" s="2" customFormat="1" ht="13.8" customHeight="1">
      <c r="A291" s="38"/>
      <c r="B291" s="39"/>
      <c r="C291" s="266" t="s">
        <v>816</v>
      </c>
      <c r="D291" s="266" t="s">
        <v>424</v>
      </c>
      <c r="E291" s="267" t="s">
        <v>4544</v>
      </c>
      <c r="F291" s="268" t="s">
        <v>4545</v>
      </c>
      <c r="G291" s="269" t="s">
        <v>3454</v>
      </c>
      <c r="H291" s="270">
        <v>1</v>
      </c>
      <c r="I291" s="271"/>
      <c r="J291" s="272">
        <f>ROUND(I291*H291,2)</f>
        <v>0</v>
      </c>
      <c r="K291" s="273"/>
      <c r="L291" s="274"/>
      <c r="M291" s="275" t="s">
        <v>1</v>
      </c>
      <c r="N291" s="276" t="s">
        <v>41</v>
      </c>
      <c r="O291" s="91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207</v>
      </c>
      <c r="AT291" s="231" t="s">
        <v>424</v>
      </c>
      <c r="AU291" s="231" t="s">
        <v>84</v>
      </c>
      <c r="AY291" s="17" t="s">
        <v>164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84</v>
      </c>
      <c r="BK291" s="232">
        <f>ROUND(I291*H291,2)</f>
        <v>0</v>
      </c>
      <c r="BL291" s="17" t="s">
        <v>170</v>
      </c>
      <c r="BM291" s="231" t="s">
        <v>4546</v>
      </c>
    </row>
    <row r="292" spans="1:65" s="2" customFormat="1" ht="13.8" customHeight="1">
      <c r="A292" s="38"/>
      <c r="B292" s="39"/>
      <c r="C292" s="266" t="s">
        <v>822</v>
      </c>
      <c r="D292" s="266" t="s">
        <v>424</v>
      </c>
      <c r="E292" s="267" t="s">
        <v>4547</v>
      </c>
      <c r="F292" s="268" t="s">
        <v>4548</v>
      </c>
      <c r="G292" s="269" t="s">
        <v>3454</v>
      </c>
      <c r="H292" s="270">
        <v>32</v>
      </c>
      <c r="I292" s="271"/>
      <c r="J292" s="272">
        <f>ROUND(I292*H292,2)</f>
        <v>0</v>
      </c>
      <c r="K292" s="273"/>
      <c r="L292" s="274"/>
      <c r="M292" s="275" t="s">
        <v>1</v>
      </c>
      <c r="N292" s="276" t="s">
        <v>41</v>
      </c>
      <c r="O292" s="91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207</v>
      </c>
      <c r="AT292" s="231" t="s">
        <v>424</v>
      </c>
      <c r="AU292" s="231" t="s">
        <v>84</v>
      </c>
      <c r="AY292" s="17" t="s">
        <v>164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84</v>
      </c>
      <c r="BK292" s="232">
        <f>ROUND(I292*H292,2)</f>
        <v>0</v>
      </c>
      <c r="BL292" s="17" t="s">
        <v>170</v>
      </c>
      <c r="BM292" s="231" t="s">
        <v>4549</v>
      </c>
    </row>
    <row r="293" spans="1:65" s="2" customFormat="1" ht="13.8" customHeight="1">
      <c r="A293" s="38"/>
      <c r="B293" s="39"/>
      <c r="C293" s="266" t="s">
        <v>828</v>
      </c>
      <c r="D293" s="266" t="s">
        <v>424</v>
      </c>
      <c r="E293" s="267" t="s">
        <v>4550</v>
      </c>
      <c r="F293" s="268" t="s">
        <v>4551</v>
      </c>
      <c r="G293" s="269" t="s">
        <v>3454</v>
      </c>
      <c r="H293" s="270">
        <v>56</v>
      </c>
      <c r="I293" s="271"/>
      <c r="J293" s="272">
        <f>ROUND(I293*H293,2)</f>
        <v>0</v>
      </c>
      <c r="K293" s="273"/>
      <c r="L293" s="274"/>
      <c r="M293" s="275" t="s">
        <v>1</v>
      </c>
      <c r="N293" s="276" t="s">
        <v>41</v>
      </c>
      <c r="O293" s="91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207</v>
      </c>
      <c r="AT293" s="231" t="s">
        <v>424</v>
      </c>
      <c r="AU293" s="231" t="s">
        <v>84</v>
      </c>
      <c r="AY293" s="17" t="s">
        <v>164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84</v>
      </c>
      <c r="BK293" s="232">
        <f>ROUND(I293*H293,2)</f>
        <v>0</v>
      </c>
      <c r="BL293" s="17" t="s">
        <v>170</v>
      </c>
      <c r="BM293" s="231" t="s">
        <v>4552</v>
      </c>
    </row>
    <row r="294" spans="1:65" s="2" customFormat="1" ht="13.8" customHeight="1">
      <c r="A294" s="38"/>
      <c r="B294" s="39"/>
      <c r="C294" s="266" t="s">
        <v>833</v>
      </c>
      <c r="D294" s="266" t="s">
        <v>424</v>
      </c>
      <c r="E294" s="267" t="s">
        <v>4553</v>
      </c>
      <c r="F294" s="268" t="s">
        <v>4554</v>
      </c>
      <c r="G294" s="269" t="s">
        <v>3454</v>
      </c>
      <c r="H294" s="270">
        <v>130</v>
      </c>
      <c r="I294" s="271"/>
      <c r="J294" s="272">
        <f>ROUND(I294*H294,2)</f>
        <v>0</v>
      </c>
      <c r="K294" s="273"/>
      <c r="L294" s="274"/>
      <c r="M294" s="275" t="s">
        <v>1</v>
      </c>
      <c r="N294" s="276" t="s">
        <v>41</v>
      </c>
      <c r="O294" s="91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207</v>
      </c>
      <c r="AT294" s="231" t="s">
        <v>424</v>
      </c>
      <c r="AU294" s="231" t="s">
        <v>84</v>
      </c>
      <c r="AY294" s="17" t="s">
        <v>164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84</v>
      </c>
      <c r="BK294" s="232">
        <f>ROUND(I294*H294,2)</f>
        <v>0</v>
      </c>
      <c r="BL294" s="17" t="s">
        <v>170</v>
      </c>
      <c r="BM294" s="231" t="s">
        <v>4555</v>
      </c>
    </row>
    <row r="295" spans="1:65" s="2" customFormat="1" ht="13.8" customHeight="1">
      <c r="A295" s="38"/>
      <c r="B295" s="39"/>
      <c r="C295" s="266" t="s">
        <v>839</v>
      </c>
      <c r="D295" s="266" t="s">
        <v>424</v>
      </c>
      <c r="E295" s="267" t="s">
        <v>4556</v>
      </c>
      <c r="F295" s="268" t="s">
        <v>4557</v>
      </c>
      <c r="G295" s="269" t="s">
        <v>3454</v>
      </c>
      <c r="H295" s="270">
        <v>20</v>
      </c>
      <c r="I295" s="271"/>
      <c r="J295" s="272">
        <f>ROUND(I295*H295,2)</f>
        <v>0</v>
      </c>
      <c r="K295" s="273"/>
      <c r="L295" s="274"/>
      <c r="M295" s="275" t="s">
        <v>1</v>
      </c>
      <c r="N295" s="276" t="s">
        <v>41</v>
      </c>
      <c r="O295" s="91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207</v>
      </c>
      <c r="AT295" s="231" t="s">
        <v>424</v>
      </c>
      <c r="AU295" s="231" t="s">
        <v>84</v>
      </c>
      <c r="AY295" s="17" t="s">
        <v>164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84</v>
      </c>
      <c r="BK295" s="232">
        <f>ROUND(I295*H295,2)</f>
        <v>0</v>
      </c>
      <c r="BL295" s="17" t="s">
        <v>170</v>
      </c>
      <c r="BM295" s="231" t="s">
        <v>4558</v>
      </c>
    </row>
    <row r="296" spans="1:65" s="2" customFormat="1" ht="13.8" customHeight="1">
      <c r="A296" s="38"/>
      <c r="B296" s="39"/>
      <c r="C296" s="266" t="s">
        <v>845</v>
      </c>
      <c r="D296" s="266" t="s">
        <v>424</v>
      </c>
      <c r="E296" s="267" t="s">
        <v>4559</v>
      </c>
      <c r="F296" s="268" t="s">
        <v>4560</v>
      </c>
      <c r="G296" s="269" t="s">
        <v>3454</v>
      </c>
      <c r="H296" s="270">
        <v>30</v>
      </c>
      <c r="I296" s="271"/>
      <c r="J296" s="272">
        <f>ROUND(I296*H296,2)</f>
        <v>0</v>
      </c>
      <c r="K296" s="273"/>
      <c r="L296" s="274"/>
      <c r="M296" s="275" t="s">
        <v>1</v>
      </c>
      <c r="N296" s="276" t="s">
        <v>41</v>
      </c>
      <c r="O296" s="91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207</v>
      </c>
      <c r="AT296" s="231" t="s">
        <v>424</v>
      </c>
      <c r="AU296" s="231" t="s">
        <v>84</v>
      </c>
      <c r="AY296" s="17" t="s">
        <v>164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84</v>
      </c>
      <c r="BK296" s="232">
        <f>ROUND(I296*H296,2)</f>
        <v>0</v>
      </c>
      <c r="BL296" s="17" t="s">
        <v>170</v>
      </c>
      <c r="BM296" s="231" t="s">
        <v>4561</v>
      </c>
    </row>
    <row r="297" spans="1:65" s="2" customFormat="1" ht="13.8" customHeight="1">
      <c r="A297" s="38"/>
      <c r="B297" s="39"/>
      <c r="C297" s="266" t="s">
        <v>851</v>
      </c>
      <c r="D297" s="266" t="s">
        <v>424</v>
      </c>
      <c r="E297" s="267" t="s">
        <v>4562</v>
      </c>
      <c r="F297" s="268" t="s">
        <v>4563</v>
      </c>
      <c r="G297" s="269" t="s">
        <v>3454</v>
      </c>
      <c r="H297" s="270">
        <v>1</v>
      </c>
      <c r="I297" s="271"/>
      <c r="J297" s="272">
        <f>ROUND(I297*H297,2)</f>
        <v>0</v>
      </c>
      <c r="K297" s="273"/>
      <c r="L297" s="274"/>
      <c r="M297" s="275" t="s">
        <v>1</v>
      </c>
      <c r="N297" s="276" t="s">
        <v>41</v>
      </c>
      <c r="O297" s="91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207</v>
      </c>
      <c r="AT297" s="231" t="s">
        <v>424</v>
      </c>
      <c r="AU297" s="231" t="s">
        <v>84</v>
      </c>
      <c r="AY297" s="17" t="s">
        <v>164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84</v>
      </c>
      <c r="BK297" s="232">
        <f>ROUND(I297*H297,2)</f>
        <v>0</v>
      </c>
      <c r="BL297" s="17" t="s">
        <v>170</v>
      </c>
      <c r="BM297" s="231" t="s">
        <v>4564</v>
      </c>
    </row>
    <row r="298" spans="1:65" s="2" customFormat="1" ht="13.8" customHeight="1">
      <c r="A298" s="38"/>
      <c r="B298" s="39"/>
      <c r="C298" s="266" t="s">
        <v>861</v>
      </c>
      <c r="D298" s="266" t="s">
        <v>424</v>
      </c>
      <c r="E298" s="267" t="s">
        <v>4565</v>
      </c>
      <c r="F298" s="268" t="s">
        <v>4566</v>
      </c>
      <c r="G298" s="269" t="s">
        <v>3454</v>
      </c>
      <c r="H298" s="270">
        <v>130</v>
      </c>
      <c r="I298" s="271"/>
      <c r="J298" s="272">
        <f>ROUND(I298*H298,2)</f>
        <v>0</v>
      </c>
      <c r="K298" s="273"/>
      <c r="L298" s="274"/>
      <c r="M298" s="275" t="s">
        <v>1</v>
      </c>
      <c r="N298" s="276" t="s">
        <v>41</v>
      </c>
      <c r="O298" s="91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207</v>
      </c>
      <c r="AT298" s="231" t="s">
        <v>424</v>
      </c>
      <c r="AU298" s="231" t="s">
        <v>84</v>
      </c>
      <c r="AY298" s="17" t="s">
        <v>164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84</v>
      </c>
      <c r="BK298" s="232">
        <f>ROUND(I298*H298,2)</f>
        <v>0</v>
      </c>
      <c r="BL298" s="17" t="s">
        <v>170</v>
      </c>
      <c r="BM298" s="231" t="s">
        <v>4567</v>
      </c>
    </row>
    <row r="299" spans="1:63" s="12" customFormat="1" ht="25.9" customHeight="1">
      <c r="A299" s="12"/>
      <c r="B299" s="203"/>
      <c r="C299" s="204"/>
      <c r="D299" s="205" t="s">
        <v>75</v>
      </c>
      <c r="E299" s="206" t="s">
        <v>4568</v>
      </c>
      <c r="F299" s="206" t="s">
        <v>4569</v>
      </c>
      <c r="G299" s="204"/>
      <c r="H299" s="204"/>
      <c r="I299" s="207"/>
      <c r="J299" s="208">
        <f>BK299</f>
        <v>0</v>
      </c>
      <c r="K299" s="204"/>
      <c r="L299" s="209"/>
      <c r="M299" s="210"/>
      <c r="N299" s="211"/>
      <c r="O299" s="211"/>
      <c r="P299" s="212">
        <f>SUM(P300:P307)</f>
        <v>0</v>
      </c>
      <c r="Q299" s="211"/>
      <c r="R299" s="212">
        <f>SUM(R300:R307)</f>
        <v>0</v>
      </c>
      <c r="S299" s="211"/>
      <c r="T299" s="213">
        <f>SUM(T300:T307)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4" t="s">
        <v>84</v>
      </c>
      <c r="AT299" s="215" t="s">
        <v>75</v>
      </c>
      <c r="AU299" s="215" t="s">
        <v>76</v>
      </c>
      <c r="AY299" s="214" t="s">
        <v>164</v>
      </c>
      <c r="BK299" s="216">
        <f>SUM(BK300:BK307)</f>
        <v>0</v>
      </c>
    </row>
    <row r="300" spans="1:65" s="2" customFormat="1" ht="13.8" customHeight="1">
      <c r="A300" s="38"/>
      <c r="B300" s="39"/>
      <c r="C300" s="266" t="s">
        <v>865</v>
      </c>
      <c r="D300" s="266" t="s">
        <v>424</v>
      </c>
      <c r="E300" s="267" t="s">
        <v>4570</v>
      </c>
      <c r="F300" s="268" t="s">
        <v>4571</v>
      </c>
      <c r="G300" s="269" t="s">
        <v>3454</v>
      </c>
      <c r="H300" s="270">
        <v>9</v>
      </c>
      <c r="I300" s="271"/>
      <c r="J300" s="272">
        <f>ROUND(I300*H300,2)</f>
        <v>0</v>
      </c>
      <c r="K300" s="273"/>
      <c r="L300" s="274"/>
      <c r="M300" s="275" t="s">
        <v>1</v>
      </c>
      <c r="N300" s="276" t="s">
        <v>41</v>
      </c>
      <c r="O300" s="91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207</v>
      </c>
      <c r="AT300" s="231" t="s">
        <v>424</v>
      </c>
      <c r="AU300" s="231" t="s">
        <v>84</v>
      </c>
      <c r="AY300" s="17" t="s">
        <v>164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84</v>
      </c>
      <c r="BK300" s="232">
        <f>ROUND(I300*H300,2)</f>
        <v>0</v>
      </c>
      <c r="BL300" s="17" t="s">
        <v>170</v>
      </c>
      <c r="BM300" s="231" t="s">
        <v>4572</v>
      </c>
    </row>
    <row r="301" spans="1:65" s="2" customFormat="1" ht="13.8" customHeight="1">
      <c r="A301" s="38"/>
      <c r="B301" s="39"/>
      <c r="C301" s="266" t="s">
        <v>876</v>
      </c>
      <c r="D301" s="266" t="s">
        <v>424</v>
      </c>
      <c r="E301" s="267" t="s">
        <v>4573</v>
      </c>
      <c r="F301" s="268" t="s">
        <v>4574</v>
      </c>
      <c r="G301" s="269" t="s">
        <v>3454</v>
      </c>
      <c r="H301" s="270">
        <v>9</v>
      </c>
      <c r="I301" s="271"/>
      <c r="J301" s="272">
        <f>ROUND(I301*H301,2)</f>
        <v>0</v>
      </c>
      <c r="K301" s="273"/>
      <c r="L301" s="274"/>
      <c r="M301" s="275" t="s">
        <v>1</v>
      </c>
      <c r="N301" s="276" t="s">
        <v>41</v>
      </c>
      <c r="O301" s="91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207</v>
      </c>
      <c r="AT301" s="231" t="s">
        <v>424</v>
      </c>
      <c r="AU301" s="231" t="s">
        <v>84</v>
      </c>
      <c r="AY301" s="17" t="s">
        <v>164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84</v>
      </c>
      <c r="BK301" s="232">
        <f>ROUND(I301*H301,2)</f>
        <v>0</v>
      </c>
      <c r="BL301" s="17" t="s">
        <v>170</v>
      </c>
      <c r="BM301" s="231" t="s">
        <v>4575</v>
      </c>
    </row>
    <row r="302" spans="1:65" s="2" customFormat="1" ht="13.8" customHeight="1">
      <c r="A302" s="38"/>
      <c r="B302" s="39"/>
      <c r="C302" s="266" t="s">
        <v>882</v>
      </c>
      <c r="D302" s="266" t="s">
        <v>424</v>
      </c>
      <c r="E302" s="267" t="s">
        <v>4576</v>
      </c>
      <c r="F302" s="268" t="s">
        <v>4577</v>
      </c>
      <c r="G302" s="269" t="s">
        <v>3454</v>
      </c>
      <c r="H302" s="270">
        <v>11</v>
      </c>
      <c r="I302" s="271"/>
      <c r="J302" s="272">
        <f>ROUND(I302*H302,2)</f>
        <v>0</v>
      </c>
      <c r="K302" s="273"/>
      <c r="L302" s="274"/>
      <c r="M302" s="275" t="s">
        <v>1</v>
      </c>
      <c r="N302" s="276" t="s">
        <v>41</v>
      </c>
      <c r="O302" s="91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207</v>
      </c>
      <c r="AT302" s="231" t="s">
        <v>424</v>
      </c>
      <c r="AU302" s="231" t="s">
        <v>84</v>
      </c>
      <c r="AY302" s="17" t="s">
        <v>164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84</v>
      </c>
      <c r="BK302" s="232">
        <f>ROUND(I302*H302,2)</f>
        <v>0</v>
      </c>
      <c r="BL302" s="17" t="s">
        <v>170</v>
      </c>
      <c r="BM302" s="231" t="s">
        <v>4578</v>
      </c>
    </row>
    <row r="303" spans="1:65" s="2" customFormat="1" ht="13.8" customHeight="1">
      <c r="A303" s="38"/>
      <c r="B303" s="39"/>
      <c r="C303" s="266" t="s">
        <v>889</v>
      </c>
      <c r="D303" s="266" t="s">
        <v>424</v>
      </c>
      <c r="E303" s="267" t="s">
        <v>4579</v>
      </c>
      <c r="F303" s="268" t="s">
        <v>4580</v>
      </c>
      <c r="G303" s="269" t="s">
        <v>3454</v>
      </c>
      <c r="H303" s="270">
        <v>450</v>
      </c>
      <c r="I303" s="271"/>
      <c r="J303" s="272">
        <f>ROUND(I303*H303,2)</f>
        <v>0</v>
      </c>
      <c r="K303" s="273"/>
      <c r="L303" s="274"/>
      <c r="M303" s="275" t="s">
        <v>1</v>
      </c>
      <c r="N303" s="276" t="s">
        <v>41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207</v>
      </c>
      <c r="AT303" s="231" t="s">
        <v>424</v>
      </c>
      <c r="AU303" s="231" t="s">
        <v>84</v>
      </c>
      <c r="AY303" s="17" t="s">
        <v>164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84</v>
      </c>
      <c r="BK303" s="232">
        <f>ROUND(I303*H303,2)</f>
        <v>0</v>
      </c>
      <c r="BL303" s="17" t="s">
        <v>170</v>
      </c>
      <c r="BM303" s="231" t="s">
        <v>4581</v>
      </c>
    </row>
    <row r="304" spans="1:65" s="2" customFormat="1" ht="13.8" customHeight="1">
      <c r="A304" s="38"/>
      <c r="B304" s="39"/>
      <c r="C304" s="266" t="s">
        <v>895</v>
      </c>
      <c r="D304" s="266" t="s">
        <v>424</v>
      </c>
      <c r="E304" s="267" t="s">
        <v>4582</v>
      </c>
      <c r="F304" s="268" t="s">
        <v>4583</v>
      </c>
      <c r="G304" s="269" t="s">
        <v>3454</v>
      </c>
      <c r="H304" s="270">
        <v>190</v>
      </c>
      <c r="I304" s="271"/>
      <c r="J304" s="272">
        <f>ROUND(I304*H304,2)</f>
        <v>0</v>
      </c>
      <c r="K304" s="273"/>
      <c r="L304" s="274"/>
      <c r="M304" s="275" t="s">
        <v>1</v>
      </c>
      <c r="N304" s="276" t="s">
        <v>41</v>
      </c>
      <c r="O304" s="91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207</v>
      </c>
      <c r="AT304" s="231" t="s">
        <v>424</v>
      </c>
      <c r="AU304" s="231" t="s">
        <v>84</v>
      </c>
      <c r="AY304" s="17" t="s">
        <v>164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84</v>
      </c>
      <c r="BK304" s="232">
        <f>ROUND(I304*H304,2)</f>
        <v>0</v>
      </c>
      <c r="BL304" s="17" t="s">
        <v>170</v>
      </c>
      <c r="BM304" s="231" t="s">
        <v>4584</v>
      </c>
    </row>
    <row r="305" spans="1:65" s="2" customFormat="1" ht="13.8" customHeight="1">
      <c r="A305" s="38"/>
      <c r="B305" s="39"/>
      <c r="C305" s="266" t="s">
        <v>901</v>
      </c>
      <c r="D305" s="266" t="s">
        <v>424</v>
      </c>
      <c r="E305" s="267" t="s">
        <v>4585</v>
      </c>
      <c r="F305" s="268" t="s">
        <v>4586</v>
      </c>
      <c r="G305" s="269" t="s">
        <v>3454</v>
      </c>
      <c r="H305" s="270">
        <v>250</v>
      </c>
      <c r="I305" s="271"/>
      <c r="J305" s="272">
        <f>ROUND(I305*H305,2)</f>
        <v>0</v>
      </c>
      <c r="K305" s="273"/>
      <c r="L305" s="274"/>
      <c r="M305" s="275" t="s">
        <v>1</v>
      </c>
      <c r="N305" s="276" t="s">
        <v>41</v>
      </c>
      <c r="O305" s="91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207</v>
      </c>
      <c r="AT305" s="231" t="s">
        <v>424</v>
      </c>
      <c r="AU305" s="231" t="s">
        <v>84</v>
      </c>
      <c r="AY305" s="17" t="s">
        <v>164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84</v>
      </c>
      <c r="BK305" s="232">
        <f>ROUND(I305*H305,2)</f>
        <v>0</v>
      </c>
      <c r="BL305" s="17" t="s">
        <v>170</v>
      </c>
      <c r="BM305" s="231" t="s">
        <v>4587</v>
      </c>
    </row>
    <row r="306" spans="1:65" s="2" customFormat="1" ht="13.8" customHeight="1">
      <c r="A306" s="38"/>
      <c r="B306" s="39"/>
      <c r="C306" s="266" t="s">
        <v>905</v>
      </c>
      <c r="D306" s="266" t="s">
        <v>424</v>
      </c>
      <c r="E306" s="267" t="s">
        <v>4588</v>
      </c>
      <c r="F306" s="268" t="s">
        <v>4589</v>
      </c>
      <c r="G306" s="269" t="s">
        <v>182</v>
      </c>
      <c r="H306" s="270">
        <v>460</v>
      </c>
      <c r="I306" s="271"/>
      <c r="J306" s="272">
        <f>ROUND(I306*H306,2)</f>
        <v>0</v>
      </c>
      <c r="K306" s="273"/>
      <c r="L306" s="274"/>
      <c r="M306" s="275" t="s">
        <v>1</v>
      </c>
      <c r="N306" s="276" t="s">
        <v>41</v>
      </c>
      <c r="O306" s="91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207</v>
      </c>
      <c r="AT306" s="231" t="s">
        <v>424</v>
      </c>
      <c r="AU306" s="231" t="s">
        <v>84</v>
      </c>
      <c r="AY306" s="17" t="s">
        <v>164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84</v>
      </c>
      <c r="BK306" s="232">
        <f>ROUND(I306*H306,2)</f>
        <v>0</v>
      </c>
      <c r="BL306" s="17" t="s">
        <v>170</v>
      </c>
      <c r="BM306" s="231" t="s">
        <v>4590</v>
      </c>
    </row>
    <row r="307" spans="1:65" s="2" customFormat="1" ht="13.8" customHeight="1">
      <c r="A307" s="38"/>
      <c r="B307" s="39"/>
      <c r="C307" s="266" t="s">
        <v>910</v>
      </c>
      <c r="D307" s="266" t="s">
        <v>424</v>
      </c>
      <c r="E307" s="267" t="s">
        <v>4591</v>
      </c>
      <c r="F307" s="268" t="s">
        <v>4592</v>
      </c>
      <c r="G307" s="269" t="s">
        <v>182</v>
      </c>
      <c r="H307" s="270">
        <v>150</v>
      </c>
      <c r="I307" s="271"/>
      <c r="J307" s="272">
        <f>ROUND(I307*H307,2)</f>
        <v>0</v>
      </c>
      <c r="K307" s="273"/>
      <c r="L307" s="274"/>
      <c r="M307" s="275" t="s">
        <v>1</v>
      </c>
      <c r="N307" s="276" t="s">
        <v>41</v>
      </c>
      <c r="O307" s="91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1" t="s">
        <v>207</v>
      </c>
      <c r="AT307" s="231" t="s">
        <v>424</v>
      </c>
      <c r="AU307" s="231" t="s">
        <v>84</v>
      </c>
      <c r="AY307" s="17" t="s">
        <v>164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7" t="s">
        <v>84</v>
      </c>
      <c r="BK307" s="232">
        <f>ROUND(I307*H307,2)</f>
        <v>0</v>
      </c>
      <c r="BL307" s="17" t="s">
        <v>170</v>
      </c>
      <c r="BM307" s="231" t="s">
        <v>4593</v>
      </c>
    </row>
    <row r="308" spans="1:63" s="12" customFormat="1" ht="25.9" customHeight="1">
      <c r="A308" s="12"/>
      <c r="B308" s="203"/>
      <c r="C308" s="204"/>
      <c r="D308" s="205" t="s">
        <v>75</v>
      </c>
      <c r="E308" s="206" t="s">
        <v>4594</v>
      </c>
      <c r="F308" s="206" t="s">
        <v>4595</v>
      </c>
      <c r="G308" s="204"/>
      <c r="H308" s="204"/>
      <c r="I308" s="207"/>
      <c r="J308" s="208">
        <f>BK308</f>
        <v>0</v>
      </c>
      <c r="K308" s="204"/>
      <c r="L308" s="209"/>
      <c r="M308" s="210"/>
      <c r="N308" s="211"/>
      <c r="O308" s="211"/>
      <c r="P308" s="212">
        <f>SUM(P309:P331)</f>
        <v>0</v>
      </c>
      <c r="Q308" s="211"/>
      <c r="R308" s="212">
        <f>SUM(R309:R331)</f>
        <v>0</v>
      </c>
      <c r="S308" s="211"/>
      <c r="T308" s="213">
        <f>SUM(T309:T331)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4" t="s">
        <v>84</v>
      </c>
      <c r="AT308" s="215" t="s">
        <v>75</v>
      </c>
      <c r="AU308" s="215" t="s">
        <v>76</v>
      </c>
      <c r="AY308" s="214" t="s">
        <v>164</v>
      </c>
      <c r="BK308" s="216">
        <f>SUM(BK309:BK331)</f>
        <v>0</v>
      </c>
    </row>
    <row r="309" spans="1:65" s="2" customFormat="1" ht="13.8" customHeight="1">
      <c r="A309" s="38"/>
      <c r="B309" s="39"/>
      <c r="C309" s="266" t="s">
        <v>915</v>
      </c>
      <c r="D309" s="266" t="s">
        <v>424</v>
      </c>
      <c r="E309" s="267" t="s">
        <v>4596</v>
      </c>
      <c r="F309" s="268" t="s">
        <v>4597</v>
      </c>
      <c r="G309" s="269" t="s">
        <v>3454</v>
      </c>
      <c r="H309" s="270">
        <v>108</v>
      </c>
      <c r="I309" s="271"/>
      <c r="J309" s="272">
        <f>ROUND(I309*H309,2)</f>
        <v>0</v>
      </c>
      <c r="K309" s="273"/>
      <c r="L309" s="274"/>
      <c r="M309" s="275" t="s">
        <v>1</v>
      </c>
      <c r="N309" s="276" t="s">
        <v>41</v>
      </c>
      <c r="O309" s="91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207</v>
      </c>
      <c r="AT309" s="231" t="s">
        <v>424</v>
      </c>
      <c r="AU309" s="231" t="s">
        <v>84</v>
      </c>
      <c r="AY309" s="17" t="s">
        <v>164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84</v>
      </c>
      <c r="BK309" s="232">
        <f>ROUND(I309*H309,2)</f>
        <v>0</v>
      </c>
      <c r="BL309" s="17" t="s">
        <v>170</v>
      </c>
      <c r="BM309" s="231" t="s">
        <v>4598</v>
      </c>
    </row>
    <row r="310" spans="1:65" s="2" customFormat="1" ht="13.8" customHeight="1">
      <c r="A310" s="38"/>
      <c r="B310" s="39"/>
      <c r="C310" s="266" t="s">
        <v>920</v>
      </c>
      <c r="D310" s="266" t="s">
        <v>424</v>
      </c>
      <c r="E310" s="267" t="s">
        <v>4599</v>
      </c>
      <c r="F310" s="268" t="s">
        <v>4600</v>
      </c>
      <c r="G310" s="269" t="s">
        <v>3454</v>
      </c>
      <c r="H310" s="270">
        <v>28</v>
      </c>
      <c r="I310" s="271"/>
      <c r="J310" s="272">
        <f>ROUND(I310*H310,2)</f>
        <v>0</v>
      </c>
      <c r="K310" s="273"/>
      <c r="L310" s="274"/>
      <c r="M310" s="275" t="s">
        <v>1</v>
      </c>
      <c r="N310" s="276" t="s">
        <v>41</v>
      </c>
      <c r="O310" s="91"/>
      <c r="P310" s="229">
        <f>O310*H310</f>
        <v>0</v>
      </c>
      <c r="Q310" s="229">
        <v>0</v>
      </c>
      <c r="R310" s="229">
        <f>Q310*H310</f>
        <v>0</v>
      </c>
      <c r="S310" s="229">
        <v>0</v>
      </c>
      <c r="T310" s="23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1" t="s">
        <v>207</v>
      </c>
      <c r="AT310" s="231" t="s">
        <v>424</v>
      </c>
      <c r="AU310" s="231" t="s">
        <v>84</v>
      </c>
      <c r="AY310" s="17" t="s">
        <v>164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7" t="s">
        <v>84</v>
      </c>
      <c r="BK310" s="232">
        <f>ROUND(I310*H310,2)</f>
        <v>0</v>
      </c>
      <c r="BL310" s="17" t="s">
        <v>170</v>
      </c>
      <c r="BM310" s="231" t="s">
        <v>4601</v>
      </c>
    </row>
    <row r="311" spans="1:65" s="2" customFormat="1" ht="13.8" customHeight="1">
      <c r="A311" s="38"/>
      <c r="B311" s="39"/>
      <c r="C311" s="266" t="s">
        <v>927</v>
      </c>
      <c r="D311" s="266" t="s">
        <v>424</v>
      </c>
      <c r="E311" s="267" t="s">
        <v>4602</v>
      </c>
      <c r="F311" s="268" t="s">
        <v>4603</v>
      </c>
      <c r="G311" s="269" t="s">
        <v>3454</v>
      </c>
      <c r="H311" s="270">
        <v>47</v>
      </c>
      <c r="I311" s="271"/>
      <c r="J311" s="272">
        <f>ROUND(I311*H311,2)</f>
        <v>0</v>
      </c>
      <c r="K311" s="273"/>
      <c r="L311" s="274"/>
      <c r="M311" s="275" t="s">
        <v>1</v>
      </c>
      <c r="N311" s="276" t="s">
        <v>41</v>
      </c>
      <c r="O311" s="91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207</v>
      </c>
      <c r="AT311" s="231" t="s">
        <v>424</v>
      </c>
      <c r="AU311" s="231" t="s">
        <v>84</v>
      </c>
      <c r="AY311" s="17" t="s">
        <v>164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84</v>
      </c>
      <c r="BK311" s="232">
        <f>ROUND(I311*H311,2)</f>
        <v>0</v>
      </c>
      <c r="BL311" s="17" t="s">
        <v>170</v>
      </c>
      <c r="BM311" s="231" t="s">
        <v>4604</v>
      </c>
    </row>
    <row r="312" spans="1:65" s="2" customFormat="1" ht="13.8" customHeight="1">
      <c r="A312" s="38"/>
      <c r="B312" s="39"/>
      <c r="C312" s="266" t="s">
        <v>936</v>
      </c>
      <c r="D312" s="266" t="s">
        <v>424</v>
      </c>
      <c r="E312" s="267" t="s">
        <v>4605</v>
      </c>
      <c r="F312" s="268" t="s">
        <v>4606</v>
      </c>
      <c r="G312" s="269" t="s">
        <v>3454</v>
      </c>
      <c r="H312" s="270">
        <v>70</v>
      </c>
      <c r="I312" s="271"/>
      <c r="J312" s="272">
        <f>ROUND(I312*H312,2)</f>
        <v>0</v>
      </c>
      <c r="K312" s="273"/>
      <c r="L312" s="274"/>
      <c r="M312" s="275" t="s">
        <v>1</v>
      </c>
      <c r="N312" s="276" t="s">
        <v>41</v>
      </c>
      <c r="O312" s="91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207</v>
      </c>
      <c r="AT312" s="231" t="s">
        <v>424</v>
      </c>
      <c r="AU312" s="231" t="s">
        <v>84</v>
      </c>
      <c r="AY312" s="17" t="s">
        <v>164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84</v>
      </c>
      <c r="BK312" s="232">
        <f>ROUND(I312*H312,2)</f>
        <v>0</v>
      </c>
      <c r="BL312" s="17" t="s">
        <v>170</v>
      </c>
      <c r="BM312" s="231" t="s">
        <v>4607</v>
      </c>
    </row>
    <row r="313" spans="1:65" s="2" customFormat="1" ht="13.8" customHeight="1">
      <c r="A313" s="38"/>
      <c r="B313" s="39"/>
      <c r="C313" s="266" t="s">
        <v>947</v>
      </c>
      <c r="D313" s="266" t="s">
        <v>424</v>
      </c>
      <c r="E313" s="267" t="s">
        <v>4608</v>
      </c>
      <c r="F313" s="268" t="s">
        <v>4609</v>
      </c>
      <c r="G313" s="269" t="s">
        <v>3454</v>
      </c>
      <c r="H313" s="270">
        <v>16</v>
      </c>
      <c r="I313" s="271"/>
      <c r="J313" s="272">
        <f>ROUND(I313*H313,2)</f>
        <v>0</v>
      </c>
      <c r="K313" s="273"/>
      <c r="L313" s="274"/>
      <c r="M313" s="275" t="s">
        <v>1</v>
      </c>
      <c r="N313" s="276" t="s">
        <v>41</v>
      </c>
      <c r="O313" s="91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1" t="s">
        <v>207</v>
      </c>
      <c r="AT313" s="231" t="s">
        <v>424</v>
      </c>
      <c r="AU313" s="231" t="s">
        <v>84</v>
      </c>
      <c r="AY313" s="17" t="s">
        <v>164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7" t="s">
        <v>84</v>
      </c>
      <c r="BK313" s="232">
        <f>ROUND(I313*H313,2)</f>
        <v>0</v>
      </c>
      <c r="BL313" s="17" t="s">
        <v>170</v>
      </c>
      <c r="BM313" s="231" t="s">
        <v>4610</v>
      </c>
    </row>
    <row r="314" spans="1:65" s="2" customFormat="1" ht="13.8" customHeight="1">
      <c r="A314" s="38"/>
      <c r="B314" s="39"/>
      <c r="C314" s="266" t="s">
        <v>952</v>
      </c>
      <c r="D314" s="266" t="s">
        <v>424</v>
      </c>
      <c r="E314" s="267" t="s">
        <v>4611</v>
      </c>
      <c r="F314" s="268" t="s">
        <v>4612</v>
      </c>
      <c r="G314" s="269" t="s">
        <v>3454</v>
      </c>
      <c r="H314" s="270">
        <v>29</v>
      </c>
      <c r="I314" s="271"/>
      <c r="J314" s="272">
        <f>ROUND(I314*H314,2)</f>
        <v>0</v>
      </c>
      <c r="K314" s="273"/>
      <c r="L314" s="274"/>
      <c r="M314" s="275" t="s">
        <v>1</v>
      </c>
      <c r="N314" s="276" t="s">
        <v>41</v>
      </c>
      <c r="O314" s="91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207</v>
      </c>
      <c r="AT314" s="231" t="s">
        <v>424</v>
      </c>
      <c r="AU314" s="231" t="s">
        <v>84</v>
      </c>
      <c r="AY314" s="17" t="s">
        <v>164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84</v>
      </c>
      <c r="BK314" s="232">
        <f>ROUND(I314*H314,2)</f>
        <v>0</v>
      </c>
      <c r="BL314" s="17" t="s">
        <v>170</v>
      </c>
      <c r="BM314" s="231" t="s">
        <v>4613</v>
      </c>
    </row>
    <row r="315" spans="1:65" s="2" customFormat="1" ht="13.8" customHeight="1">
      <c r="A315" s="38"/>
      <c r="B315" s="39"/>
      <c r="C315" s="266" t="s">
        <v>956</v>
      </c>
      <c r="D315" s="266" t="s">
        <v>424</v>
      </c>
      <c r="E315" s="267" t="s">
        <v>4614</v>
      </c>
      <c r="F315" s="268" t="s">
        <v>4615</v>
      </c>
      <c r="G315" s="269" t="s">
        <v>3454</v>
      </c>
      <c r="H315" s="270">
        <v>4</v>
      </c>
      <c r="I315" s="271"/>
      <c r="J315" s="272">
        <f>ROUND(I315*H315,2)</f>
        <v>0</v>
      </c>
      <c r="K315" s="273"/>
      <c r="L315" s="274"/>
      <c r="M315" s="275" t="s">
        <v>1</v>
      </c>
      <c r="N315" s="276" t="s">
        <v>41</v>
      </c>
      <c r="O315" s="91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207</v>
      </c>
      <c r="AT315" s="231" t="s">
        <v>424</v>
      </c>
      <c r="AU315" s="231" t="s">
        <v>84</v>
      </c>
      <c r="AY315" s="17" t="s">
        <v>164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7" t="s">
        <v>84</v>
      </c>
      <c r="BK315" s="232">
        <f>ROUND(I315*H315,2)</f>
        <v>0</v>
      </c>
      <c r="BL315" s="17" t="s">
        <v>170</v>
      </c>
      <c r="BM315" s="231" t="s">
        <v>4616</v>
      </c>
    </row>
    <row r="316" spans="1:65" s="2" customFormat="1" ht="13.8" customHeight="1">
      <c r="A316" s="38"/>
      <c r="B316" s="39"/>
      <c r="C316" s="266" t="s">
        <v>961</v>
      </c>
      <c r="D316" s="266" t="s">
        <v>424</v>
      </c>
      <c r="E316" s="267" t="s">
        <v>4617</v>
      </c>
      <c r="F316" s="268" t="s">
        <v>4618</v>
      </c>
      <c r="G316" s="269" t="s">
        <v>3454</v>
      </c>
      <c r="H316" s="270">
        <v>6</v>
      </c>
      <c r="I316" s="271"/>
      <c r="J316" s="272">
        <f>ROUND(I316*H316,2)</f>
        <v>0</v>
      </c>
      <c r="K316" s="273"/>
      <c r="L316" s="274"/>
      <c r="M316" s="275" t="s">
        <v>1</v>
      </c>
      <c r="N316" s="276" t="s">
        <v>41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207</v>
      </c>
      <c r="AT316" s="231" t="s">
        <v>424</v>
      </c>
      <c r="AU316" s="231" t="s">
        <v>84</v>
      </c>
      <c r="AY316" s="17" t="s">
        <v>164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84</v>
      </c>
      <c r="BK316" s="232">
        <f>ROUND(I316*H316,2)</f>
        <v>0</v>
      </c>
      <c r="BL316" s="17" t="s">
        <v>170</v>
      </c>
      <c r="BM316" s="231" t="s">
        <v>4619</v>
      </c>
    </row>
    <row r="317" spans="1:65" s="2" customFormat="1" ht="13.8" customHeight="1">
      <c r="A317" s="38"/>
      <c r="B317" s="39"/>
      <c r="C317" s="266" t="s">
        <v>967</v>
      </c>
      <c r="D317" s="266" t="s">
        <v>424</v>
      </c>
      <c r="E317" s="267" t="s">
        <v>4620</v>
      </c>
      <c r="F317" s="268" t="s">
        <v>4621</v>
      </c>
      <c r="G317" s="269" t="s">
        <v>3454</v>
      </c>
      <c r="H317" s="270">
        <v>61</v>
      </c>
      <c r="I317" s="271"/>
      <c r="J317" s="272">
        <f>ROUND(I317*H317,2)</f>
        <v>0</v>
      </c>
      <c r="K317" s="273"/>
      <c r="L317" s="274"/>
      <c r="M317" s="275" t="s">
        <v>1</v>
      </c>
      <c r="N317" s="276" t="s">
        <v>41</v>
      </c>
      <c r="O317" s="91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207</v>
      </c>
      <c r="AT317" s="231" t="s">
        <v>424</v>
      </c>
      <c r="AU317" s="231" t="s">
        <v>84</v>
      </c>
      <c r="AY317" s="17" t="s">
        <v>164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84</v>
      </c>
      <c r="BK317" s="232">
        <f>ROUND(I317*H317,2)</f>
        <v>0</v>
      </c>
      <c r="BL317" s="17" t="s">
        <v>170</v>
      </c>
      <c r="BM317" s="231" t="s">
        <v>4622</v>
      </c>
    </row>
    <row r="318" spans="1:65" s="2" customFormat="1" ht="13.8" customHeight="1">
      <c r="A318" s="38"/>
      <c r="B318" s="39"/>
      <c r="C318" s="266" t="s">
        <v>974</v>
      </c>
      <c r="D318" s="266" t="s">
        <v>424</v>
      </c>
      <c r="E318" s="267" t="s">
        <v>4623</v>
      </c>
      <c r="F318" s="268" t="s">
        <v>4624</v>
      </c>
      <c r="G318" s="269" t="s">
        <v>3454</v>
      </c>
      <c r="H318" s="270">
        <v>115</v>
      </c>
      <c r="I318" s="271"/>
      <c r="J318" s="272">
        <f>ROUND(I318*H318,2)</f>
        <v>0</v>
      </c>
      <c r="K318" s="273"/>
      <c r="L318" s="274"/>
      <c r="M318" s="275" t="s">
        <v>1</v>
      </c>
      <c r="N318" s="276" t="s">
        <v>41</v>
      </c>
      <c r="O318" s="91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207</v>
      </c>
      <c r="AT318" s="231" t="s">
        <v>424</v>
      </c>
      <c r="AU318" s="231" t="s">
        <v>84</v>
      </c>
      <c r="AY318" s="17" t="s">
        <v>164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84</v>
      </c>
      <c r="BK318" s="232">
        <f>ROUND(I318*H318,2)</f>
        <v>0</v>
      </c>
      <c r="BL318" s="17" t="s">
        <v>170</v>
      </c>
      <c r="BM318" s="231" t="s">
        <v>4625</v>
      </c>
    </row>
    <row r="319" spans="1:65" s="2" customFormat="1" ht="13.8" customHeight="1">
      <c r="A319" s="38"/>
      <c r="B319" s="39"/>
      <c r="C319" s="266" t="s">
        <v>979</v>
      </c>
      <c r="D319" s="266" t="s">
        <v>424</v>
      </c>
      <c r="E319" s="267" t="s">
        <v>4626</v>
      </c>
      <c r="F319" s="268" t="s">
        <v>4627</v>
      </c>
      <c r="G319" s="269" t="s">
        <v>3454</v>
      </c>
      <c r="H319" s="270">
        <v>54</v>
      </c>
      <c r="I319" s="271"/>
      <c r="J319" s="272">
        <f>ROUND(I319*H319,2)</f>
        <v>0</v>
      </c>
      <c r="K319" s="273"/>
      <c r="L319" s="274"/>
      <c r="M319" s="275" t="s">
        <v>1</v>
      </c>
      <c r="N319" s="276" t="s">
        <v>41</v>
      </c>
      <c r="O319" s="91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1" t="s">
        <v>207</v>
      </c>
      <c r="AT319" s="231" t="s">
        <v>424</v>
      </c>
      <c r="AU319" s="231" t="s">
        <v>84</v>
      </c>
      <c r="AY319" s="17" t="s">
        <v>164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7" t="s">
        <v>84</v>
      </c>
      <c r="BK319" s="232">
        <f>ROUND(I319*H319,2)</f>
        <v>0</v>
      </c>
      <c r="BL319" s="17" t="s">
        <v>170</v>
      </c>
      <c r="BM319" s="231" t="s">
        <v>4628</v>
      </c>
    </row>
    <row r="320" spans="1:65" s="2" customFormat="1" ht="13.8" customHeight="1">
      <c r="A320" s="38"/>
      <c r="B320" s="39"/>
      <c r="C320" s="266" t="s">
        <v>983</v>
      </c>
      <c r="D320" s="266" t="s">
        <v>424</v>
      </c>
      <c r="E320" s="267" t="s">
        <v>4629</v>
      </c>
      <c r="F320" s="268" t="s">
        <v>4630</v>
      </c>
      <c r="G320" s="269" t="s">
        <v>3454</v>
      </c>
      <c r="H320" s="270">
        <v>47</v>
      </c>
      <c r="I320" s="271"/>
      <c r="J320" s="272">
        <f>ROUND(I320*H320,2)</f>
        <v>0</v>
      </c>
      <c r="K320" s="273"/>
      <c r="L320" s="274"/>
      <c r="M320" s="275" t="s">
        <v>1</v>
      </c>
      <c r="N320" s="276" t="s">
        <v>41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207</v>
      </c>
      <c r="AT320" s="231" t="s">
        <v>424</v>
      </c>
      <c r="AU320" s="231" t="s">
        <v>84</v>
      </c>
      <c r="AY320" s="17" t="s">
        <v>164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84</v>
      </c>
      <c r="BK320" s="232">
        <f>ROUND(I320*H320,2)</f>
        <v>0</v>
      </c>
      <c r="BL320" s="17" t="s">
        <v>170</v>
      </c>
      <c r="BM320" s="231" t="s">
        <v>4631</v>
      </c>
    </row>
    <row r="321" spans="1:65" s="2" customFormat="1" ht="13.8" customHeight="1">
      <c r="A321" s="38"/>
      <c r="B321" s="39"/>
      <c r="C321" s="266" t="s">
        <v>989</v>
      </c>
      <c r="D321" s="266" t="s">
        <v>424</v>
      </c>
      <c r="E321" s="267" t="s">
        <v>4632</v>
      </c>
      <c r="F321" s="268" t="s">
        <v>4633</v>
      </c>
      <c r="G321" s="269" t="s">
        <v>3454</v>
      </c>
      <c r="H321" s="270">
        <v>10</v>
      </c>
      <c r="I321" s="271"/>
      <c r="J321" s="272">
        <f>ROUND(I321*H321,2)</f>
        <v>0</v>
      </c>
      <c r="K321" s="273"/>
      <c r="L321" s="274"/>
      <c r="M321" s="275" t="s">
        <v>1</v>
      </c>
      <c r="N321" s="276" t="s">
        <v>41</v>
      </c>
      <c r="O321" s="91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1" t="s">
        <v>207</v>
      </c>
      <c r="AT321" s="231" t="s">
        <v>424</v>
      </c>
      <c r="AU321" s="231" t="s">
        <v>84</v>
      </c>
      <c r="AY321" s="17" t="s">
        <v>164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84</v>
      </c>
      <c r="BK321" s="232">
        <f>ROUND(I321*H321,2)</f>
        <v>0</v>
      </c>
      <c r="BL321" s="17" t="s">
        <v>170</v>
      </c>
      <c r="BM321" s="231" t="s">
        <v>4634</v>
      </c>
    </row>
    <row r="322" spans="1:65" s="2" customFormat="1" ht="13.8" customHeight="1">
      <c r="A322" s="38"/>
      <c r="B322" s="39"/>
      <c r="C322" s="266" t="s">
        <v>994</v>
      </c>
      <c r="D322" s="266" t="s">
        <v>424</v>
      </c>
      <c r="E322" s="267" t="s">
        <v>4635</v>
      </c>
      <c r="F322" s="268" t="s">
        <v>4636</v>
      </c>
      <c r="G322" s="269" t="s">
        <v>3454</v>
      </c>
      <c r="H322" s="270">
        <v>130</v>
      </c>
      <c r="I322" s="271"/>
      <c r="J322" s="272">
        <f>ROUND(I322*H322,2)</f>
        <v>0</v>
      </c>
      <c r="K322" s="273"/>
      <c r="L322" s="274"/>
      <c r="M322" s="275" t="s">
        <v>1</v>
      </c>
      <c r="N322" s="276" t="s">
        <v>41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207</v>
      </c>
      <c r="AT322" s="231" t="s">
        <v>424</v>
      </c>
      <c r="AU322" s="231" t="s">
        <v>84</v>
      </c>
      <c r="AY322" s="17" t="s">
        <v>164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84</v>
      </c>
      <c r="BK322" s="232">
        <f>ROUND(I322*H322,2)</f>
        <v>0</v>
      </c>
      <c r="BL322" s="17" t="s">
        <v>170</v>
      </c>
      <c r="BM322" s="231" t="s">
        <v>4637</v>
      </c>
    </row>
    <row r="323" spans="1:65" s="2" customFormat="1" ht="13.8" customHeight="1">
      <c r="A323" s="38"/>
      <c r="B323" s="39"/>
      <c r="C323" s="266" t="s">
        <v>998</v>
      </c>
      <c r="D323" s="266" t="s">
        <v>424</v>
      </c>
      <c r="E323" s="267" t="s">
        <v>4638</v>
      </c>
      <c r="F323" s="268" t="s">
        <v>4639</v>
      </c>
      <c r="G323" s="269" t="s">
        <v>3454</v>
      </c>
      <c r="H323" s="270">
        <v>19</v>
      </c>
      <c r="I323" s="271"/>
      <c r="J323" s="272">
        <f>ROUND(I323*H323,2)</f>
        <v>0</v>
      </c>
      <c r="K323" s="273"/>
      <c r="L323" s="274"/>
      <c r="M323" s="275" t="s">
        <v>1</v>
      </c>
      <c r="N323" s="276" t="s">
        <v>41</v>
      </c>
      <c r="O323" s="91"/>
      <c r="P323" s="229">
        <f>O323*H323</f>
        <v>0</v>
      </c>
      <c r="Q323" s="229">
        <v>0</v>
      </c>
      <c r="R323" s="229">
        <f>Q323*H323</f>
        <v>0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207</v>
      </c>
      <c r="AT323" s="231" t="s">
        <v>424</v>
      </c>
      <c r="AU323" s="231" t="s">
        <v>84</v>
      </c>
      <c r="AY323" s="17" t="s">
        <v>164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84</v>
      </c>
      <c r="BK323" s="232">
        <f>ROUND(I323*H323,2)</f>
        <v>0</v>
      </c>
      <c r="BL323" s="17" t="s">
        <v>170</v>
      </c>
      <c r="BM323" s="231" t="s">
        <v>4640</v>
      </c>
    </row>
    <row r="324" spans="1:65" s="2" customFormat="1" ht="13.8" customHeight="1">
      <c r="A324" s="38"/>
      <c r="B324" s="39"/>
      <c r="C324" s="266" t="s">
        <v>1004</v>
      </c>
      <c r="D324" s="266" t="s">
        <v>424</v>
      </c>
      <c r="E324" s="267" t="s">
        <v>4641</v>
      </c>
      <c r="F324" s="268" t="s">
        <v>4642</v>
      </c>
      <c r="G324" s="269" t="s">
        <v>3454</v>
      </c>
      <c r="H324" s="270">
        <v>1</v>
      </c>
      <c r="I324" s="271"/>
      <c r="J324" s="272">
        <f>ROUND(I324*H324,2)</f>
        <v>0</v>
      </c>
      <c r="K324" s="273"/>
      <c r="L324" s="274"/>
      <c r="M324" s="275" t="s">
        <v>1</v>
      </c>
      <c r="N324" s="276" t="s">
        <v>41</v>
      </c>
      <c r="O324" s="91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207</v>
      </c>
      <c r="AT324" s="231" t="s">
        <v>424</v>
      </c>
      <c r="AU324" s="231" t="s">
        <v>84</v>
      </c>
      <c r="AY324" s="17" t="s">
        <v>164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84</v>
      </c>
      <c r="BK324" s="232">
        <f>ROUND(I324*H324,2)</f>
        <v>0</v>
      </c>
      <c r="BL324" s="17" t="s">
        <v>170</v>
      </c>
      <c r="BM324" s="231" t="s">
        <v>4643</v>
      </c>
    </row>
    <row r="325" spans="1:65" s="2" customFormat="1" ht="13.8" customHeight="1">
      <c r="A325" s="38"/>
      <c r="B325" s="39"/>
      <c r="C325" s="266" t="s">
        <v>1008</v>
      </c>
      <c r="D325" s="266" t="s">
        <v>424</v>
      </c>
      <c r="E325" s="267" t="s">
        <v>4644</v>
      </c>
      <c r="F325" s="268" t="s">
        <v>4645</v>
      </c>
      <c r="G325" s="269" t="s">
        <v>3454</v>
      </c>
      <c r="H325" s="270">
        <v>1</v>
      </c>
      <c r="I325" s="271"/>
      <c r="J325" s="272">
        <f>ROUND(I325*H325,2)</f>
        <v>0</v>
      </c>
      <c r="K325" s="273"/>
      <c r="L325" s="274"/>
      <c r="M325" s="275" t="s">
        <v>1</v>
      </c>
      <c r="N325" s="276" t="s">
        <v>41</v>
      </c>
      <c r="O325" s="91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1" t="s">
        <v>207</v>
      </c>
      <c r="AT325" s="231" t="s">
        <v>424</v>
      </c>
      <c r="AU325" s="231" t="s">
        <v>84</v>
      </c>
      <c r="AY325" s="17" t="s">
        <v>164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84</v>
      </c>
      <c r="BK325" s="232">
        <f>ROUND(I325*H325,2)</f>
        <v>0</v>
      </c>
      <c r="BL325" s="17" t="s">
        <v>170</v>
      </c>
      <c r="BM325" s="231" t="s">
        <v>4646</v>
      </c>
    </row>
    <row r="326" spans="1:65" s="2" customFormat="1" ht="13.8" customHeight="1">
      <c r="A326" s="38"/>
      <c r="B326" s="39"/>
      <c r="C326" s="266" t="s">
        <v>1013</v>
      </c>
      <c r="D326" s="266" t="s">
        <v>424</v>
      </c>
      <c r="E326" s="267" t="s">
        <v>4647</v>
      </c>
      <c r="F326" s="268" t="s">
        <v>4648</v>
      </c>
      <c r="G326" s="269" t="s">
        <v>3454</v>
      </c>
      <c r="H326" s="270">
        <v>2</v>
      </c>
      <c r="I326" s="271"/>
      <c r="J326" s="272">
        <f>ROUND(I326*H326,2)</f>
        <v>0</v>
      </c>
      <c r="K326" s="273"/>
      <c r="L326" s="274"/>
      <c r="M326" s="275" t="s">
        <v>1</v>
      </c>
      <c r="N326" s="276" t="s">
        <v>41</v>
      </c>
      <c r="O326" s="91"/>
      <c r="P326" s="229">
        <f>O326*H326</f>
        <v>0</v>
      </c>
      <c r="Q326" s="229">
        <v>0</v>
      </c>
      <c r="R326" s="229">
        <f>Q326*H326</f>
        <v>0</v>
      </c>
      <c r="S326" s="229">
        <v>0</v>
      </c>
      <c r="T326" s="23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1" t="s">
        <v>207</v>
      </c>
      <c r="AT326" s="231" t="s">
        <v>424</v>
      </c>
      <c r="AU326" s="231" t="s">
        <v>84</v>
      </c>
      <c r="AY326" s="17" t="s">
        <v>164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7" t="s">
        <v>84</v>
      </c>
      <c r="BK326" s="232">
        <f>ROUND(I326*H326,2)</f>
        <v>0</v>
      </c>
      <c r="BL326" s="17" t="s">
        <v>170</v>
      </c>
      <c r="BM326" s="231" t="s">
        <v>4649</v>
      </c>
    </row>
    <row r="327" spans="1:65" s="2" customFormat="1" ht="13.8" customHeight="1">
      <c r="A327" s="38"/>
      <c r="B327" s="39"/>
      <c r="C327" s="266" t="s">
        <v>1017</v>
      </c>
      <c r="D327" s="266" t="s">
        <v>424</v>
      </c>
      <c r="E327" s="267" t="s">
        <v>4650</v>
      </c>
      <c r="F327" s="268" t="s">
        <v>4651</v>
      </c>
      <c r="G327" s="269" t="s">
        <v>3454</v>
      </c>
      <c r="H327" s="270">
        <v>1</v>
      </c>
      <c r="I327" s="271"/>
      <c r="J327" s="272">
        <f>ROUND(I327*H327,2)</f>
        <v>0</v>
      </c>
      <c r="K327" s="273"/>
      <c r="L327" s="274"/>
      <c r="M327" s="275" t="s">
        <v>1</v>
      </c>
      <c r="N327" s="276" t="s">
        <v>41</v>
      </c>
      <c r="O327" s="91"/>
      <c r="P327" s="229">
        <f>O327*H327</f>
        <v>0</v>
      </c>
      <c r="Q327" s="229">
        <v>0</v>
      </c>
      <c r="R327" s="229">
        <f>Q327*H327</f>
        <v>0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207</v>
      </c>
      <c r="AT327" s="231" t="s">
        <v>424</v>
      </c>
      <c r="AU327" s="231" t="s">
        <v>84</v>
      </c>
      <c r="AY327" s="17" t="s">
        <v>164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84</v>
      </c>
      <c r="BK327" s="232">
        <f>ROUND(I327*H327,2)</f>
        <v>0</v>
      </c>
      <c r="BL327" s="17" t="s">
        <v>170</v>
      </c>
      <c r="BM327" s="231" t="s">
        <v>4652</v>
      </c>
    </row>
    <row r="328" spans="1:65" s="2" customFormat="1" ht="13.8" customHeight="1">
      <c r="A328" s="38"/>
      <c r="B328" s="39"/>
      <c r="C328" s="266" t="s">
        <v>1021</v>
      </c>
      <c r="D328" s="266" t="s">
        <v>424</v>
      </c>
      <c r="E328" s="267" t="s">
        <v>4653</v>
      </c>
      <c r="F328" s="268" t="s">
        <v>4654</v>
      </c>
      <c r="G328" s="269" t="s">
        <v>3454</v>
      </c>
      <c r="H328" s="270">
        <v>48</v>
      </c>
      <c r="I328" s="271"/>
      <c r="J328" s="272">
        <f>ROUND(I328*H328,2)</f>
        <v>0</v>
      </c>
      <c r="K328" s="273"/>
      <c r="L328" s="274"/>
      <c r="M328" s="275" t="s">
        <v>1</v>
      </c>
      <c r="N328" s="276" t="s">
        <v>41</v>
      </c>
      <c r="O328" s="91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207</v>
      </c>
      <c r="AT328" s="231" t="s">
        <v>424</v>
      </c>
      <c r="AU328" s="231" t="s">
        <v>84</v>
      </c>
      <c r="AY328" s="17" t="s">
        <v>164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84</v>
      </c>
      <c r="BK328" s="232">
        <f>ROUND(I328*H328,2)</f>
        <v>0</v>
      </c>
      <c r="BL328" s="17" t="s">
        <v>170</v>
      </c>
      <c r="BM328" s="231" t="s">
        <v>4655</v>
      </c>
    </row>
    <row r="329" spans="1:65" s="2" customFormat="1" ht="13.8" customHeight="1">
      <c r="A329" s="38"/>
      <c r="B329" s="39"/>
      <c r="C329" s="266" t="s">
        <v>1027</v>
      </c>
      <c r="D329" s="266" t="s">
        <v>424</v>
      </c>
      <c r="E329" s="267" t="s">
        <v>4656</v>
      </c>
      <c r="F329" s="268" t="s">
        <v>4657</v>
      </c>
      <c r="G329" s="269" t="s">
        <v>3454</v>
      </c>
      <c r="H329" s="270">
        <v>18</v>
      </c>
      <c r="I329" s="271"/>
      <c r="J329" s="272">
        <f>ROUND(I329*H329,2)</f>
        <v>0</v>
      </c>
      <c r="K329" s="273"/>
      <c r="L329" s="274"/>
      <c r="M329" s="275" t="s">
        <v>1</v>
      </c>
      <c r="N329" s="276" t="s">
        <v>41</v>
      </c>
      <c r="O329" s="91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1" t="s">
        <v>207</v>
      </c>
      <c r="AT329" s="231" t="s">
        <v>424</v>
      </c>
      <c r="AU329" s="231" t="s">
        <v>84</v>
      </c>
      <c r="AY329" s="17" t="s">
        <v>164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7" t="s">
        <v>84</v>
      </c>
      <c r="BK329" s="232">
        <f>ROUND(I329*H329,2)</f>
        <v>0</v>
      </c>
      <c r="BL329" s="17" t="s">
        <v>170</v>
      </c>
      <c r="BM329" s="231" t="s">
        <v>4658</v>
      </c>
    </row>
    <row r="330" spans="1:65" s="2" customFormat="1" ht="13.8" customHeight="1">
      <c r="A330" s="38"/>
      <c r="B330" s="39"/>
      <c r="C330" s="266" t="s">
        <v>1031</v>
      </c>
      <c r="D330" s="266" t="s">
        <v>424</v>
      </c>
      <c r="E330" s="267" t="s">
        <v>4659</v>
      </c>
      <c r="F330" s="268" t="s">
        <v>4660</v>
      </c>
      <c r="G330" s="269" t="s">
        <v>3454</v>
      </c>
      <c r="H330" s="270">
        <v>15</v>
      </c>
      <c r="I330" s="271"/>
      <c r="J330" s="272">
        <f>ROUND(I330*H330,2)</f>
        <v>0</v>
      </c>
      <c r="K330" s="273"/>
      <c r="L330" s="274"/>
      <c r="M330" s="275" t="s">
        <v>1</v>
      </c>
      <c r="N330" s="276" t="s">
        <v>41</v>
      </c>
      <c r="O330" s="91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1" t="s">
        <v>207</v>
      </c>
      <c r="AT330" s="231" t="s">
        <v>424</v>
      </c>
      <c r="AU330" s="231" t="s">
        <v>84</v>
      </c>
      <c r="AY330" s="17" t="s">
        <v>164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84</v>
      </c>
      <c r="BK330" s="232">
        <f>ROUND(I330*H330,2)</f>
        <v>0</v>
      </c>
      <c r="BL330" s="17" t="s">
        <v>170</v>
      </c>
      <c r="BM330" s="231" t="s">
        <v>4661</v>
      </c>
    </row>
    <row r="331" spans="1:65" s="2" customFormat="1" ht="13.8" customHeight="1">
      <c r="A331" s="38"/>
      <c r="B331" s="39"/>
      <c r="C331" s="266" t="s">
        <v>1041</v>
      </c>
      <c r="D331" s="266" t="s">
        <v>424</v>
      </c>
      <c r="E331" s="267" t="s">
        <v>4662</v>
      </c>
      <c r="F331" s="268" t="s">
        <v>4663</v>
      </c>
      <c r="G331" s="269" t="s">
        <v>3721</v>
      </c>
      <c r="H331" s="270">
        <v>1</v>
      </c>
      <c r="I331" s="271"/>
      <c r="J331" s="272">
        <f>ROUND(I331*H331,2)</f>
        <v>0</v>
      </c>
      <c r="K331" s="273"/>
      <c r="L331" s="274"/>
      <c r="M331" s="275" t="s">
        <v>1</v>
      </c>
      <c r="N331" s="276" t="s">
        <v>41</v>
      </c>
      <c r="O331" s="91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207</v>
      </c>
      <c r="AT331" s="231" t="s">
        <v>424</v>
      </c>
      <c r="AU331" s="231" t="s">
        <v>84</v>
      </c>
      <c r="AY331" s="17" t="s">
        <v>164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84</v>
      </c>
      <c r="BK331" s="232">
        <f>ROUND(I331*H331,2)</f>
        <v>0</v>
      </c>
      <c r="BL331" s="17" t="s">
        <v>170</v>
      </c>
      <c r="BM331" s="231" t="s">
        <v>4664</v>
      </c>
    </row>
    <row r="332" spans="1:63" s="12" customFormat="1" ht="25.9" customHeight="1">
      <c r="A332" s="12"/>
      <c r="B332" s="203"/>
      <c r="C332" s="204"/>
      <c r="D332" s="205" t="s">
        <v>75</v>
      </c>
      <c r="E332" s="206" t="s">
        <v>4665</v>
      </c>
      <c r="F332" s="206" t="s">
        <v>4666</v>
      </c>
      <c r="G332" s="204"/>
      <c r="H332" s="204"/>
      <c r="I332" s="207"/>
      <c r="J332" s="208">
        <f>BK332</f>
        <v>0</v>
      </c>
      <c r="K332" s="204"/>
      <c r="L332" s="209"/>
      <c r="M332" s="210"/>
      <c r="N332" s="211"/>
      <c r="O332" s="211"/>
      <c r="P332" s="212">
        <f>SUM(P333:P339)</f>
        <v>0</v>
      </c>
      <c r="Q332" s="211"/>
      <c r="R332" s="212">
        <f>SUM(R333:R339)</f>
        <v>0</v>
      </c>
      <c r="S332" s="211"/>
      <c r="T332" s="213">
        <f>SUM(T333:T339)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4" t="s">
        <v>84</v>
      </c>
      <c r="AT332" s="215" t="s">
        <v>75</v>
      </c>
      <c r="AU332" s="215" t="s">
        <v>76</v>
      </c>
      <c r="AY332" s="214" t="s">
        <v>164</v>
      </c>
      <c r="BK332" s="216">
        <f>SUM(BK333:BK339)</f>
        <v>0</v>
      </c>
    </row>
    <row r="333" spans="1:65" s="2" customFormat="1" ht="13.8" customHeight="1">
      <c r="A333" s="38"/>
      <c r="B333" s="39"/>
      <c r="C333" s="219" t="s">
        <v>1045</v>
      </c>
      <c r="D333" s="219" t="s">
        <v>166</v>
      </c>
      <c r="E333" s="220" t="s">
        <v>4667</v>
      </c>
      <c r="F333" s="221" t="s">
        <v>4668</v>
      </c>
      <c r="G333" s="222" t="s">
        <v>3721</v>
      </c>
      <c r="H333" s="223">
        <v>1</v>
      </c>
      <c r="I333" s="224"/>
      <c r="J333" s="225">
        <f>ROUND(I333*H333,2)</f>
        <v>0</v>
      </c>
      <c r="K333" s="226"/>
      <c r="L333" s="44"/>
      <c r="M333" s="227" t="s">
        <v>1</v>
      </c>
      <c r="N333" s="228" t="s">
        <v>41</v>
      </c>
      <c r="O333" s="91"/>
      <c r="P333" s="229">
        <f>O333*H333</f>
        <v>0</v>
      </c>
      <c r="Q333" s="229">
        <v>0</v>
      </c>
      <c r="R333" s="229">
        <f>Q333*H333</f>
        <v>0</v>
      </c>
      <c r="S333" s="229">
        <v>0</v>
      </c>
      <c r="T333" s="23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1" t="s">
        <v>170</v>
      </c>
      <c r="AT333" s="231" t="s">
        <v>166</v>
      </c>
      <c r="AU333" s="231" t="s">
        <v>84</v>
      </c>
      <c r="AY333" s="17" t="s">
        <v>164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84</v>
      </c>
      <c r="BK333" s="232">
        <f>ROUND(I333*H333,2)</f>
        <v>0</v>
      </c>
      <c r="BL333" s="17" t="s">
        <v>170</v>
      </c>
      <c r="BM333" s="231" t="s">
        <v>4669</v>
      </c>
    </row>
    <row r="334" spans="1:65" s="2" customFormat="1" ht="13.8" customHeight="1">
      <c r="A334" s="38"/>
      <c r="B334" s="39"/>
      <c r="C334" s="219" t="s">
        <v>1050</v>
      </c>
      <c r="D334" s="219" t="s">
        <v>166</v>
      </c>
      <c r="E334" s="220" t="s">
        <v>4670</v>
      </c>
      <c r="F334" s="221" t="s">
        <v>4671</v>
      </c>
      <c r="G334" s="222" t="s">
        <v>3721</v>
      </c>
      <c r="H334" s="223">
        <v>1</v>
      </c>
      <c r="I334" s="224"/>
      <c r="J334" s="225">
        <f>ROUND(I334*H334,2)</f>
        <v>0</v>
      </c>
      <c r="K334" s="226"/>
      <c r="L334" s="44"/>
      <c r="M334" s="227" t="s">
        <v>1</v>
      </c>
      <c r="N334" s="228" t="s">
        <v>41</v>
      </c>
      <c r="O334" s="91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1" t="s">
        <v>170</v>
      </c>
      <c r="AT334" s="231" t="s">
        <v>166</v>
      </c>
      <c r="AU334" s="231" t="s">
        <v>84</v>
      </c>
      <c r="AY334" s="17" t="s">
        <v>164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7" t="s">
        <v>84</v>
      </c>
      <c r="BK334" s="232">
        <f>ROUND(I334*H334,2)</f>
        <v>0</v>
      </c>
      <c r="BL334" s="17" t="s">
        <v>170</v>
      </c>
      <c r="BM334" s="231" t="s">
        <v>4672</v>
      </c>
    </row>
    <row r="335" spans="1:65" s="2" customFormat="1" ht="13.8" customHeight="1">
      <c r="A335" s="38"/>
      <c r="B335" s="39"/>
      <c r="C335" s="266" t="s">
        <v>1056</v>
      </c>
      <c r="D335" s="266" t="s">
        <v>424</v>
      </c>
      <c r="E335" s="267" t="s">
        <v>4673</v>
      </c>
      <c r="F335" s="268" t="s">
        <v>4674</v>
      </c>
      <c r="G335" s="269" t="s">
        <v>3721</v>
      </c>
      <c r="H335" s="270">
        <v>1</v>
      </c>
      <c r="I335" s="271"/>
      <c r="J335" s="272">
        <f>ROUND(I335*H335,2)</f>
        <v>0</v>
      </c>
      <c r="K335" s="273"/>
      <c r="L335" s="274"/>
      <c r="M335" s="275" t="s">
        <v>1</v>
      </c>
      <c r="N335" s="276" t="s">
        <v>41</v>
      </c>
      <c r="O335" s="91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207</v>
      </c>
      <c r="AT335" s="231" t="s">
        <v>424</v>
      </c>
      <c r="AU335" s="231" t="s">
        <v>84</v>
      </c>
      <c r="AY335" s="17" t="s">
        <v>164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7" t="s">
        <v>84</v>
      </c>
      <c r="BK335" s="232">
        <f>ROUND(I335*H335,2)</f>
        <v>0</v>
      </c>
      <c r="BL335" s="17" t="s">
        <v>170</v>
      </c>
      <c r="BM335" s="231" t="s">
        <v>4675</v>
      </c>
    </row>
    <row r="336" spans="1:65" s="2" customFormat="1" ht="13.8" customHeight="1">
      <c r="A336" s="38"/>
      <c r="B336" s="39"/>
      <c r="C336" s="219" t="s">
        <v>1061</v>
      </c>
      <c r="D336" s="219" t="s">
        <v>166</v>
      </c>
      <c r="E336" s="220" t="s">
        <v>4676</v>
      </c>
      <c r="F336" s="221" t="s">
        <v>4677</v>
      </c>
      <c r="G336" s="222" t="s">
        <v>3721</v>
      </c>
      <c r="H336" s="223">
        <v>1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41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170</v>
      </c>
      <c r="AT336" s="231" t="s">
        <v>166</v>
      </c>
      <c r="AU336" s="231" t="s">
        <v>84</v>
      </c>
      <c r="AY336" s="17" t="s">
        <v>164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84</v>
      </c>
      <c r="BK336" s="232">
        <f>ROUND(I336*H336,2)</f>
        <v>0</v>
      </c>
      <c r="BL336" s="17" t="s">
        <v>170</v>
      </c>
      <c r="BM336" s="231" t="s">
        <v>4678</v>
      </c>
    </row>
    <row r="337" spans="1:65" s="2" customFormat="1" ht="13.8" customHeight="1">
      <c r="A337" s="38"/>
      <c r="B337" s="39"/>
      <c r="C337" s="219" t="s">
        <v>1072</v>
      </c>
      <c r="D337" s="219" t="s">
        <v>166</v>
      </c>
      <c r="E337" s="220" t="s">
        <v>4679</v>
      </c>
      <c r="F337" s="221" t="s">
        <v>4680</v>
      </c>
      <c r="G337" s="222" t="s">
        <v>3721</v>
      </c>
      <c r="H337" s="223">
        <v>1</v>
      </c>
      <c r="I337" s="224"/>
      <c r="J337" s="225">
        <f>ROUND(I337*H337,2)</f>
        <v>0</v>
      </c>
      <c r="K337" s="226"/>
      <c r="L337" s="44"/>
      <c r="M337" s="227" t="s">
        <v>1</v>
      </c>
      <c r="N337" s="228" t="s">
        <v>41</v>
      </c>
      <c r="O337" s="91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1" t="s">
        <v>170</v>
      </c>
      <c r="AT337" s="231" t="s">
        <v>166</v>
      </c>
      <c r="AU337" s="231" t="s">
        <v>84</v>
      </c>
      <c r="AY337" s="17" t="s">
        <v>164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84</v>
      </c>
      <c r="BK337" s="232">
        <f>ROUND(I337*H337,2)</f>
        <v>0</v>
      </c>
      <c r="BL337" s="17" t="s">
        <v>170</v>
      </c>
      <c r="BM337" s="231" t="s">
        <v>4681</v>
      </c>
    </row>
    <row r="338" spans="1:65" s="2" customFormat="1" ht="13.8" customHeight="1">
      <c r="A338" s="38"/>
      <c r="B338" s="39"/>
      <c r="C338" s="219" t="s">
        <v>1078</v>
      </c>
      <c r="D338" s="219" t="s">
        <v>166</v>
      </c>
      <c r="E338" s="220" t="s">
        <v>4682</v>
      </c>
      <c r="F338" s="221" t="s">
        <v>4683</v>
      </c>
      <c r="G338" s="222" t="s">
        <v>3721</v>
      </c>
      <c r="H338" s="223">
        <v>1</v>
      </c>
      <c r="I338" s="224"/>
      <c r="J338" s="225">
        <f>ROUND(I338*H338,2)</f>
        <v>0</v>
      </c>
      <c r="K338" s="226"/>
      <c r="L338" s="44"/>
      <c r="M338" s="227" t="s">
        <v>1</v>
      </c>
      <c r="N338" s="228" t="s">
        <v>41</v>
      </c>
      <c r="O338" s="91"/>
      <c r="P338" s="229">
        <f>O338*H338</f>
        <v>0</v>
      </c>
      <c r="Q338" s="229">
        <v>0</v>
      </c>
      <c r="R338" s="229">
        <f>Q338*H338</f>
        <v>0</v>
      </c>
      <c r="S338" s="229">
        <v>0</v>
      </c>
      <c r="T338" s="230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1" t="s">
        <v>170</v>
      </c>
      <c r="AT338" s="231" t="s">
        <v>166</v>
      </c>
      <c r="AU338" s="231" t="s">
        <v>84</v>
      </c>
      <c r="AY338" s="17" t="s">
        <v>164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7" t="s">
        <v>84</v>
      </c>
      <c r="BK338" s="232">
        <f>ROUND(I338*H338,2)</f>
        <v>0</v>
      </c>
      <c r="BL338" s="17" t="s">
        <v>170</v>
      </c>
      <c r="BM338" s="231" t="s">
        <v>4684</v>
      </c>
    </row>
    <row r="339" spans="1:65" s="2" customFormat="1" ht="13.8" customHeight="1">
      <c r="A339" s="38"/>
      <c r="B339" s="39"/>
      <c r="C339" s="219" t="s">
        <v>1084</v>
      </c>
      <c r="D339" s="219" t="s">
        <v>166</v>
      </c>
      <c r="E339" s="220" t="s">
        <v>4685</v>
      </c>
      <c r="F339" s="221" t="s">
        <v>4686</v>
      </c>
      <c r="G339" s="222" t="s">
        <v>3721</v>
      </c>
      <c r="H339" s="223">
        <v>1</v>
      </c>
      <c r="I339" s="224"/>
      <c r="J339" s="225">
        <f>ROUND(I339*H339,2)</f>
        <v>0</v>
      </c>
      <c r="K339" s="226"/>
      <c r="L339" s="44"/>
      <c r="M339" s="278" t="s">
        <v>1</v>
      </c>
      <c r="N339" s="279" t="s">
        <v>41</v>
      </c>
      <c r="O339" s="280"/>
      <c r="P339" s="281">
        <f>O339*H339</f>
        <v>0</v>
      </c>
      <c r="Q339" s="281">
        <v>0</v>
      </c>
      <c r="R339" s="281">
        <f>Q339*H339</f>
        <v>0</v>
      </c>
      <c r="S339" s="281">
        <v>0</v>
      </c>
      <c r="T339" s="282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170</v>
      </c>
      <c r="AT339" s="231" t="s">
        <v>166</v>
      </c>
      <c r="AU339" s="231" t="s">
        <v>84</v>
      </c>
      <c r="AY339" s="17" t="s">
        <v>164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84</v>
      </c>
      <c r="BK339" s="232">
        <f>ROUND(I339*H339,2)</f>
        <v>0</v>
      </c>
      <c r="BL339" s="17" t="s">
        <v>170</v>
      </c>
      <c r="BM339" s="231" t="s">
        <v>4687</v>
      </c>
    </row>
    <row r="340" spans="1:31" s="2" customFormat="1" ht="6.95" customHeight="1">
      <c r="A340" s="38"/>
      <c r="B340" s="66"/>
      <c r="C340" s="67"/>
      <c r="D340" s="67"/>
      <c r="E340" s="67"/>
      <c r="F340" s="67"/>
      <c r="G340" s="67"/>
      <c r="H340" s="67"/>
      <c r="I340" s="67"/>
      <c r="J340" s="67"/>
      <c r="K340" s="67"/>
      <c r="L340" s="44"/>
      <c r="M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</row>
  </sheetData>
  <sheetProtection password="CC35" sheet="1" objects="1" scenarios="1" formatColumns="0" formatRows="0" autoFilter="0"/>
  <autoFilter ref="C121:K33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111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4.4" customHeight="1">
      <c r="B7" s="20"/>
      <c r="E7" s="141" t="str">
        <f>'Rekapitulace stavby'!K6</f>
        <v>Rekonstrukce ubytovny ASK Lovosice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42" t="s">
        <v>4688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ROUND((SUM(BE123:BE283)),2)</f>
        <v>0</v>
      </c>
      <c r="G33" s="38"/>
      <c r="H33" s="38"/>
      <c r="I33" s="155">
        <v>0.21</v>
      </c>
      <c r="J33" s="154">
        <f>ROUND(((SUM(BE123:BE283))*I33),2)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ROUND((SUM(BF123:BF283)),2)</f>
        <v>0</v>
      </c>
      <c r="G34" s="38"/>
      <c r="H34" s="38"/>
      <c r="I34" s="155">
        <v>0.15</v>
      </c>
      <c r="J34" s="154">
        <f>ROUND(((SUM(BF123:BF283))*I34),2)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ROUND((SUM(BG123:BG283)),2)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ROUND((SUM(BH123:BH283)),2)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ROUND((SUM(BI123:BI283)),2)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74" t="str">
        <f>E7</f>
        <v>Rekonstrukce ubytovny ASK Lovosice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05 - Slaboproud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Lovosice</v>
      </c>
      <c r="G91" s="40"/>
      <c r="H91" s="40"/>
      <c r="I91" s="32" t="s">
        <v>30</v>
      </c>
      <c r="J91" s="36" t="str">
        <f>E21</f>
        <v>LINE architektura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115</v>
      </c>
      <c r="D94" s="176"/>
      <c r="E94" s="176"/>
      <c r="F94" s="176"/>
      <c r="G94" s="176"/>
      <c r="H94" s="176"/>
      <c r="I94" s="176"/>
      <c r="J94" s="177" t="s">
        <v>116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117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118</v>
      </c>
    </row>
    <row r="97" spans="1:31" s="9" customFormat="1" ht="24.95" customHeight="1">
      <c r="A97" s="9"/>
      <c r="B97" s="179"/>
      <c r="C97" s="180"/>
      <c r="D97" s="181" t="s">
        <v>4689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4690</v>
      </c>
      <c r="E98" s="182"/>
      <c r="F98" s="182"/>
      <c r="G98" s="182"/>
      <c r="H98" s="182"/>
      <c r="I98" s="182"/>
      <c r="J98" s="183">
        <f>J151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4691</v>
      </c>
      <c r="E99" s="182"/>
      <c r="F99" s="182"/>
      <c r="G99" s="182"/>
      <c r="H99" s="182"/>
      <c r="I99" s="182"/>
      <c r="J99" s="183">
        <f>J170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4692</v>
      </c>
      <c r="E100" s="182"/>
      <c r="F100" s="182"/>
      <c r="G100" s="182"/>
      <c r="H100" s="182"/>
      <c r="I100" s="182"/>
      <c r="J100" s="183">
        <f>J194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4693</v>
      </c>
      <c r="E101" s="182"/>
      <c r="F101" s="182"/>
      <c r="G101" s="182"/>
      <c r="H101" s="182"/>
      <c r="I101" s="182"/>
      <c r="J101" s="183">
        <f>J221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4694</v>
      </c>
      <c r="E102" s="182"/>
      <c r="F102" s="182"/>
      <c r="G102" s="182"/>
      <c r="H102" s="182"/>
      <c r="I102" s="182"/>
      <c r="J102" s="183">
        <f>J252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9"/>
      <c r="C103" s="180"/>
      <c r="D103" s="181" t="s">
        <v>4695</v>
      </c>
      <c r="E103" s="182"/>
      <c r="F103" s="182"/>
      <c r="G103" s="182"/>
      <c r="H103" s="182"/>
      <c r="I103" s="182"/>
      <c r="J103" s="183">
        <f>J260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149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4.4" customHeight="1">
      <c r="A113" s="38"/>
      <c r="B113" s="39"/>
      <c r="C113" s="40"/>
      <c r="D113" s="40"/>
      <c r="E113" s="174" t="str">
        <f>E7</f>
        <v>Rekonstrukce ubytovny ASK Lovosice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112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6" customHeight="1">
      <c r="A115" s="38"/>
      <c r="B115" s="39"/>
      <c r="C115" s="40"/>
      <c r="D115" s="40"/>
      <c r="E115" s="76" t="str">
        <f>E9</f>
        <v>05 - Slaboproud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1. 10. 2020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4" customHeight="1">
      <c r="A119" s="38"/>
      <c r="B119" s="39"/>
      <c r="C119" s="32" t="s">
        <v>24</v>
      </c>
      <c r="D119" s="40"/>
      <c r="E119" s="40"/>
      <c r="F119" s="27" t="str">
        <f>E15</f>
        <v>Město Lovosice</v>
      </c>
      <c r="G119" s="40"/>
      <c r="H119" s="40"/>
      <c r="I119" s="32" t="s">
        <v>30</v>
      </c>
      <c r="J119" s="36" t="str">
        <f>E21</f>
        <v>LINE architektura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6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33</v>
      </c>
      <c r="J120" s="36" t="str">
        <f>E24</f>
        <v>Šimková Dita, K.Vary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150</v>
      </c>
      <c r="D122" s="194" t="s">
        <v>61</v>
      </c>
      <c r="E122" s="194" t="s">
        <v>57</v>
      </c>
      <c r="F122" s="194" t="s">
        <v>58</v>
      </c>
      <c r="G122" s="194" t="s">
        <v>151</v>
      </c>
      <c r="H122" s="194" t="s">
        <v>152</v>
      </c>
      <c r="I122" s="194" t="s">
        <v>153</v>
      </c>
      <c r="J122" s="195" t="s">
        <v>116</v>
      </c>
      <c r="K122" s="196" t="s">
        <v>154</v>
      </c>
      <c r="L122" s="197"/>
      <c r="M122" s="100" t="s">
        <v>1</v>
      </c>
      <c r="N122" s="101" t="s">
        <v>40</v>
      </c>
      <c r="O122" s="101" t="s">
        <v>155</v>
      </c>
      <c r="P122" s="101" t="s">
        <v>156</v>
      </c>
      <c r="Q122" s="101" t="s">
        <v>157</v>
      </c>
      <c r="R122" s="101" t="s">
        <v>158</v>
      </c>
      <c r="S122" s="101" t="s">
        <v>159</v>
      </c>
      <c r="T122" s="102" t="s">
        <v>160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161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P124+P151+P170+P194+P221+P252+P260</f>
        <v>0</v>
      </c>
      <c r="Q123" s="104"/>
      <c r="R123" s="200">
        <f>R124+R151+R170+R194+R221+R252+R260</f>
        <v>0</v>
      </c>
      <c r="S123" s="104"/>
      <c r="T123" s="201">
        <f>T124+T151+T170+T194+T221+T252+T260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118</v>
      </c>
      <c r="BK123" s="202">
        <f>BK124+BK151+BK170+BK194+BK221+BK252+BK260</f>
        <v>0</v>
      </c>
    </row>
    <row r="124" spans="1:63" s="12" customFormat="1" ht="25.9" customHeight="1">
      <c r="A124" s="12"/>
      <c r="B124" s="203"/>
      <c r="C124" s="204"/>
      <c r="D124" s="205" t="s">
        <v>75</v>
      </c>
      <c r="E124" s="206" t="s">
        <v>3349</v>
      </c>
      <c r="F124" s="206" t="s">
        <v>4696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SUM(P125:P150)</f>
        <v>0</v>
      </c>
      <c r="Q124" s="211"/>
      <c r="R124" s="212">
        <f>SUM(R125:R150)</f>
        <v>0</v>
      </c>
      <c r="S124" s="211"/>
      <c r="T124" s="213">
        <f>SUM(T125:T150)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76</v>
      </c>
      <c r="AY124" s="214" t="s">
        <v>164</v>
      </c>
      <c r="BK124" s="216">
        <f>SUM(BK125:BK150)</f>
        <v>0</v>
      </c>
    </row>
    <row r="125" spans="1:65" s="2" customFormat="1" ht="13.8" customHeight="1">
      <c r="A125" s="38"/>
      <c r="B125" s="39"/>
      <c r="C125" s="219" t="s">
        <v>84</v>
      </c>
      <c r="D125" s="219" t="s">
        <v>166</v>
      </c>
      <c r="E125" s="220" t="s">
        <v>4697</v>
      </c>
      <c r="F125" s="221" t="s">
        <v>4698</v>
      </c>
      <c r="G125" s="222" t="s">
        <v>4699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41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170</v>
      </c>
      <c r="AT125" s="231" t="s">
        <v>166</v>
      </c>
      <c r="AU125" s="231" t="s">
        <v>84</v>
      </c>
      <c r="AY125" s="17" t="s">
        <v>164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84</v>
      </c>
      <c r="BK125" s="232">
        <f>ROUND(I125*H125,2)</f>
        <v>0</v>
      </c>
      <c r="BL125" s="17" t="s">
        <v>170</v>
      </c>
      <c r="BM125" s="231" t="s">
        <v>4700</v>
      </c>
    </row>
    <row r="126" spans="1:65" s="2" customFormat="1" ht="13.8" customHeight="1">
      <c r="A126" s="38"/>
      <c r="B126" s="39"/>
      <c r="C126" s="219" t="s">
        <v>86</v>
      </c>
      <c r="D126" s="219" t="s">
        <v>166</v>
      </c>
      <c r="E126" s="220" t="s">
        <v>4701</v>
      </c>
      <c r="F126" s="221" t="s">
        <v>4702</v>
      </c>
      <c r="G126" s="222" t="s">
        <v>3721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41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170</v>
      </c>
      <c r="AT126" s="231" t="s">
        <v>166</v>
      </c>
      <c r="AU126" s="231" t="s">
        <v>84</v>
      </c>
      <c r="AY126" s="17" t="s">
        <v>164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84</v>
      </c>
      <c r="BK126" s="232">
        <f>ROUND(I126*H126,2)</f>
        <v>0</v>
      </c>
      <c r="BL126" s="17" t="s">
        <v>170</v>
      </c>
      <c r="BM126" s="231" t="s">
        <v>4703</v>
      </c>
    </row>
    <row r="127" spans="1:65" s="2" customFormat="1" ht="13.8" customHeight="1">
      <c r="A127" s="38"/>
      <c r="B127" s="39"/>
      <c r="C127" s="219" t="s">
        <v>179</v>
      </c>
      <c r="D127" s="219" t="s">
        <v>166</v>
      </c>
      <c r="E127" s="220" t="s">
        <v>4704</v>
      </c>
      <c r="F127" s="221" t="s">
        <v>4705</v>
      </c>
      <c r="G127" s="222" t="s">
        <v>4699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41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170</v>
      </c>
      <c r="AT127" s="231" t="s">
        <v>166</v>
      </c>
      <c r="AU127" s="231" t="s">
        <v>84</v>
      </c>
      <c r="AY127" s="17" t="s">
        <v>164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84</v>
      </c>
      <c r="BK127" s="232">
        <f>ROUND(I127*H127,2)</f>
        <v>0</v>
      </c>
      <c r="BL127" s="17" t="s">
        <v>170</v>
      </c>
      <c r="BM127" s="231" t="s">
        <v>4706</v>
      </c>
    </row>
    <row r="128" spans="1:65" s="2" customFormat="1" ht="13.8" customHeight="1">
      <c r="A128" s="38"/>
      <c r="B128" s="39"/>
      <c r="C128" s="219" t="s">
        <v>170</v>
      </c>
      <c r="D128" s="219" t="s">
        <v>166</v>
      </c>
      <c r="E128" s="220" t="s">
        <v>4707</v>
      </c>
      <c r="F128" s="221" t="s">
        <v>4708</v>
      </c>
      <c r="G128" s="222" t="s">
        <v>4699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41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170</v>
      </c>
      <c r="AT128" s="231" t="s">
        <v>166</v>
      </c>
      <c r="AU128" s="231" t="s">
        <v>84</v>
      </c>
      <c r="AY128" s="17" t="s">
        <v>164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84</v>
      </c>
      <c r="BK128" s="232">
        <f>ROUND(I128*H128,2)</f>
        <v>0</v>
      </c>
      <c r="BL128" s="17" t="s">
        <v>170</v>
      </c>
      <c r="BM128" s="231" t="s">
        <v>4709</v>
      </c>
    </row>
    <row r="129" spans="1:65" s="2" customFormat="1" ht="13.8" customHeight="1">
      <c r="A129" s="38"/>
      <c r="B129" s="39"/>
      <c r="C129" s="219" t="s">
        <v>191</v>
      </c>
      <c r="D129" s="219" t="s">
        <v>166</v>
      </c>
      <c r="E129" s="220" t="s">
        <v>4710</v>
      </c>
      <c r="F129" s="221" t="s">
        <v>4711</v>
      </c>
      <c r="G129" s="222" t="s">
        <v>4699</v>
      </c>
      <c r="H129" s="223">
        <v>1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41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170</v>
      </c>
      <c r="AT129" s="231" t="s">
        <v>166</v>
      </c>
      <c r="AU129" s="231" t="s">
        <v>84</v>
      </c>
      <c r="AY129" s="17" t="s">
        <v>164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84</v>
      </c>
      <c r="BK129" s="232">
        <f>ROUND(I129*H129,2)</f>
        <v>0</v>
      </c>
      <c r="BL129" s="17" t="s">
        <v>170</v>
      </c>
      <c r="BM129" s="231" t="s">
        <v>4712</v>
      </c>
    </row>
    <row r="130" spans="1:65" s="2" customFormat="1" ht="13.8" customHeight="1">
      <c r="A130" s="38"/>
      <c r="B130" s="39"/>
      <c r="C130" s="219" t="s">
        <v>197</v>
      </c>
      <c r="D130" s="219" t="s">
        <v>166</v>
      </c>
      <c r="E130" s="220" t="s">
        <v>4713</v>
      </c>
      <c r="F130" s="221" t="s">
        <v>4714</v>
      </c>
      <c r="G130" s="222" t="s">
        <v>4699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41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170</v>
      </c>
      <c r="AT130" s="231" t="s">
        <v>166</v>
      </c>
      <c r="AU130" s="231" t="s">
        <v>84</v>
      </c>
      <c r="AY130" s="17" t="s">
        <v>164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84</v>
      </c>
      <c r="BK130" s="232">
        <f>ROUND(I130*H130,2)</f>
        <v>0</v>
      </c>
      <c r="BL130" s="17" t="s">
        <v>170</v>
      </c>
      <c r="BM130" s="231" t="s">
        <v>4715</v>
      </c>
    </row>
    <row r="131" spans="1:65" s="2" customFormat="1" ht="13.8" customHeight="1">
      <c r="A131" s="38"/>
      <c r="B131" s="39"/>
      <c r="C131" s="219" t="s">
        <v>201</v>
      </c>
      <c r="D131" s="219" t="s">
        <v>166</v>
      </c>
      <c r="E131" s="220" t="s">
        <v>4716</v>
      </c>
      <c r="F131" s="221" t="s">
        <v>4717</v>
      </c>
      <c r="G131" s="222" t="s">
        <v>4699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41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170</v>
      </c>
      <c r="AT131" s="231" t="s">
        <v>166</v>
      </c>
      <c r="AU131" s="231" t="s">
        <v>84</v>
      </c>
      <c r="AY131" s="17" t="s">
        <v>164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84</v>
      </c>
      <c r="BK131" s="232">
        <f>ROUND(I131*H131,2)</f>
        <v>0</v>
      </c>
      <c r="BL131" s="17" t="s">
        <v>170</v>
      </c>
      <c r="BM131" s="231" t="s">
        <v>4718</v>
      </c>
    </row>
    <row r="132" spans="1:65" s="2" customFormat="1" ht="13.8" customHeight="1">
      <c r="A132" s="38"/>
      <c r="B132" s="39"/>
      <c r="C132" s="219" t="s">
        <v>207</v>
      </c>
      <c r="D132" s="219" t="s">
        <v>166</v>
      </c>
      <c r="E132" s="220" t="s">
        <v>4719</v>
      </c>
      <c r="F132" s="221" t="s">
        <v>4720</v>
      </c>
      <c r="G132" s="222" t="s">
        <v>4721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41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170</v>
      </c>
      <c r="AT132" s="231" t="s">
        <v>166</v>
      </c>
      <c r="AU132" s="231" t="s">
        <v>84</v>
      </c>
      <c r="AY132" s="17" t="s">
        <v>164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84</v>
      </c>
      <c r="BK132" s="232">
        <f>ROUND(I132*H132,2)</f>
        <v>0</v>
      </c>
      <c r="BL132" s="17" t="s">
        <v>170</v>
      </c>
      <c r="BM132" s="231" t="s">
        <v>4722</v>
      </c>
    </row>
    <row r="133" spans="1:65" s="2" customFormat="1" ht="13.8" customHeight="1">
      <c r="A133" s="38"/>
      <c r="B133" s="39"/>
      <c r="C133" s="219" t="s">
        <v>212</v>
      </c>
      <c r="D133" s="219" t="s">
        <v>166</v>
      </c>
      <c r="E133" s="220" t="s">
        <v>4723</v>
      </c>
      <c r="F133" s="221" t="s">
        <v>4724</v>
      </c>
      <c r="G133" s="222" t="s">
        <v>3454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41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170</v>
      </c>
      <c r="AT133" s="231" t="s">
        <v>166</v>
      </c>
      <c r="AU133" s="231" t="s">
        <v>84</v>
      </c>
      <c r="AY133" s="17" t="s">
        <v>164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84</v>
      </c>
      <c r="BK133" s="232">
        <f>ROUND(I133*H133,2)</f>
        <v>0</v>
      </c>
      <c r="BL133" s="17" t="s">
        <v>170</v>
      </c>
      <c r="BM133" s="231" t="s">
        <v>4725</v>
      </c>
    </row>
    <row r="134" spans="1:65" s="2" customFormat="1" ht="13.8" customHeight="1">
      <c r="A134" s="38"/>
      <c r="B134" s="39"/>
      <c r="C134" s="219" t="s">
        <v>218</v>
      </c>
      <c r="D134" s="219" t="s">
        <v>166</v>
      </c>
      <c r="E134" s="220" t="s">
        <v>4726</v>
      </c>
      <c r="F134" s="221" t="s">
        <v>4727</v>
      </c>
      <c r="G134" s="222" t="s">
        <v>3454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41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170</v>
      </c>
      <c r="AT134" s="231" t="s">
        <v>166</v>
      </c>
      <c r="AU134" s="231" t="s">
        <v>84</v>
      </c>
      <c r="AY134" s="17" t="s">
        <v>164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84</v>
      </c>
      <c r="BK134" s="232">
        <f>ROUND(I134*H134,2)</f>
        <v>0</v>
      </c>
      <c r="BL134" s="17" t="s">
        <v>170</v>
      </c>
      <c r="BM134" s="231" t="s">
        <v>4728</v>
      </c>
    </row>
    <row r="135" spans="1:65" s="2" customFormat="1" ht="13.8" customHeight="1">
      <c r="A135" s="38"/>
      <c r="B135" s="39"/>
      <c r="C135" s="219" t="s">
        <v>222</v>
      </c>
      <c r="D135" s="219" t="s">
        <v>166</v>
      </c>
      <c r="E135" s="220" t="s">
        <v>4729</v>
      </c>
      <c r="F135" s="221" t="s">
        <v>4730</v>
      </c>
      <c r="G135" s="222" t="s">
        <v>3454</v>
      </c>
      <c r="H135" s="223">
        <v>2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41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170</v>
      </c>
      <c r="AT135" s="231" t="s">
        <v>166</v>
      </c>
      <c r="AU135" s="231" t="s">
        <v>84</v>
      </c>
      <c r="AY135" s="17" t="s">
        <v>164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84</v>
      </c>
      <c r="BK135" s="232">
        <f>ROUND(I135*H135,2)</f>
        <v>0</v>
      </c>
      <c r="BL135" s="17" t="s">
        <v>170</v>
      </c>
      <c r="BM135" s="231" t="s">
        <v>4731</v>
      </c>
    </row>
    <row r="136" spans="1:65" s="2" customFormat="1" ht="13.8" customHeight="1">
      <c r="A136" s="38"/>
      <c r="B136" s="39"/>
      <c r="C136" s="219" t="s">
        <v>227</v>
      </c>
      <c r="D136" s="219" t="s">
        <v>166</v>
      </c>
      <c r="E136" s="220" t="s">
        <v>4732</v>
      </c>
      <c r="F136" s="221" t="s">
        <v>4733</v>
      </c>
      <c r="G136" s="222" t="s">
        <v>3454</v>
      </c>
      <c r="H136" s="223">
        <v>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41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170</v>
      </c>
      <c r="AT136" s="231" t="s">
        <v>166</v>
      </c>
      <c r="AU136" s="231" t="s">
        <v>84</v>
      </c>
      <c r="AY136" s="17" t="s">
        <v>164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84</v>
      </c>
      <c r="BK136" s="232">
        <f>ROUND(I136*H136,2)</f>
        <v>0</v>
      </c>
      <c r="BL136" s="17" t="s">
        <v>170</v>
      </c>
      <c r="BM136" s="231" t="s">
        <v>4734</v>
      </c>
    </row>
    <row r="137" spans="1:65" s="2" customFormat="1" ht="13.8" customHeight="1">
      <c r="A137" s="38"/>
      <c r="B137" s="39"/>
      <c r="C137" s="219" t="s">
        <v>233</v>
      </c>
      <c r="D137" s="219" t="s">
        <v>166</v>
      </c>
      <c r="E137" s="220" t="s">
        <v>4735</v>
      </c>
      <c r="F137" s="221" t="s">
        <v>4736</v>
      </c>
      <c r="G137" s="222" t="s">
        <v>3454</v>
      </c>
      <c r="H137" s="223">
        <v>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41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170</v>
      </c>
      <c r="AT137" s="231" t="s">
        <v>166</v>
      </c>
      <c r="AU137" s="231" t="s">
        <v>84</v>
      </c>
      <c r="AY137" s="17" t="s">
        <v>164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84</v>
      </c>
      <c r="BK137" s="232">
        <f>ROUND(I137*H137,2)</f>
        <v>0</v>
      </c>
      <c r="BL137" s="17" t="s">
        <v>170</v>
      </c>
      <c r="BM137" s="231" t="s">
        <v>4737</v>
      </c>
    </row>
    <row r="138" spans="1:65" s="2" customFormat="1" ht="13.8" customHeight="1">
      <c r="A138" s="38"/>
      <c r="B138" s="39"/>
      <c r="C138" s="219" t="s">
        <v>238</v>
      </c>
      <c r="D138" s="219" t="s">
        <v>166</v>
      </c>
      <c r="E138" s="220" t="s">
        <v>4738</v>
      </c>
      <c r="F138" s="221" t="s">
        <v>4739</v>
      </c>
      <c r="G138" s="222" t="s">
        <v>3454</v>
      </c>
      <c r="H138" s="223">
        <v>18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41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170</v>
      </c>
      <c r="AT138" s="231" t="s">
        <v>166</v>
      </c>
      <c r="AU138" s="231" t="s">
        <v>84</v>
      </c>
      <c r="AY138" s="17" t="s">
        <v>164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84</v>
      </c>
      <c r="BK138" s="232">
        <f>ROUND(I138*H138,2)</f>
        <v>0</v>
      </c>
      <c r="BL138" s="17" t="s">
        <v>170</v>
      </c>
      <c r="BM138" s="231" t="s">
        <v>4740</v>
      </c>
    </row>
    <row r="139" spans="1:65" s="2" customFormat="1" ht="13.8" customHeight="1">
      <c r="A139" s="38"/>
      <c r="B139" s="39"/>
      <c r="C139" s="219" t="s">
        <v>8</v>
      </c>
      <c r="D139" s="219" t="s">
        <v>166</v>
      </c>
      <c r="E139" s="220" t="s">
        <v>4741</v>
      </c>
      <c r="F139" s="221" t="s">
        <v>4742</v>
      </c>
      <c r="G139" s="222" t="s">
        <v>3454</v>
      </c>
      <c r="H139" s="223">
        <v>9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41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170</v>
      </c>
      <c r="AT139" s="231" t="s">
        <v>166</v>
      </c>
      <c r="AU139" s="231" t="s">
        <v>84</v>
      </c>
      <c r="AY139" s="17" t="s">
        <v>164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84</v>
      </c>
      <c r="BK139" s="232">
        <f>ROUND(I139*H139,2)</f>
        <v>0</v>
      </c>
      <c r="BL139" s="17" t="s">
        <v>170</v>
      </c>
      <c r="BM139" s="231" t="s">
        <v>4743</v>
      </c>
    </row>
    <row r="140" spans="1:65" s="2" customFormat="1" ht="13.8" customHeight="1">
      <c r="A140" s="38"/>
      <c r="B140" s="39"/>
      <c r="C140" s="219" t="s">
        <v>252</v>
      </c>
      <c r="D140" s="219" t="s">
        <v>166</v>
      </c>
      <c r="E140" s="220" t="s">
        <v>4744</v>
      </c>
      <c r="F140" s="221" t="s">
        <v>4745</v>
      </c>
      <c r="G140" s="222" t="s">
        <v>3454</v>
      </c>
      <c r="H140" s="223">
        <v>19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41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170</v>
      </c>
      <c r="AT140" s="231" t="s">
        <v>166</v>
      </c>
      <c r="AU140" s="231" t="s">
        <v>84</v>
      </c>
      <c r="AY140" s="17" t="s">
        <v>164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84</v>
      </c>
      <c r="BK140" s="232">
        <f>ROUND(I140*H140,2)</f>
        <v>0</v>
      </c>
      <c r="BL140" s="17" t="s">
        <v>170</v>
      </c>
      <c r="BM140" s="231" t="s">
        <v>4746</v>
      </c>
    </row>
    <row r="141" spans="1:65" s="2" customFormat="1" ht="13.8" customHeight="1">
      <c r="A141" s="38"/>
      <c r="B141" s="39"/>
      <c r="C141" s="219" t="s">
        <v>258</v>
      </c>
      <c r="D141" s="219" t="s">
        <v>166</v>
      </c>
      <c r="E141" s="220" t="s">
        <v>4747</v>
      </c>
      <c r="F141" s="221" t="s">
        <v>4748</v>
      </c>
      <c r="G141" s="222" t="s">
        <v>3454</v>
      </c>
      <c r="H141" s="223">
        <v>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41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170</v>
      </c>
      <c r="AT141" s="231" t="s">
        <v>166</v>
      </c>
      <c r="AU141" s="231" t="s">
        <v>84</v>
      </c>
      <c r="AY141" s="17" t="s">
        <v>164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84</v>
      </c>
      <c r="BK141" s="232">
        <f>ROUND(I141*H141,2)</f>
        <v>0</v>
      </c>
      <c r="BL141" s="17" t="s">
        <v>170</v>
      </c>
      <c r="BM141" s="231" t="s">
        <v>4749</v>
      </c>
    </row>
    <row r="142" spans="1:65" s="2" customFormat="1" ht="13.8" customHeight="1">
      <c r="A142" s="38"/>
      <c r="B142" s="39"/>
      <c r="C142" s="219" t="s">
        <v>263</v>
      </c>
      <c r="D142" s="219" t="s">
        <v>166</v>
      </c>
      <c r="E142" s="220" t="s">
        <v>4750</v>
      </c>
      <c r="F142" s="221" t="s">
        <v>4751</v>
      </c>
      <c r="G142" s="222" t="s">
        <v>3454</v>
      </c>
      <c r="H142" s="223">
        <v>1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41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170</v>
      </c>
      <c r="AT142" s="231" t="s">
        <v>166</v>
      </c>
      <c r="AU142" s="231" t="s">
        <v>84</v>
      </c>
      <c r="AY142" s="17" t="s">
        <v>164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84</v>
      </c>
      <c r="BK142" s="232">
        <f>ROUND(I142*H142,2)</f>
        <v>0</v>
      </c>
      <c r="BL142" s="17" t="s">
        <v>170</v>
      </c>
      <c r="BM142" s="231" t="s">
        <v>4752</v>
      </c>
    </row>
    <row r="143" spans="1:65" s="2" customFormat="1" ht="13.8" customHeight="1">
      <c r="A143" s="38"/>
      <c r="B143" s="39"/>
      <c r="C143" s="219" t="s">
        <v>268</v>
      </c>
      <c r="D143" s="219" t="s">
        <v>166</v>
      </c>
      <c r="E143" s="220" t="s">
        <v>4753</v>
      </c>
      <c r="F143" s="221" t="s">
        <v>4754</v>
      </c>
      <c r="G143" s="222" t="s">
        <v>3454</v>
      </c>
      <c r="H143" s="223">
        <v>84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41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170</v>
      </c>
      <c r="AT143" s="231" t="s">
        <v>166</v>
      </c>
      <c r="AU143" s="231" t="s">
        <v>84</v>
      </c>
      <c r="AY143" s="17" t="s">
        <v>164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84</v>
      </c>
      <c r="BK143" s="232">
        <f>ROUND(I143*H143,2)</f>
        <v>0</v>
      </c>
      <c r="BL143" s="17" t="s">
        <v>170</v>
      </c>
      <c r="BM143" s="231" t="s">
        <v>4755</v>
      </c>
    </row>
    <row r="144" spans="1:65" s="2" customFormat="1" ht="13.8" customHeight="1">
      <c r="A144" s="38"/>
      <c r="B144" s="39"/>
      <c r="C144" s="219" t="s">
        <v>275</v>
      </c>
      <c r="D144" s="219" t="s">
        <v>166</v>
      </c>
      <c r="E144" s="220" t="s">
        <v>4756</v>
      </c>
      <c r="F144" s="221" t="s">
        <v>4757</v>
      </c>
      <c r="G144" s="222" t="s">
        <v>3454</v>
      </c>
      <c r="H144" s="223">
        <v>18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41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170</v>
      </c>
      <c r="AT144" s="231" t="s">
        <v>166</v>
      </c>
      <c r="AU144" s="231" t="s">
        <v>84</v>
      </c>
      <c r="AY144" s="17" t="s">
        <v>164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84</v>
      </c>
      <c r="BK144" s="232">
        <f>ROUND(I144*H144,2)</f>
        <v>0</v>
      </c>
      <c r="BL144" s="17" t="s">
        <v>170</v>
      </c>
      <c r="BM144" s="231" t="s">
        <v>4758</v>
      </c>
    </row>
    <row r="145" spans="1:65" s="2" customFormat="1" ht="13.8" customHeight="1">
      <c r="A145" s="38"/>
      <c r="B145" s="39"/>
      <c r="C145" s="219" t="s">
        <v>7</v>
      </c>
      <c r="D145" s="219" t="s">
        <v>166</v>
      </c>
      <c r="E145" s="220" t="s">
        <v>4759</v>
      </c>
      <c r="F145" s="221" t="s">
        <v>4760</v>
      </c>
      <c r="G145" s="222" t="s">
        <v>3454</v>
      </c>
      <c r="H145" s="223">
        <v>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41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170</v>
      </c>
      <c r="AT145" s="231" t="s">
        <v>166</v>
      </c>
      <c r="AU145" s="231" t="s">
        <v>84</v>
      </c>
      <c r="AY145" s="17" t="s">
        <v>164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84</v>
      </c>
      <c r="BK145" s="232">
        <f>ROUND(I145*H145,2)</f>
        <v>0</v>
      </c>
      <c r="BL145" s="17" t="s">
        <v>170</v>
      </c>
      <c r="BM145" s="231" t="s">
        <v>4761</v>
      </c>
    </row>
    <row r="146" spans="1:65" s="2" customFormat="1" ht="13.8" customHeight="1">
      <c r="A146" s="38"/>
      <c r="B146" s="39"/>
      <c r="C146" s="219" t="s">
        <v>284</v>
      </c>
      <c r="D146" s="219" t="s">
        <v>166</v>
      </c>
      <c r="E146" s="220" t="s">
        <v>4762</v>
      </c>
      <c r="F146" s="221" t="s">
        <v>4763</v>
      </c>
      <c r="G146" s="222" t="s">
        <v>3454</v>
      </c>
      <c r="H146" s="223">
        <v>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41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170</v>
      </c>
      <c r="AT146" s="231" t="s">
        <v>166</v>
      </c>
      <c r="AU146" s="231" t="s">
        <v>84</v>
      </c>
      <c r="AY146" s="17" t="s">
        <v>164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84</v>
      </c>
      <c r="BK146" s="232">
        <f>ROUND(I146*H146,2)</f>
        <v>0</v>
      </c>
      <c r="BL146" s="17" t="s">
        <v>170</v>
      </c>
      <c r="BM146" s="231" t="s">
        <v>4764</v>
      </c>
    </row>
    <row r="147" spans="1:65" s="2" customFormat="1" ht="13.8" customHeight="1">
      <c r="A147" s="38"/>
      <c r="B147" s="39"/>
      <c r="C147" s="219" t="s">
        <v>291</v>
      </c>
      <c r="D147" s="219" t="s">
        <v>166</v>
      </c>
      <c r="E147" s="220" t="s">
        <v>4765</v>
      </c>
      <c r="F147" s="221" t="s">
        <v>4766</v>
      </c>
      <c r="G147" s="222" t="s">
        <v>3454</v>
      </c>
      <c r="H147" s="223">
        <v>18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41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170</v>
      </c>
      <c r="AT147" s="231" t="s">
        <v>166</v>
      </c>
      <c r="AU147" s="231" t="s">
        <v>84</v>
      </c>
      <c r="AY147" s="17" t="s">
        <v>164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84</v>
      </c>
      <c r="BK147" s="232">
        <f>ROUND(I147*H147,2)</f>
        <v>0</v>
      </c>
      <c r="BL147" s="17" t="s">
        <v>170</v>
      </c>
      <c r="BM147" s="231" t="s">
        <v>4767</v>
      </c>
    </row>
    <row r="148" spans="1:65" s="2" customFormat="1" ht="13.8" customHeight="1">
      <c r="A148" s="38"/>
      <c r="B148" s="39"/>
      <c r="C148" s="219" t="s">
        <v>296</v>
      </c>
      <c r="D148" s="219" t="s">
        <v>166</v>
      </c>
      <c r="E148" s="220" t="s">
        <v>4768</v>
      </c>
      <c r="F148" s="221" t="s">
        <v>4769</v>
      </c>
      <c r="G148" s="222" t="s">
        <v>182</v>
      </c>
      <c r="H148" s="223">
        <v>18000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41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170</v>
      </c>
      <c r="AT148" s="231" t="s">
        <v>166</v>
      </c>
      <c r="AU148" s="231" t="s">
        <v>84</v>
      </c>
      <c r="AY148" s="17" t="s">
        <v>164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84</v>
      </c>
      <c r="BK148" s="232">
        <f>ROUND(I148*H148,2)</f>
        <v>0</v>
      </c>
      <c r="BL148" s="17" t="s">
        <v>170</v>
      </c>
      <c r="BM148" s="231" t="s">
        <v>4770</v>
      </c>
    </row>
    <row r="149" spans="1:65" s="2" customFormat="1" ht="13.8" customHeight="1">
      <c r="A149" s="38"/>
      <c r="B149" s="39"/>
      <c r="C149" s="219" t="s">
        <v>305</v>
      </c>
      <c r="D149" s="219" t="s">
        <v>166</v>
      </c>
      <c r="E149" s="220" t="s">
        <v>4771</v>
      </c>
      <c r="F149" s="221" t="s">
        <v>4772</v>
      </c>
      <c r="G149" s="222" t="s">
        <v>4721</v>
      </c>
      <c r="H149" s="223">
        <v>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41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170</v>
      </c>
      <c r="AT149" s="231" t="s">
        <v>166</v>
      </c>
      <c r="AU149" s="231" t="s">
        <v>84</v>
      </c>
      <c r="AY149" s="17" t="s">
        <v>164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84</v>
      </c>
      <c r="BK149" s="232">
        <f>ROUND(I149*H149,2)</f>
        <v>0</v>
      </c>
      <c r="BL149" s="17" t="s">
        <v>170</v>
      </c>
      <c r="BM149" s="231" t="s">
        <v>4773</v>
      </c>
    </row>
    <row r="150" spans="1:65" s="2" customFormat="1" ht="13.8" customHeight="1">
      <c r="A150" s="38"/>
      <c r="B150" s="39"/>
      <c r="C150" s="219" t="s">
        <v>314</v>
      </c>
      <c r="D150" s="219" t="s">
        <v>166</v>
      </c>
      <c r="E150" s="220" t="s">
        <v>4774</v>
      </c>
      <c r="F150" s="221" t="s">
        <v>4775</v>
      </c>
      <c r="G150" s="222" t="s">
        <v>4721</v>
      </c>
      <c r="H150" s="223">
        <v>1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41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170</v>
      </c>
      <c r="AT150" s="231" t="s">
        <v>166</v>
      </c>
      <c r="AU150" s="231" t="s">
        <v>84</v>
      </c>
      <c r="AY150" s="17" t="s">
        <v>164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84</v>
      </c>
      <c r="BK150" s="232">
        <f>ROUND(I150*H150,2)</f>
        <v>0</v>
      </c>
      <c r="BL150" s="17" t="s">
        <v>170</v>
      </c>
      <c r="BM150" s="231" t="s">
        <v>4776</v>
      </c>
    </row>
    <row r="151" spans="1:63" s="12" customFormat="1" ht="25.9" customHeight="1">
      <c r="A151" s="12"/>
      <c r="B151" s="203"/>
      <c r="C151" s="204"/>
      <c r="D151" s="205" t="s">
        <v>75</v>
      </c>
      <c r="E151" s="206" t="s">
        <v>3423</v>
      </c>
      <c r="F151" s="206" t="s">
        <v>4777</v>
      </c>
      <c r="G151" s="204"/>
      <c r="H151" s="204"/>
      <c r="I151" s="207"/>
      <c r="J151" s="208">
        <f>BK151</f>
        <v>0</v>
      </c>
      <c r="K151" s="204"/>
      <c r="L151" s="209"/>
      <c r="M151" s="210"/>
      <c r="N151" s="211"/>
      <c r="O151" s="211"/>
      <c r="P151" s="212">
        <f>SUM(P152:P169)</f>
        <v>0</v>
      </c>
      <c r="Q151" s="211"/>
      <c r="R151" s="212">
        <f>SUM(R152:R169)</f>
        <v>0</v>
      </c>
      <c r="S151" s="211"/>
      <c r="T151" s="213">
        <f>SUM(T152:T169)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84</v>
      </c>
      <c r="AT151" s="215" t="s">
        <v>75</v>
      </c>
      <c r="AU151" s="215" t="s">
        <v>76</v>
      </c>
      <c r="AY151" s="214" t="s">
        <v>164</v>
      </c>
      <c r="BK151" s="216">
        <f>SUM(BK152:BK169)</f>
        <v>0</v>
      </c>
    </row>
    <row r="152" spans="1:65" s="2" customFormat="1" ht="13.8" customHeight="1">
      <c r="A152" s="38"/>
      <c r="B152" s="39"/>
      <c r="C152" s="219" t="s">
        <v>319</v>
      </c>
      <c r="D152" s="219" t="s">
        <v>166</v>
      </c>
      <c r="E152" s="220" t="s">
        <v>4697</v>
      </c>
      <c r="F152" s="221" t="s">
        <v>4698</v>
      </c>
      <c r="G152" s="222" t="s">
        <v>4699</v>
      </c>
      <c r="H152" s="223">
        <v>1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41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170</v>
      </c>
      <c r="AT152" s="231" t="s">
        <v>166</v>
      </c>
      <c r="AU152" s="231" t="s">
        <v>84</v>
      </c>
      <c r="AY152" s="17" t="s">
        <v>164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84</v>
      </c>
      <c r="BK152" s="232">
        <f>ROUND(I152*H152,2)</f>
        <v>0</v>
      </c>
      <c r="BL152" s="17" t="s">
        <v>170</v>
      </c>
      <c r="BM152" s="231" t="s">
        <v>4778</v>
      </c>
    </row>
    <row r="153" spans="1:65" s="2" customFormat="1" ht="13.8" customHeight="1">
      <c r="A153" s="38"/>
      <c r="B153" s="39"/>
      <c r="C153" s="219" t="s">
        <v>324</v>
      </c>
      <c r="D153" s="219" t="s">
        <v>166</v>
      </c>
      <c r="E153" s="220" t="s">
        <v>4701</v>
      </c>
      <c r="F153" s="221" t="s">
        <v>4702</v>
      </c>
      <c r="G153" s="222" t="s">
        <v>3721</v>
      </c>
      <c r="H153" s="223">
        <v>1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41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170</v>
      </c>
      <c r="AT153" s="231" t="s">
        <v>166</v>
      </c>
      <c r="AU153" s="231" t="s">
        <v>84</v>
      </c>
      <c r="AY153" s="17" t="s">
        <v>164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84</v>
      </c>
      <c r="BK153" s="232">
        <f>ROUND(I153*H153,2)</f>
        <v>0</v>
      </c>
      <c r="BL153" s="17" t="s">
        <v>170</v>
      </c>
      <c r="BM153" s="231" t="s">
        <v>4779</v>
      </c>
    </row>
    <row r="154" spans="1:65" s="2" customFormat="1" ht="13.8" customHeight="1">
      <c r="A154" s="38"/>
      <c r="B154" s="39"/>
      <c r="C154" s="219" t="s">
        <v>333</v>
      </c>
      <c r="D154" s="219" t="s">
        <v>166</v>
      </c>
      <c r="E154" s="220" t="s">
        <v>4704</v>
      </c>
      <c r="F154" s="221" t="s">
        <v>4705</v>
      </c>
      <c r="G154" s="222" t="s">
        <v>4699</v>
      </c>
      <c r="H154" s="223">
        <v>1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41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170</v>
      </c>
      <c r="AT154" s="231" t="s">
        <v>166</v>
      </c>
      <c r="AU154" s="231" t="s">
        <v>84</v>
      </c>
      <c r="AY154" s="17" t="s">
        <v>164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84</v>
      </c>
      <c r="BK154" s="232">
        <f>ROUND(I154*H154,2)</f>
        <v>0</v>
      </c>
      <c r="BL154" s="17" t="s">
        <v>170</v>
      </c>
      <c r="BM154" s="231" t="s">
        <v>4780</v>
      </c>
    </row>
    <row r="155" spans="1:65" s="2" customFormat="1" ht="13.8" customHeight="1">
      <c r="A155" s="38"/>
      <c r="B155" s="39"/>
      <c r="C155" s="219" t="s">
        <v>338</v>
      </c>
      <c r="D155" s="219" t="s">
        <v>166</v>
      </c>
      <c r="E155" s="220" t="s">
        <v>4707</v>
      </c>
      <c r="F155" s="221" t="s">
        <v>4708</v>
      </c>
      <c r="G155" s="222" t="s">
        <v>4699</v>
      </c>
      <c r="H155" s="223">
        <v>1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41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170</v>
      </c>
      <c r="AT155" s="231" t="s">
        <v>166</v>
      </c>
      <c r="AU155" s="231" t="s">
        <v>84</v>
      </c>
      <c r="AY155" s="17" t="s">
        <v>164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84</v>
      </c>
      <c r="BK155" s="232">
        <f>ROUND(I155*H155,2)</f>
        <v>0</v>
      </c>
      <c r="BL155" s="17" t="s">
        <v>170</v>
      </c>
      <c r="BM155" s="231" t="s">
        <v>4781</v>
      </c>
    </row>
    <row r="156" spans="1:65" s="2" customFormat="1" ht="13.8" customHeight="1">
      <c r="A156" s="38"/>
      <c r="B156" s="39"/>
      <c r="C156" s="219" t="s">
        <v>347</v>
      </c>
      <c r="D156" s="219" t="s">
        <v>166</v>
      </c>
      <c r="E156" s="220" t="s">
        <v>4710</v>
      </c>
      <c r="F156" s="221" t="s">
        <v>4711</v>
      </c>
      <c r="G156" s="222" t="s">
        <v>4699</v>
      </c>
      <c r="H156" s="223">
        <v>1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41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170</v>
      </c>
      <c r="AT156" s="231" t="s">
        <v>166</v>
      </c>
      <c r="AU156" s="231" t="s">
        <v>84</v>
      </c>
      <c r="AY156" s="17" t="s">
        <v>164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84</v>
      </c>
      <c r="BK156" s="232">
        <f>ROUND(I156*H156,2)</f>
        <v>0</v>
      </c>
      <c r="BL156" s="17" t="s">
        <v>170</v>
      </c>
      <c r="BM156" s="231" t="s">
        <v>4782</v>
      </c>
    </row>
    <row r="157" spans="1:65" s="2" customFormat="1" ht="13.8" customHeight="1">
      <c r="A157" s="38"/>
      <c r="B157" s="39"/>
      <c r="C157" s="219" t="s">
        <v>352</v>
      </c>
      <c r="D157" s="219" t="s">
        <v>166</v>
      </c>
      <c r="E157" s="220" t="s">
        <v>4713</v>
      </c>
      <c r="F157" s="221" t="s">
        <v>4714</v>
      </c>
      <c r="G157" s="222" t="s">
        <v>4699</v>
      </c>
      <c r="H157" s="223">
        <v>1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41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170</v>
      </c>
      <c r="AT157" s="231" t="s">
        <v>166</v>
      </c>
      <c r="AU157" s="231" t="s">
        <v>84</v>
      </c>
      <c r="AY157" s="17" t="s">
        <v>164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84</v>
      </c>
      <c r="BK157" s="232">
        <f>ROUND(I157*H157,2)</f>
        <v>0</v>
      </c>
      <c r="BL157" s="17" t="s">
        <v>170</v>
      </c>
      <c r="BM157" s="231" t="s">
        <v>4783</v>
      </c>
    </row>
    <row r="158" spans="1:65" s="2" customFormat="1" ht="13.8" customHeight="1">
      <c r="A158" s="38"/>
      <c r="B158" s="39"/>
      <c r="C158" s="219" t="s">
        <v>356</v>
      </c>
      <c r="D158" s="219" t="s">
        <v>166</v>
      </c>
      <c r="E158" s="220" t="s">
        <v>4716</v>
      </c>
      <c r="F158" s="221" t="s">
        <v>4717</v>
      </c>
      <c r="G158" s="222" t="s">
        <v>4699</v>
      </c>
      <c r="H158" s="223">
        <v>1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41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170</v>
      </c>
      <c r="AT158" s="231" t="s">
        <v>166</v>
      </c>
      <c r="AU158" s="231" t="s">
        <v>84</v>
      </c>
      <c r="AY158" s="17" t="s">
        <v>164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84</v>
      </c>
      <c r="BK158" s="232">
        <f>ROUND(I158*H158,2)</f>
        <v>0</v>
      </c>
      <c r="BL158" s="17" t="s">
        <v>170</v>
      </c>
      <c r="BM158" s="231" t="s">
        <v>4784</v>
      </c>
    </row>
    <row r="159" spans="1:65" s="2" customFormat="1" ht="13.8" customHeight="1">
      <c r="A159" s="38"/>
      <c r="B159" s="39"/>
      <c r="C159" s="219" t="s">
        <v>360</v>
      </c>
      <c r="D159" s="219" t="s">
        <v>166</v>
      </c>
      <c r="E159" s="220" t="s">
        <v>4774</v>
      </c>
      <c r="F159" s="221" t="s">
        <v>4775</v>
      </c>
      <c r="G159" s="222" t="s">
        <v>4721</v>
      </c>
      <c r="H159" s="223">
        <v>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41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170</v>
      </c>
      <c r="AT159" s="231" t="s">
        <v>166</v>
      </c>
      <c r="AU159" s="231" t="s">
        <v>84</v>
      </c>
      <c r="AY159" s="17" t="s">
        <v>164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84</v>
      </c>
      <c r="BK159" s="232">
        <f>ROUND(I159*H159,2)</f>
        <v>0</v>
      </c>
      <c r="BL159" s="17" t="s">
        <v>170</v>
      </c>
      <c r="BM159" s="231" t="s">
        <v>4785</v>
      </c>
    </row>
    <row r="160" spans="1:65" s="2" customFormat="1" ht="13.8" customHeight="1">
      <c r="A160" s="38"/>
      <c r="B160" s="39"/>
      <c r="C160" s="219" t="s">
        <v>364</v>
      </c>
      <c r="D160" s="219" t="s">
        <v>166</v>
      </c>
      <c r="E160" s="220" t="s">
        <v>4786</v>
      </c>
      <c r="F160" s="221" t="s">
        <v>4787</v>
      </c>
      <c r="G160" s="222" t="s">
        <v>3454</v>
      </c>
      <c r="H160" s="223">
        <v>1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41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170</v>
      </c>
      <c r="AT160" s="231" t="s">
        <v>166</v>
      </c>
      <c r="AU160" s="231" t="s">
        <v>84</v>
      </c>
      <c r="AY160" s="17" t="s">
        <v>164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84</v>
      </c>
      <c r="BK160" s="232">
        <f>ROUND(I160*H160,2)</f>
        <v>0</v>
      </c>
      <c r="BL160" s="17" t="s">
        <v>170</v>
      </c>
      <c r="BM160" s="231" t="s">
        <v>4788</v>
      </c>
    </row>
    <row r="161" spans="1:65" s="2" customFormat="1" ht="13.8" customHeight="1">
      <c r="A161" s="38"/>
      <c r="B161" s="39"/>
      <c r="C161" s="219" t="s">
        <v>369</v>
      </c>
      <c r="D161" s="219" t="s">
        <v>166</v>
      </c>
      <c r="E161" s="220" t="s">
        <v>4789</v>
      </c>
      <c r="F161" s="221" t="s">
        <v>4790</v>
      </c>
      <c r="G161" s="222" t="s">
        <v>3454</v>
      </c>
      <c r="H161" s="223">
        <v>42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41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170</v>
      </c>
      <c r="AT161" s="231" t="s">
        <v>166</v>
      </c>
      <c r="AU161" s="231" t="s">
        <v>84</v>
      </c>
      <c r="AY161" s="17" t="s">
        <v>164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84</v>
      </c>
      <c r="BK161" s="232">
        <f>ROUND(I161*H161,2)</f>
        <v>0</v>
      </c>
      <c r="BL161" s="17" t="s">
        <v>170</v>
      </c>
      <c r="BM161" s="231" t="s">
        <v>4791</v>
      </c>
    </row>
    <row r="162" spans="1:65" s="2" customFormat="1" ht="13.8" customHeight="1">
      <c r="A162" s="38"/>
      <c r="B162" s="39"/>
      <c r="C162" s="219" t="s">
        <v>374</v>
      </c>
      <c r="D162" s="219" t="s">
        <v>166</v>
      </c>
      <c r="E162" s="220" t="s">
        <v>4792</v>
      </c>
      <c r="F162" s="221" t="s">
        <v>4793</v>
      </c>
      <c r="G162" s="222" t="s">
        <v>3454</v>
      </c>
      <c r="H162" s="223">
        <v>1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41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170</v>
      </c>
      <c r="AT162" s="231" t="s">
        <v>166</v>
      </c>
      <c r="AU162" s="231" t="s">
        <v>84</v>
      </c>
      <c r="AY162" s="17" t="s">
        <v>164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84</v>
      </c>
      <c r="BK162" s="232">
        <f>ROUND(I162*H162,2)</f>
        <v>0</v>
      </c>
      <c r="BL162" s="17" t="s">
        <v>170</v>
      </c>
      <c r="BM162" s="231" t="s">
        <v>4794</v>
      </c>
    </row>
    <row r="163" spans="1:65" s="2" customFormat="1" ht="13.8" customHeight="1">
      <c r="A163" s="38"/>
      <c r="B163" s="39"/>
      <c r="C163" s="219" t="s">
        <v>379</v>
      </c>
      <c r="D163" s="219" t="s">
        <v>166</v>
      </c>
      <c r="E163" s="220" t="s">
        <v>4795</v>
      </c>
      <c r="F163" s="221" t="s">
        <v>4796</v>
      </c>
      <c r="G163" s="222" t="s">
        <v>3454</v>
      </c>
      <c r="H163" s="223">
        <v>1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41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170</v>
      </c>
      <c r="AT163" s="231" t="s">
        <v>166</v>
      </c>
      <c r="AU163" s="231" t="s">
        <v>84</v>
      </c>
      <c r="AY163" s="17" t="s">
        <v>164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84</v>
      </c>
      <c r="BK163" s="232">
        <f>ROUND(I163*H163,2)</f>
        <v>0</v>
      </c>
      <c r="BL163" s="17" t="s">
        <v>170</v>
      </c>
      <c r="BM163" s="231" t="s">
        <v>4797</v>
      </c>
    </row>
    <row r="164" spans="1:65" s="2" customFormat="1" ht="13.8" customHeight="1">
      <c r="A164" s="38"/>
      <c r="B164" s="39"/>
      <c r="C164" s="219" t="s">
        <v>384</v>
      </c>
      <c r="D164" s="219" t="s">
        <v>166</v>
      </c>
      <c r="E164" s="220" t="s">
        <v>4798</v>
      </c>
      <c r="F164" s="221" t="s">
        <v>4799</v>
      </c>
      <c r="G164" s="222" t="s">
        <v>3454</v>
      </c>
      <c r="H164" s="223">
        <v>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41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170</v>
      </c>
      <c r="AT164" s="231" t="s">
        <v>166</v>
      </c>
      <c r="AU164" s="231" t="s">
        <v>84</v>
      </c>
      <c r="AY164" s="17" t="s">
        <v>164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84</v>
      </c>
      <c r="BK164" s="232">
        <f>ROUND(I164*H164,2)</f>
        <v>0</v>
      </c>
      <c r="BL164" s="17" t="s">
        <v>170</v>
      </c>
      <c r="BM164" s="231" t="s">
        <v>4800</v>
      </c>
    </row>
    <row r="165" spans="1:65" s="2" customFormat="1" ht="13.8" customHeight="1">
      <c r="A165" s="38"/>
      <c r="B165" s="39"/>
      <c r="C165" s="219" t="s">
        <v>389</v>
      </c>
      <c r="D165" s="219" t="s">
        <v>166</v>
      </c>
      <c r="E165" s="220" t="s">
        <v>4801</v>
      </c>
      <c r="F165" s="221" t="s">
        <v>4802</v>
      </c>
      <c r="G165" s="222" t="s">
        <v>3454</v>
      </c>
      <c r="H165" s="223">
        <v>1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41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170</v>
      </c>
      <c r="AT165" s="231" t="s">
        <v>166</v>
      </c>
      <c r="AU165" s="231" t="s">
        <v>84</v>
      </c>
      <c r="AY165" s="17" t="s">
        <v>164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84</v>
      </c>
      <c r="BK165" s="232">
        <f>ROUND(I165*H165,2)</f>
        <v>0</v>
      </c>
      <c r="BL165" s="17" t="s">
        <v>170</v>
      </c>
      <c r="BM165" s="231" t="s">
        <v>4803</v>
      </c>
    </row>
    <row r="166" spans="1:65" s="2" customFormat="1" ht="13.8" customHeight="1">
      <c r="A166" s="38"/>
      <c r="B166" s="39"/>
      <c r="C166" s="219" t="s">
        <v>394</v>
      </c>
      <c r="D166" s="219" t="s">
        <v>166</v>
      </c>
      <c r="E166" s="220" t="s">
        <v>4804</v>
      </c>
      <c r="F166" s="221" t="s">
        <v>4805</v>
      </c>
      <c r="G166" s="222" t="s">
        <v>3454</v>
      </c>
      <c r="H166" s="223">
        <v>38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41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170</v>
      </c>
      <c r="AT166" s="231" t="s">
        <v>166</v>
      </c>
      <c r="AU166" s="231" t="s">
        <v>84</v>
      </c>
      <c r="AY166" s="17" t="s">
        <v>164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84</v>
      </c>
      <c r="BK166" s="232">
        <f>ROUND(I166*H166,2)</f>
        <v>0</v>
      </c>
      <c r="BL166" s="17" t="s">
        <v>170</v>
      </c>
      <c r="BM166" s="231" t="s">
        <v>4806</v>
      </c>
    </row>
    <row r="167" spans="1:65" s="2" customFormat="1" ht="13.8" customHeight="1">
      <c r="A167" s="38"/>
      <c r="B167" s="39"/>
      <c r="C167" s="219" t="s">
        <v>398</v>
      </c>
      <c r="D167" s="219" t="s">
        <v>166</v>
      </c>
      <c r="E167" s="220" t="s">
        <v>4807</v>
      </c>
      <c r="F167" s="221" t="s">
        <v>4808</v>
      </c>
      <c r="G167" s="222" t="s">
        <v>3454</v>
      </c>
      <c r="H167" s="223">
        <v>4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41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170</v>
      </c>
      <c r="AT167" s="231" t="s">
        <v>166</v>
      </c>
      <c r="AU167" s="231" t="s">
        <v>84</v>
      </c>
      <c r="AY167" s="17" t="s">
        <v>164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84</v>
      </c>
      <c r="BK167" s="232">
        <f>ROUND(I167*H167,2)</f>
        <v>0</v>
      </c>
      <c r="BL167" s="17" t="s">
        <v>170</v>
      </c>
      <c r="BM167" s="231" t="s">
        <v>4809</v>
      </c>
    </row>
    <row r="168" spans="1:65" s="2" customFormat="1" ht="13.8" customHeight="1">
      <c r="A168" s="38"/>
      <c r="B168" s="39"/>
      <c r="C168" s="219" t="s">
        <v>402</v>
      </c>
      <c r="D168" s="219" t="s">
        <v>166</v>
      </c>
      <c r="E168" s="220" t="s">
        <v>4810</v>
      </c>
      <c r="F168" s="221" t="s">
        <v>4811</v>
      </c>
      <c r="G168" s="222" t="s">
        <v>182</v>
      </c>
      <c r="H168" s="223">
        <v>4500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41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170</v>
      </c>
      <c r="AT168" s="231" t="s">
        <v>166</v>
      </c>
      <c r="AU168" s="231" t="s">
        <v>84</v>
      </c>
      <c r="AY168" s="17" t="s">
        <v>164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84</v>
      </c>
      <c r="BK168" s="232">
        <f>ROUND(I168*H168,2)</f>
        <v>0</v>
      </c>
      <c r="BL168" s="17" t="s">
        <v>170</v>
      </c>
      <c r="BM168" s="231" t="s">
        <v>4812</v>
      </c>
    </row>
    <row r="169" spans="1:65" s="2" customFormat="1" ht="13.8" customHeight="1">
      <c r="A169" s="38"/>
      <c r="B169" s="39"/>
      <c r="C169" s="219" t="s">
        <v>407</v>
      </c>
      <c r="D169" s="219" t="s">
        <v>166</v>
      </c>
      <c r="E169" s="220" t="s">
        <v>4813</v>
      </c>
      <c r="F169" s="221" t="s">
        <v>4814</v>
      </c>
      <c r="G169" s="222" t="s">
        <v>4721</v>
      </c>
      <c r="H169" s="223">
        <v>1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41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170</v>
      </c>
      <c r="AT169" s="231" t="s">
        <v>166</v>
      </c>
      <c r="AU169" s="231" t="s">
        <v>84</v>
      </c>
      <c r="AY169" s="17" t="s">
        <v>164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84</v>
      </c>
      <c r="BK169" s="232">
        <f>ROUND(I169*H169,2)</f>
        <v>0</v>
      </c>
      <c r="BL169" s="17" t="s">
        <v>170</v>
      </c>
      <c r="BM169" s="231" t="s">
        <v>4815</v>
      </c>
    </row>
    <row r="170" spans="1:63" s="12" customFormat="1" ht="25.9" customHeight="1">
      <c r="A170" s="12"/>
      <c r="B170" s="203"/>
      <c r="C170" s="204"/>
      <c r="D170" s="205" t="s">
        <v>75</v>
      </c>
      <c r="E170" s="206" t="s">
        <v>3540</v>
      </c>
      <c r="F170" s="206" t="s">
        <v>4816</v>
      </c>
      <c r="G170" s="204"/>
      <c r="H170" s="204"/>
      <c r="I170" s="207"/>
      <c r="J170" s="208">
        <f>BK170</f>
        <v>0</v>
      </c>
      <c r="K170" s="204"/>
      <c r="L170" s="209"/>
      <c r="M170" s="210"/>
      <c r="N170" s="211"/>
      <c r="O170" s="211"/>
      <c r="P170" s="212">
        <f>SUM(P171:P193)</f>
        <v>0</v>
      </c>
      <c r="Q170" s="211"/>
      <c r="R170" s="212">
        <f>SUM(R171:R193)</f>
        <v>0</v>
      </c>
      <c r="S170" s="211"/>
      <c r="T170" s="213">
        <f>SUM(T171:T193)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84</v>
      </c>
      <c r="AT170" s="215" t="s">
        <v>75</v>
      </c>
      <c r="AU170" s="215" t="s">
        <v>76</v>
      </c>
      <c r="AY170" s="214" t="s">
        <v>164</v>
      </c>
      <c r="BK170" s="216">
        <f>SUM(BK171:BK193)</f>
        <v>0</v>
      </c>
    </row>
    <row r="171" spans="1:65" s="2" customFormat="1" ht="13.8" customHeight="1">
      <c r="A171" s="38"/>
      <c r="B171" s="39"/>
      <c r="C171" s="219" t="s">
        <v>411</v>
      </c>
      <c r="D171" s="219" t="s">
        <v>166</v>
      </c>
      <c r="E171" s="220" t="s">
        <v>4697</v>
      </c>
      <c r="F171" s="221" t="s">
        <v>4698</v>
      </c>
      <c r="G171" s="222" t="s">
        <v>4699</v>
      </c>
      <c r="H171" s="223">
        <v>1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41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170</v>
      </c>
      <c r="AT171" s="231" t="s">
        <v>166</v>
      </c>
      <c r="AU171" s="231" t="s">
        <v>84</v>
      </c>
      <c r="AY171" s="17" t="s">
        <v>164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84</v>
      </c>
      <c r="BK171" s="232">
        <f>ROUND(I171*H171,2)</f>
        <v>0</v>
      </c>
      <c r="BL171" s="17" t="s">
        <v>170</v>
      </c>
      <c r="BM171" s="231" t="s">
        <v>4817</v>
      </c>
    </row>
    <row r="172" spans="1:65" s="2" customFormat="1" ht="13.8" customHeight="1">
      <c r="A172" s="38"/>
      <c r="B172" s="39"/>
      <c r="C172" s="219" t="s">
        <v>415</v>
      </c>
      <c r="D172" s="219" t="s">
        <v>166</v>
      </c>
      <c r="E172" s="220" t="s">
        <v>4701</v>
      </c>
      <c r="F172" s="221" t="s">
        <v>4702</v>
      </c>
      <c r="G172" s="222" t="s">
        <v>3721</v>
      </c>
      <c r="H172" s="223">
        <v>1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41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170</v>
      </c>
      <c r="AT172" s="231" t="s">
        <v>166</v>
      </c>
      <c r="AU172" s="231" t="s">
        <v>84</v>
      </c>
      <c r="AY172" s="17" t="s">
        <v>164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84</v>
      </c>
      <c r="BK172" s="232">
        <f>ROUND(I172*H172,2)</f>
        <v>0</v>
      </c>
      <c r="BL172" s="17" t="s">
        <v>170</v>
      </c>
      <c r="BM172" s="231" t="s">
        <v>4818</v>
      </c>
    </row>
    <row r="173" spans="1:65" s="2" customFormat="1" ht="13.8" customHeight="1">
      <c r="A173" s="38"/>
      <c r="B173" s="39"/>
      <c r="C173" s="219" t="s">
        <v>423</v>
      </c>
      <c r="D173" s="219" t="s">
        <v>166</v>
      </c>
      <c r="E173" s="220" t="s">
        <v>4704</v>
      </c>
      <c r="F173" s="221" t="s">
        <v>4705</v>
      </c>
      <c r="G173" s="222" t="s">
        <v>4699</v>
      </c>
      <c r="H173" s="223">
        <v>1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41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170</v>
      </c>
      <c r="AT173" s="231" t="s">
        <v>166</v>
      </c>
      <c r="AU173" s="231" t="s">
        <v>84</v>
      </c>
      <c r="AY173" s="17" t="s">
        <v>164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84</v>
      </c>
      <c r="BK173" s="232">
        <f>ROUND(I173*H173,2)</f>
        <v>0</v>
      </c>
      <c r="BL173" s="17" t="s">
        <v>170</v>
      </c>
      <c r="BM173" s="231" t="s">
        <v>4819</v>
      </c>
    </row>
    <row r="174" spans="1:65" s="2" customFormat="1" ht="13.8" customHeight="1">
      <c r="A174" s="38"/>
      <c r="B174" s="39"/>
      <c r="C174" s="219" t="s">
        <v>430</v>
      </c>
      <c r="D174" s="219" t="s">
        <v>166</v>
      </c>
      <c r="E174" s="220" t="s">
        <v>4707</v>
      </c>
      <c r="F174" s="221" t="s">
        <v>4708</v>
      </c>
      <c r="G174" s="222" t="s">
        <v>4699</v>
      </c>
      <c r="H174" s="223">
        <v>1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41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170</v>
      </c>
      <c r="AT174" s="231" t="s">
        <v>166</v>
      </c>
      <c r="AU174" s="231" t="s">
        <v>84</v>
      </c>
      <c r="AY174" s="17" t="s">
        <v>164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84</v>
      </c>
      <c r="BK174" s="232">
        <f>ROUND(I174*H174,2)</f>
        <v>0</v>
      </c>
      <c r="BL174" s="17" t="s">
        <v>170</v>
      </c>
      <c r="BM174" s="231" t="s">
        <v>4820</v>
      </c>
    </row>
    <row r="175" spans="1:65" s="2" customFormat="1" ht="13.8" customHeight="1">
      <c r="A175" s="38"/>
      <c r="B175" s="39"/>
      <c r="C175" s="219" t="s">
        <v>436</v>
      </c>
      <c r="D175" s="219" t="s">
        <v>166</v>
      </c>
      <c r="E175" s="220" t="s">
        <v>4710</v>
      </c>
      <c r="F175" s="221" t="s">
        <v>4711</v>
      </c>
      <c r="G175" s="222" t="s">
        <v>4699</v>
      </c>
      <c r="H175" s="223">
        <v>1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41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170</v>
      </c>
      <c r="AT175" s="231" t="s">
        <v>166</v>
      </c>
      <c r="AU175" s="231" t="s">
        <v>84</v>
      </c>
      <c r="AY175" s="17" t="s">
        <v>164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84</v>
      </c>
      <c r="BK175" s="232">
        <f>ROUND(I175*H175,2)</f>
        <v>0</v>
      </c>
      <c r="BL175" s="17" t="s">
        <v>170</v>
      </c>
      <c r="BM175" s="231" t="s">
        <v>4821</v>
      </c>
    </row>
    <row r="176" spans="1:65" s="2" customFormat="1" ht="13.8" customHeight="1">
      <c r="A176" s="38"/>
      <c r="B176" s="39"/>
      <c r="C176" s="219" t="s">
        <v>443</v>
      </c>
      <c r="D176" s="219" t="s">
        <v>166</v>
      </c>
      <c r="E176" s="220" t="s">
        <v>4713</v>
      </c>
      <c r="F176" s="221" t="s">
        <v>4714</v>
      </c>
      <c r="G176" s="222" t="s">
        <v>4699</v>
      </c>
      <c r="H176" s="223">
        <v>1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41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170</v>
      </c>
      <c r="AT176" s="231" t="s">
        <v>166</v>
      </c>
      <c r="AU176" s="231" t="s">
        <v>84</v>
      </c>
      <c r="AY176" s="17" t="s">
        <v>164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84</v>
      </c>
      <c r="BK176" s="232">
        <f>ROUND(I176*H176,2)</f>
        <v>0</v>
      </c>
      <c r="BL176" s="17" t="s">
        <v>170</v>
      </c>
      <c r="BM176" s="231" t="s">
        <v>4822</v>
      </c>
    </row>
    <row r="177" spans="1:65" s="2" customFormat="1" ht="13.8" customHeight="1">
      <c r="A177" s="38"/>
      <c r="B177" s="39"/>
      <c r="C177" s="219" t="s">
        <v>452</v>
      </c>
      <c r="D177" s="219" t="s">
        <v>166</v>
      </c>
      <c r="E177" s="220" t="s">
        <v>4716</v>
      </c>
      <c r="F177" s="221" t="s">
        <v>4717</v>
      </c>
      <c r="G177" s="222" t="s">
        <v>4699</v>
      </c>
      <c r="H177" s="223">
        <v>1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41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170</v>
      </c>
      <c r="AT177" s="231" t="s">
        <v>166</v>
      </c>
      <c r="AU177" s="231" t="s">
        <v>84</v>
      </c>
      <c r="AY177" s="17" t="s">
        <v>164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84</v>
      </c>
      <c r="BK177" s="232">
        <f>ROUND(I177*H177,2)</f>
        <v>0</v>
      </c>
      <c r="BL177" s="17" t="s">
        <v>170</v>
      </c>
      <c r="BM177" s="231" t="s">
        <v>4823</v>
      </c>
    </row>
    <row r="178" spans="1:65" s="2" customFormat="1" ht="13.8" customHeight="1">
      <c r="A178" s="38"/>
      <c r="B178" s="39"/>
      <c r="C178" s="219" t="s">
        <v>461</v>
      </c>
      <c r="D178" s="219" t="s">
        <v>166</v>
      </c>
      <c r="E178" s="220" t="s">
        <v>4774</v>
      </c>
      <c r="F178" s="221" t="s">
        <v>4775</v>
      </c>
      <c r="G178" s="222" t="s">
        <v>4721</v>
      </c>
      <c r="H178" s="223">
        <v>1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41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170</v>
      </c>
      <c r="AT178" s="231" t="s">
        <v>166</v>
      </c>
      <c r="AU178" s="231" t="s">
        <v>84</v>
      </c>
      <c r="AY178" s="17" t="s">
        <v>164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84</v>
      </c>
      <c r="BK178" s="232">
        <f>ROUND(I178*H178,2)</f>
        <v>0</v>
      </c>
      <c r="BL178" s="17" t="s">
        <v>170</v>
      </c>
      <c r="BM178" s="231" t="s">
        <v>4824</v>
      </c>
    </row>
    <row r="179" spans="1:65" s="2" customFormat="1" ht="13.8" customHeight="1">
      <c r="A179" s="38"/>
      <c r="B179" s="39"/>
      <c r="C179" s="219" t="s">
        <v>466</v>
      </c>
      <c r="D179" s="219" t="s">
        <v>166</v>
      </c>
      <c r="E179" s="220" t="s">
        <v>4825</v>
      </c>
      <c r="F179" s="221" t="s">
        <v>4826</v>
      </c>
      <c r="G179" s="222" t="s">
        <v>3454</v>
      </c>
      <c r="H179" s="223">
        <v>1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41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170</v>
      </c>
      <c r="AT179" s="231" t="s">
        <v>166</v>
      </c>
      <c r="AU179" s="231" t="s">
        <v>84</v>
      </c>
      <c r="AY179" s="17" t="s">
        <v>164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84</v>
      </c>
      <c r="BK179" s="232">
        <f>ROUND(I179*H179,2)</f>
        <v>0</v>
      </c>
      <c r="BL179" s="17" t="s">
        <v>170</v>
      </c>
      <c r="BM179" s="231" t="s">
        <v>4827</v>
      </c>
    </row>
    <row r="180" spans="1:65" s="2" customFormat="1" ht="13.8" customHeight="1">
      <c r="A180" s="38"/>
      <c r="B180" s="39"/>
      <c r="C180" s="219" t="s">
        <v>472</v>
      </c>
      <c r="D180" s="219" t="s">
        <v>166</v>
      </c>
      <c r="E180" s="220" t="s">
        <v>4828</v>
      </c>
      <c r="F180" s="221" t="s">
        <v>4829</v>
      </c>
      <c r="G180" s="222" t="s">
        <v>3454</v>
      </c>
      <c r="H180" s="223">
        <v>1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41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170</v>
      </c>
      <c r="AT180" s="231" t="s">
        <v>166</v>
      </c>
      <c r="AU180" s="231" t="s">
        <v>84</v>
      </c>
      <c r="AY180" s="17" t="s">
        <v>164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84</v>
      </c>
      <c r="BK180" s="232">
        <f>ROUND(I180*H180,2)</f>
        <v>0</v>
      </c>
      <c r="BL180" s="17" t="s">
        <v>170</v>
      </c>
      <c r="BM180" s="231" t="s">
        <v>4830</v>
      </c>
    </row>
    <row r="181" spans="1:65" s="2" customFormat="1" ht="13.8" customHeight="1">
      <c r="A181" s="38"/>
      <c r="B181" s="39"/>
      <c r="C181" s="219" t="s">
        <v>477</v>
      </c>
      <c r="D181" s="219" t="s">
        <v>166</v>
      </c>
      <c r="E181" s="220" t="s">
        <v>4831</v>
      </c>
      <c r="F181" s="221" t="s">
        <v>4832</v>
      </c>
      <c r="G181" s="222" t="s">
        <v>3454</v>
      </c>
      <c r="H181" s="223">
        <v>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41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170</v>
      </c>
      <c r="AT181" s="231" t="s">
        <v>166</v>
      </c>
      <c r="AU181" s="231" t="s">
        <v>84</v>
      </c>
      <c r="AY181" s="17" t="s">
        <v>164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84</v>
      </c>
      <c r="BK181" s="232">
        <f>ROUND(I181*H181,2)</f>
        <v>0</v>
      </c>
      <c r="BL181" s="17" t="s">
        <v>170</v>
      </c>
      <c r="BM181" s="231" t="s">
        <v>4833</v>
      </c>
    </row>
    <row r="182" spans="1:65" s="2" customFormat="1" ht="13.8" customHeight="1">
      <c r="A182" s="38"/>
      <c r="B182" s="39"/>
      <c r="C182" s="219" t="s">
        <v>485</v>
      </c>
      <c r="D182" s="219" t="s">
        <v>166</v>
      </c>
      <c r="E182" s="220" t="s">
        <v>4834</v>
      </c>
      <c r="F182" s="221" t="s">
        <v>4835</v>
      </c>
      <c r="G182" s="222" t="s">
        <v>3454</v>
      </c>
      <c r="H182" s="223">
        <v>12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41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170</v>
      </c>
      <c r="AT182" s="231" t="s">
        <v>166</v>
      </c>
      <c r="AU182" s="231" t="s">
        <v>84</v>
      </c>
      <c r="AY182" s="17" t="s">
        <v>164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84</v>
      </c>
      <c r="BK182" s="232">
        <f>ROUND(I182*H182,2)</f>
        <v>0</v>
      </c>
      <c r="BL182" s="17" t="s">
        <v>170</v>
      </c>
      <c r="BM182" s="231" t="s">
        <v>4836</v>
      </c>
    </row>
    <row r="183" spans="1:65" s="2" customFormat="1" ht="13.8" customHeight="1">
      <c r="A183" s="38"/>
      <c r="B183" s="39"/>
      <c r="C183" s="219" t="s">
        <v>490</v>
      </c>
      <c r="D183" s="219" t="s">
        <v>166</v>
      </c>
      <c r="E183" s="220" t="s">
        <v>4837</v>
      </c>
      <c r="F183" s="221" t="s">
        <v>4838</v>
      </c>
      <c r="G183" s="222" t="s">
        <v>3454</v>
      </c>
      <c r="H183" s="223">
        <v>1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41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170</v>
      </c>
      <c r="AT183" s="231" t="s">
        <v>166</v>
      </c>
      <c r="AU183" s="231" t="s">
        <v>84</v>
      </c>
      <c r="AY183" s="17" t="s">
        <v>164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84</v>
      </c>
      <c r="BK183" s="232">
        <f>ROUND(I183*H183,2)</f>
        <v>0</v>
      </c>
      <c r="BL183" s="17" t="s">
        <v>170</v>
      </c>
      <c r="BM183" s="231" t="s">
        <v>4839</v>
      </c>
    </row>
    <row r="184" spans="1:65" s="2" customFormat="1" ht="13.8" customHeight="1">
      <c r="A184" s="38"/>
      <c r="B184" s="39"/>
      <c r="C184" s="219" t="s">
        <v>495</v>
      </c>
      <c r="D184" s="219" t="s">
        <v>166</v>
      </c>
      <c r="E184" s="220" t="s">
        <v>4840</v>
      </c>
      <c r="F184" s="221" t="s">
        <v>4841</v>
      </c>
      <c r="G184" s="222" t="s">
        <v>3454</v>
      </c>
      <c r="H184" s="223">
        <v>25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41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170</v>
      </c>
      <c r="AT184" s="231" t="s">
        <v>166</v>
      </c>
      <c r="AU184" s="231" t="s">
        <v>84</v>
      </c>
      <c r="AY184" s="17" t="s">
        <v>164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84</v>
      </c>
      <c r="BK184" s="232">
        <f>ROUND(I184*H184,2)</f>
        <v>0</v>
      </c>
      <c r="BL184" s="17" t="s">
        <v>170</v>
      </c>
      <c r="BM184" s="231" t="s">
        <v>4842</v>
      </c>
    </row>
    <row r="185" spans="1:65" s="2" customFormat="1" ht="13.8" customHeight="1">
      <c r="A185" s="38"/>
      <c r="B185" s="39"/>
      <c r="C185" s="219" t="s">
        <v>505</v>
      </c>
      <c r="D185" s="219" t="s">
        <v>166</v>
      </c>
      <c r="E185" s="220" t="s">
        <v>4843</v>
      </c>
      <c r="F185" s="221" t="s">
        <v>4844</v>
      </c>
      <c r="G185" s="222" t="s">
        <v>3454</v>
      </c>
      <c r="H185" s="223">
        <v>43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41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170</v>
      </c>
      <c r="AT185" s="231" t="s">
        <v>166</v>
      </c>
      <c r="AU185" s="231" t="s">
        <v>84</v>
      </c>
      <c r="AY185" s="17" t="s">
        <v>164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84</v>
      </c>
      <c r="BK185" s="232">
        <f>ROUND(I185*H185,2)</f>
        <v>0</v>
      </c>
      <c r="BL185" s="17" t="s">
        <v>170</v>
      </c>
      <c r="BM185" s="231" t="s">
        <v>4845</v>
      </c>
    </row>
    <row r="186" spans="1:65" s="2" customFormat="1" ht="13.8" customHeight="1">
      <c r="A186" s="38"/>
      <c r="B186" s="39"/>
      <c r="C186" s="219" t="s">
        <v>516</v>
      </c>
      <c r="D186" s="219" t="s">
        <v>166</v>
      </c>
      <c r="E186" s="220" t="s">
        <v>4846</v>
      </c>
      <c r="F186" s="221" t="s">
        <v>4847</v>
      </c>
      <c r="G186" s="222" t="s">
        <v>3454</v>
      </c>
      <c r="H186" s="223">
        <v>29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41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170</v>
      </c>
      <c r="AT186" s="231" t="s">
        <v>166</v>
      </c>
      <c r="AU186" s="231" t="s">
        <v>84</v>
      </c>
      <c r="AY186" s="17" t="s">
        <v>164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84</v>
      </c>
      <c r="BK186" s="232">
        <f>ROUND(I186*H186,2)</f>
        <v>0</v>
      </c>
      <c r="BL186" s="17" t="s">
        <v>170</v>
      </c>
      <c r="BM186" s="231" t="s">
        <v>4848</v>
      </c>
    </row>
    <row r="187" spans="1:65" s="2" customFormat="1" ht="13.8" customHeight="1">
      <c r="A187" s="38"/>
      <c r="B187" s="39"/>
      <c r="C187" s="219" t="s">
        <v>525</v>
      </c>
      <c r="D187" s="219" t="s">
        <v>166</v>
      </c>
      <c r="E187" s="220" t="s">
        <v>4849</v>
      </c>
      <c r="F187" s="221" t="s">
        <v>4850</v>
      </c>
      <c r="G187" s="222" t="s">
        <v>3454</v>
      </c>
      <c r="H187" s="223">
        <v>4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41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170</v>
      </c>
      <c r="AT187" s="231" t="s">
        <v>166</v>
      </c>
      <c r="AU187" s="231" t="s">
        <v>84</v>
      </c>
      <c r="AY187" s="17" t="s">
        <v>164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84</v>
      </c>
      <c r="BK187" s="232">
        <f>ROUND(I187*H187,2)</f>
        <v>0</v>
      </c>
      <c r="BL187" s="17" t="s">
        <v>170</v>
      </c>
      <c r="BM187" s="231" t="s">
        <v>4851</v>
      </c>
    </row>
    <row r="188" spans="1:65" s="2" customFormat="1" ht="13.8" customHeight="1">
      <c r="A188" s="38"/>
      <c r="B188" s="39"/>
      <c r="C188" s="219" t="s">
        <v>534</v>
      </c>
      <c r="D188" s="219" t="s">
        <v>166</v>
      </c>
      <c r="E188" s="220" t="s">
        <v>4852</v>
      </c>
      <c r="F188" s="221" t="s">
        <v>4853</v>
      </c>
      <c r="G188" s="222" t="s">
        <v>3454</v>
      </c>
      <c r="H188" s="223">
        <v>3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41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170</v>
      </c>
      <c r="AT188" s="231" t="s">
        <v>166</v>
      </c>
      <c r="AU188" s="231" t="s">
        <v>84</v>
      </c>
      <c r="AY188" s="17" t="s">
        <v>164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84</v>
      </c>
      <c r="BK188" s="232">
        <f>ROUND(I188*H188,2)</f>
        <v>0</v>
      </c>
      <c r="BL188" s="17" t="s">
        <v>170</v>
      </c>
      <c r="BM188" s="231" t="s">
        <v>4854</v>
      </c>
    </row>
    <row r="189" spans="1:65" s="2" customFormat="1" ht="13.8" customHeight="1">
      <c r="A189" s="38"/>
      <c r="B189" s="39"/>
      <c r="C189" s="219" t="s">
        <v>544</v>
      </c>
      <c r="D189" s="219" t="s">
        <v>166</v>
      </c>
      <c r="E189" s="220" t="s">
        <v>4855</v>
      </c>
      <c r="F189" s="221" t="s">
        <v>4856</v>
      </c>
      <c r="G189" s="222" t="s">
        <v>3454</v>
      </c>
      <c r="H189" s="223">
        <v>37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41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170</v>
      </c>
      <c r="AT189" s="231" t="s">
        <v>166</v>
      </c>
      <c r="AU189" s="231" t="s">
        <v>84</v>
      </c>
      <c r="AY189" s="17" t="s">
        <v>164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84</v>
      </c>
      <c r="BK189" s="232">
        <f>ROUND(I189*H189,2)</f>
        <v>0</v>
      </c>
      <c r="BL189" s="17" t="s">
        <v>170</v>
      </c>
      <c r="BM189" s="231" t="s">
        <v>4857</v>
      </c>
    </row>
    <row r="190" spans="1:65" s="2" customFormat="1" ht="13.8" customHeight="1">
      <c r="A190" s="38"/>
      <c r="B190" s="39"/>
      <c r="C190" s="219" t="s">
        <v>554</v>
      </c>
      <c r="D190" s="219" t="s">
        <v>166</v>
      </c>
      <c r="E190" s="220" t="s">
        <v>4858</v>
      </c>
      <c r="F190" s="221" t="s">
        <v>4859</v>
      </c>
      <c r="G190" s="222" t="s">
        <v>182</v>
      </c>
      <c r="H190" s="223">
        <v>1300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41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170</v>
      </c>
      <c r="AT190" s="231" t="s">
        <v>166</v>
      </c>
      <c r="AU190" s="231" t="s">
        <v>84</v>
      </c>
      <c r="AY190" s="17" t="s">
        <v>164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84</v>
      </c>
      <c r="BK190" s="232">
        <f>ROUND(I190*H190,2)</f>
        <v>0</v>
      </c>
      <c r="BL190" s="17" t="s">
        <v>170</v>
      </c>
      <c r="BM190" s="231" t="s">
        <v>4860</v>
      </c>
    </row>
    <row r="191" spans="1:65" s="2" customFormat="1" ht="13.8" customHeight="1">
      <c r="A191" s="38"/>
      <c r="B191" s="39"/>
      <c r="C191" s="219" t="s">
        <v>561</v>
      </c>
      <c r="D191" s="219" t="s">
        <v>166</v>
      </c>
      <c r="E191" s="220" t="s">
        <v>4861</v>
      </c>
      <c r="F191" s="221" t="s">
        <v>4862</v>
      </c>
      <c r="G191" s="222" t="s">
        <v>182</v>
      </c>
      <c r="H191" s="223">
        <v>600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41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170</v>
      </c>
      <c r="AT191" s="231" t="s">
        <v>166</v>
      </c>
      <c r="AU191" s="231" t="s">
        <v>84</v>
      </c>
      <c r="AY191" s="17" t="s">
        <v>164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84</v>
      </c>
      <c r="BK191" s="232">
        <f>ROUND(I191*H191,2)</f>
        <v>0</v>
      </c>
      <c r="BL191" s="17" t="s">
        <v>170</v>
      </c>
      <c r="BM191" s="231" t="s">
        <v>4863</v>
      </c>
    </row>
    <row r="192" spans="1:65" s="2" customFormat="1" ht="13.8" customHeight="1">
      <c r="A192" s="38"/>
      <c r="B192" s="39"/>
      <c r="C192" s="219" t="s">
        <v>567</v>
      </c>
      <c r="D192" s="219" t="s">
        <v>166</v>
      </c>
      <c r="E192" s="220" t="s">
        <v>4864</v>
      </c>
      <c r="F192" s="221" t="s">
        <v>4865</v>
      </c>
      <c r="G192" s="222" t="s">
        <v>182</v>
      </c>
      <c r="H192" s="223">
        <v>600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41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170</v>
      </c>
      <c r="AT192" s="231" t="s">
        <v>166</v>
      </c>
      <c r="AU192" s="231" t="s">
        <v>84</v>
      </c>
      <c r="AY192" s="17" t="s">
        <v>164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84</v>
      </c>
      <c r="BK192" s="232">
        <f>ROUND(I192*H192,2)</f>
        <v>0</v>
      </c>
      <c r="BL192" s="17" t="s">
        <v>170</v>
      </c>
      <c r="BM192" s="231" t="s">
        <v>4866</v>
      </c>
    </row>
    <row r="193" spans="1:65" s="2" customFormat="1" ht="13.8" customHeight="1">
      <c r="A193" s="38"/>
      <c r="B193" s="39"/>
      <c r="C193" s="219" t="s">
        <v>573</v>
      </c>
      <c r="D193" s="219" t="s">
        <v>166</v>
      </c>
      <c r="E193" s="220" t="s">
        <v>4867</v>
      </c>
      <c r="F193" s="221" t="s">
        <v>4868</v>
      </c>
      <c r="G193" s="222" t="s">
        <v>4869</v>
      </c>
      <c r="H193" s="223">
        <v>2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41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170</v>
      </c>
      <c r="AT193" s="231" t="s">
        <v>166</v>
      </c>
      <c r="AU193" s="231" t="s">
        <v>84</v>
      </c>
      <c r="AY193" s="17" t="s">
        <v>164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84</v>
      </c>
      <c r="BK193" s="232">
        <f>ROUND(I193*H193,2)</f>
        <v>0</v>
      </c>
      <c r="BL193" s="17" t="s">
        <v>170</v>
      </c>
      <c r="BM193" s="231" t="s">
        <v>4870</v>
      </c>
    </row>
    <row r="194" spans="1:63" s="12" customFormat="1" ht="25.9" customHeight="1">
      <c r="A194" s="12"/>
      <c r="B194" s="203"/>
      <c r="C194" s="204"/>
      <c r="D194" s="205" t="s">
        <v>75</v>
      </c>
      <c r="E194" s="206" t="s">
        <v>4568</v>
      </c>
      <c r="F194" s="206" t="s">
        <v>4871</v>
      </c>
      <c r="G194" s="204"/>
      <c r="H194" s="204"/>
      <c r="I194" s="207"/>
      <c r="J194" s="208">
        <f>BK194</f>
        <v>0</v>
      </c>
      <c r="K194" s="204"/>
      <c r="L194" s="209"/>
      <c r="M194" s="210"/>
      <c r="N194" s="211"/>
      <c r="O194" s="211"/>
      <c r="P194" s="212">
        <f>SUM(P195:P220)</f>
        <v>0</v>
      </c>
      <c r="Q194" s="211"/>
      <c r="R194" s="212">
        <f>SUM(R195:R220)</f>
        <v>0</v>
      </c>
      <c r="S194" s="211"/>
      <c r="T194" s="213">
        <f>SUM(T195:T220)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84</v>
      </c>
      <c r="AT194" s="215" t="s">
        <v>75</v>
      </c>
      <c r="AU194" s="215" t="s">
        <v>76</v>
      </c>
      <c r="AY194" s="214" t="s">
        <v>164</v>
      </c>
      <c r="BK194" s="216">
        <f>SUM(BK195:BK220)</f>
        <v>0</v>
      </c>
    </row>
    <row r="195" spans="1:65" s="2" customFormat="1" ht="13.8" customHeight="1">
      <c r="A195" s="38"/>
      <c r="B195" s="39"/>
      <c r="C195" s="219" t="s">
        <v>579</v>
      </c>
      <c r="D195" s="219" t="s">
        <v>166</v>
      </c>
      <c r="E195" s="220" t="s">
        <v>4697</v>
      </c>
      <c r="F195" s="221" t="s">
        <v>4698</v>
      </c>
      <c r="G195" s="222" t="s">
        <v>4699</v>
      </c>
      <c r="H195" s="223">
        <v>1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41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170</v>
      </c>
      <c r="AT195" s="231" t="s">
        <v>166</v>
      </c>
      <c r="AU195" s="231" t="s">
        <v>84</v>
      </c>
      <c r="AY195" s="17" t="s">
        <v>164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84</v>
      </c>
      <c r="BK195" s="232">
        <f>ROUND(I195*H195,2)</f>
        <v>0</v>
      </c>
      <c r="BL195" s="17" t="s">
        <v>170</v>
      </c>
      <c r="BM195" s="231" t="s">
        <v>4872</v>
      </c>
    </row>
    <row r="196" spans="1:65" s="2" customFormat="1" ht="13.8" customHeight="1">
      <c r="A196" s="38"/>
      <c r="B196" s="39"/>
      <c r="C196" s="219" t="s">
        <v>585</v>
      </c>
      <c r="D196" s="219" t="s">
        <v>166</v>
      </c>
      <c r="E196" s="220" t="s">
        <v>4701</v>
      </c>
      <c r="F196" s="221" t="s">
        <v>4702</v>
      </c>
      <c r="G196" s="222" t="s">
        <v>3721</v>
      </c>
      <c r="H196" s="223">
        <v>1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41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170</v>
      </c>
      <c r="AT196" s="231" t="s">
        <v>166</v>
      </c>
      <c r="AU196" s="231" t="s">
        <v>84</v>
      </c>
      <c r="AY196" s="17" t="s">
        <v>164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84</v>
      </c>
      <c r="BK196" s="232">
        <f>ROUND(I196*H196,2)</f>
        <v>0</v>
      </c>
      <c r="BL196" s="17" t="s">
        <v>170</v>
      </c>
      <c r="BM196" s="231" t="s">
        <v>4873</v>
      </c>
    </row>
    <row r="197" spans="1:65" s="2" customFormat="1" ht="13.8" customHeight="1">
      <c r="A197" s="38"/>
      <c r="B197" s="39"/>
      <c r="C197" s="219" t="s">
        <v>591</v>
      </c>
      <c r="D197" s="219" t="s">
        <v>166</v>
      </c>
      <c r="E197" s="220" t="s">
        <v>4704</v>
      </c>
      <c r="F197" s="221" t="s">
        <v>4705</v>
      </c>
      <c r="G197" s="222" t="s">
        <v>4699</v>
      </c>
      <c r="H197" s="223">
        <v>1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41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170</v>
      </c>
      <c r="AT197" s="231" t="s">
        <v>166</v>
      </c>
      <c r="AU197" s="231" t="s">
        <v>84</v>
      </c>
      <c r="AY197" s="17" t="s">
        <v>164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84</v>
      </c>
      <c r="BK197" s="232">
        <f>ROUND(I197*H197,2)</f>
        <v>0</v>
      </c>
      <c r="BL197" s="17" t="s">
        <v>170</v>
      </c>
      <c r="BM197" s="231" t="s">
        <v>4874</v>
      </c>
    </row>
    <row r="198" spans="1:65" s="2" customFormat="1" ht="13.8" customHeight="1">
      <c r="A198" s="38"/>
      <c r="B198" s="39"/>
      <c r="C198" s="219" t="s">
        <v>597</v>
      </c>
      <c r="D198" s="219" t="s">
        <v>166</v>
      </c>
      <c r="E198" s="220" t="s">
        <v>4707</v>
      </c>
      <c r="F198" s="221" t="s">
        <v>4708</v>
      </c>
      <c r="G198" s="222" t="s">
        <v>4699</v>
      </c>
      <c r="H198" s="223">
        <v>1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41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170</v>
      </c>
      <c r="AT198" s="231" t="s">
        <v>166</v>
      </c>
      <c r="AU198" s="231" t="s">
        <v>84</v>
      </c>
      <c r="AY198" s="17" t="s">
        <v>164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84</v>
      </c>
      <c r="BK198" s="232">
        <f>ROUND(I198*H198,2)</f>
        <v>0</v>
      </c>
      <c r="BL198" s="17" t="s">
        <v>170</v>
      </c>
      <c r="BM198" s="231" t="s">
        <v>4875</v>
      </c>
    </row>
    <row r="199" spans="1:65" s="2" customFormat="1" ht="13.8" customHeight="1">
      <c r="A199" s="38"/>
      <c r="B199" s="39"/>
      <c r="C199" s="219" t="s">
        <v>618</v>
      </c>
      <c r="D199" s="219" t="s">
        <v>166</v>
      </c>
      <c r="E199" s="220" t="s">
        <v>4710</v>
      </c>
      <c r="F199" s="221" t="s">
        <v>4711</v>
      </c>
      <c r="G199" s="222" t="s">
        <v>4699</v>
      </c>
      <c r="H199" s="223">
        <v>1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41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170</v>
      </c>
      <c r="AT199" s="231" t="s">
        <v>166</v>
      </c>
      <c r="AU199" s="231" t="s">
        <v>84</v>
      </c>
      <c r="AY199" s="17" t="s">
        <v>164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84</v>
      </c>
      <c r="BK199" s="232">
        <f>ROUND(I199*H199,2)</f>
        <v>0</v>
      </c>
      <c r="BL199" s="17" t="s">
        <v>170</v>
      </c>
      <c r="BM199" s="231" t="s">
        <v>4876</v>
      </c>
    </row>
    <row r="200" spans="1:65" s="2" customFormat="1" ht="13.8" customHeight="1">
      <c r="A200" s="38"/>
      <c r="B200" s="39"/>
      <c r="C200" s="219" t="s">
        <v>628</v>
      </c>
      <c r="D200" s="219" t="s">
        <v>166</v>
      </c>
      <c r="E200" s="220" t="s">
        <v>4713</v>
      </c>
      <c r="F200" s="221" t="s">
        <v>4714</v>
      </c>
      <c r="G200" s="222" t="s">
        <v>4699</v>
      </c>
      <c r="H200" s="223">
        <v>1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41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170</v>
      </c>
      <c r="AT200" s="231" t="s">
        <v>166</v>
      </c>
      <c r="AU200" s="231" t="s">
        <v>84</v>
      </c>
      <c r="AY200" s="17" t="s">
        <v>164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84</v>
      </c>
      <c r="BK200" s="232">
        <f>ROUND(I200*H200,2)</f>
        <v>0</v>
      </c>
      <c r="BL200" s="17" t="s">
        <v>170</v>
      </c>
      <c r="BM200" s="231" t="s">
        <v>4877</v>
      </c>
    </row>
    <row r="201" spans="1:65" s="2" customFormat="1" ht="13.8" customHeight="1">
      <c r="A201" s="38"/>
      <c r="B201" s="39"/>
      <c r="C201" s="219" t="s">
        <v>632</v>
      </c>
      <c r="D201" s="219" t="s">
        <v>166</v>
      </c>
      <c r="E201" s="220" t="s">
        <v>4716</v>
      </c>
      <c r="F201" s="221" t="s">
        <v>4717</v>
      </c>
      <c r="G201" s="222" t="s">
        <v>4699</v>
      </c>
      <c r="H201" s="223">
        <v>1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41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170</v>
      </c>
      <c r="AT201" s="231" t="s">
        <v>166</v>
      </c>
      <c r="AU201" s="231" t="s">
        <v>84</v>
      </c>
      <c r="AY201" s="17" t="s">
        <v>164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84</v>
      </c>
      <c r="BK201" s="232">
        <f>ROUND(I201*H201,2)</f>
        <v>0</v>
      </c>
      <c r="BL201" s="17" t="s">
        <v>170</v>
      </c>
      <c r="BM201" s="231" t="s">
        <v>4878</v>
      </c>
    </row>
    <row r="202" spans="1:65" s="2" customFormat="1" ht="13.8" customHeight="1">
      <c r="A202" s="38"/>
      <c r="B202" s="39"/>
      <c r="C202" s="219" t="s">
        <v>638</v>
      </c>
      <c r="D202" s="219" t="s">
        <v>166</v>
      </c>
      <c r="E202" s="220" t="s">
        <v>4774</v>
      </c>
      <c r="F202" s="221" t="s">
        <v>4775</v>
      </c>
      <c r="G202" s="222" t="s">
        <v>4721</v>
      </c>
      <c r="H202" s="223">
        <v>1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41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170</v>
      </c>
      <c r="AT202" s="231" t="s">
        <v>166</v>
      </c>
      <c r="AU202" s="231" t="s">
        <v>84</v>
      </c>
      <c r="AY202" s="17" t="s">
        <v>164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84</v>
      </c>
      <c r="BK202" s="232">
        <f>ROUND(I202*H202,2)</f>
        <v>0</v>
      </c>
      <c r="BL202" s="17" t="s">
        <v>170</v>
      </c>
      <c r="BM202" s="231" t="s">
        <v>4879</v>
      </c>
    </row>
    <row r="203" spans="1:65" s="2" customFormat="1" ht="13.8" customHeight="1">
      <c r="A203" s="38"/>
      <c r="B203" s="39"/>
      <c r="C203" s="219" t="s">
        <v>644</v>
      </c>
      <c r="D203" s="219" t="s">
        <v>166</v>
      </c>
      <c r="E203" s="220" t="s">
        <v>4880</v>
      </c>
      <c r="F203" s="221" t="s">
        <v>4881</v>
      </c>
      <c r="G203" s="222" t="s">
        <v>3454</v>
      </c>
      <c r="H203" s="223">
        <v>1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41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170</v>
      </c>
      <c r="AT203" s="231" t="s">
        <v>166</v>
      </c>
      <c r="AU203" s="231" t="s">
        <v>84</v>
      </c>
      <c r="AY203" s="17" t="s">
        <v>164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84</v>
      </c>
      <c r="BK203" s="232">
        <f>ROUND(I203*H203,2)</f>
        <v>0</v>
      </c>
      <c r="BL203" s="17" t="s">
        <v>170</v>
      </c>
      <c r="BM203" s="231" t="s">
        <v>4882</v>
      </c>
    </row>
    <row r="204" spans="1:65" s="2" customFormat="1" ht="13.8" customHeight="1">
      <c r="A204" s="38"/>
      <c r="B204" s="39"/>
      <c r="C204" s="219" t="s">
        <v>650</v>
      </c>
      <c r="D204" s="219" t="s">
        <v>166</v>
      </c>
      <c r="E204" s="220" t="s">
        <v>4883</v>
      </c>
      <c r="F204" s="221" t="s">
        <v>4884</v>
      </c>
      <c r="G204" s="222" t="s">
        <v>3454</v>
      </c>
      <c r="H204" s="223">
        <v>2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41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170</v>
      </c>
      <c r="AT204" s="231" t="s">
        <v>166</v>
      </c>
      <c r="AU204" s="231" t="s">
        <v>84</v>
      </c>
      <c r="AY204" s="17" t="s">
        <v>164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84</v>
      </c>
      <c r="BK204" s="232">
        <f>ROUND(I204*H204,2)</f>
        <v>0</v>
      </c>
      <c r="BL204" s="17" t="s">
        <v>170</v>
      </c>
      <c r="BM204" s="231" t="s">
        <v>4885</v>
      </c>
    </row>
    <row r="205" spans="1:65" s="2" customFormat="1" ht="13.8" customHeight="1">
      <c r="A205" s="38"/>
      <c r="B205" s="39"/>
      <c r="C205" s="219" t="s">
        <v>655</v>
      </c>
      <c r="D205" s="219" t="s">
        <v>166</v>
      </c>
      <c r="E205" s="220" t="s">
        <v>4886</v>
      </c>
      <c r="F205" s="221" t="s">
        <v>4887</v>
      </c>
      <c r="G205" s="222" t="s">
        <v>3454</v>
      </c>
      <c r="H205" s="223">
        <v>1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41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170</v>
      </c>
      <c r="AT205" s="231" t="s">
        <v>166</v>
      </c>
      <c r="AU205" s="231" t="s">
        <v>84</v>
      </c>
      <c r="AY205" s="17" t="s">
        <v>164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84</v>
      </c>
      <c r="BK205" s="232">
        <f>ROUND(I205*H205,2)</f>
        <v>0</v>
      </c>
      <c r="BL205" s="17" t="s">
        <v>170</v>
      </c>
      <c r="BM205" s="231" t="s">
        <v>4888</v>
      </c>
    </row>
    <row r="206" spans="1:65" s="2" customFormat="1" ht="13.8" customHeight="1">
      <c r="A206" s="38"/>
      <c r="B206" s="39"/>
      <c r="C206" s="219" t="s">
        <v>659</v>
      </c>
      <c r="D206" s="219" t="s">
        <v>166</v>
      </c>
      <c r="E206" s="220" t="s">
        <v>4889</v>
      </c>
      <c r="F206" s="221" t="s">
        <v>4890</v>
      </c>
      <c r="G206" s="222" t="s">
        <v>3454</v>
      </c>
      <c r="H206" s="223">
        <v>1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41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170</v>
      </c>
      <c r="AT206" s="231" t="s">
        <v>166</v>
      </c>
      <c r="AU206" s="231" t="s">
        <v>84</v>
      </c>
      <c r="AY206" s="17" t="s">
        <v>164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84</v>
      </c>
      <c r="BK206" s="232">
        <f>ROUND(I206*H206,2)</f>
        <v>0</v>
      </c>
      <c r="BL206" s="17" t="s">
        <v>170</v>
      </c>
      <c r="BM206" s="231" t="s">
        <v>4891</v>
      </c>
    </row>
    <row r="207" spans="1:65" s="2" customFormat="1" ht="13.8" customHeight="1">
      <c r="A207" s="38"/>
      <c r="B207" s="39"/>
      <c r="C207" s="219" t="s">
        <v>663</v>
      </c>
      <c r="D207" s="219" t="s">
        <v>166</v>
      </c>
      <c r="E207" s="220" t="s">
        <v>4892</v>
      </c>
      <c r="F207" s="221" t="s">
        <v>4893</v>
      </c>
      <c r="G207" s="222" t="s">
        <v>3454</v>
      </c>
      <c r="H207" s="223">
        <v>1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41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170</v>
      </c>
      <c r="AT207" s="231" t="s">
        <v>166</v>
      </c>
      <c r="AU207" s="231" t="s">
        <v>84</v>
      </c>
      <c r="AY207" s="17" t="s">
        <v>164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84</v>
      </c>
      <c r="BK207" s="232">
        <f>ROUND(I207*H207,2)</f>
        <v>0</v>
      </c>
      <c r="BL207" s="17" t="s">
        <v>170</v>
      </c>
      <c r="BM207" s="231" t="s">
        <v>4894</v>
      </c>
    </row>
    <row r="208" spans="1:65" s="2" customFormat="1" ht="13.8" customHeight="1">
      <c r="A208" s="38"/>
      <c r="B208" s="39"/>
      <c r="C208" s="219" t="s">
        <v>670</v>
      </c>
      <c r="D208" s="219" t="s">
        <v>166</v>
      </c>
      <c r="E208" s="220" t="s">
        <v>4895</v>
      </c>
      <c r="F208" s="221" t="s">
        <v>4896</v>
      </c>
      <c r="G208" s="222" t="s">
        <v>3454</v>
      </c>
      <c r="H208" s="223">
        <v>2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41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170</v>
      </c>
      <c r="AT208" s="231" t="s">
        <v>166</v>
      </c>
      <c r="AU208" s="231" t="s">
        <v>84</v>
      </c>
      <c r="AY208" s="17" t="s">
        <v>164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84</v>
      </c>
      <c r="BK208" s="232">
        <f>ROUND(I208*H208,2)</f>
        <v>0</v>
      </c>
      <c r="BL208" s="17" t="s">
        <v>170</v>
      </c>
      <c r="BM208" s="231" t="s">
        <v>4897</v>
      </c>
    </row>
    <row r="209" spans="1:65" s="2" customFormat="1" ht="13.8" customHeight="1">
      <c r="A209" s="38"/>
      <c r="B209" s="39"/>
      <c r="C209" s="219" t="s">
        <v>675</v>
      </c>
      <c r="D209" s="219" t="s">
        <v>166</v>
      </c>
      <c r="E209" s="220" t="s">
        <v>4898</v>
      </c>
      <c r="F209" s="221" t="s">
        <v>4899</v>
      </c>
      <c r="G209" s="222" t="s">
        <v>3454</v>
      </c>
      <c r="H209" s="223">
        <v>1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41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170</v>
      </c>
      <c r="AT209" s="231" t="s">
        <v>166</v>
      </c>
      <c r="AU209" s="231" t="s">
        <v>84</v>
      </c>
      <c r="AY209" s="17" t="s">
        <v>164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84</v>
      </c>
      <c r="BK209" s="232">
        <f>ROUND(I209*H209,2)</f>
        <v>0</v>
      </c>
      <c r="BL209" s="17" t="s">
        <v>170</v>
      </c>
      <c r="BM209" s="231" t="s">
        <v>4900</v>
      </c>
    </row>
    <row r="210" spans="1:65" s="2" customFormat="1" ht="13.8" customHeight="1">
      <c r="A210" s="38"/>
      <c r="B210" s="39"/>
      <c r="C210" s="219" t="s">
        <v>680</v>
      </c>
      <c r="D210" s="219" t="s">
        <v>166</v>
      </c>
      <c r="E210" s="220" t="s">
        <v>4901</v>
      </c>
      <c r="F210" s="221" t="s">
        <v>4902</v>
      </c>
      <c r="G210" s="222" t="s">
        <v>3454</v>
      </c>
      <c r="H210" s="223">
        <v>5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41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170</v>
      </c>
      <c r="AT210" s="231" t="s">
        <v>166</v>
      </c>
      <c r="AU210" s="231" t="s">
        <v>84</v>
      </c>
      <c r="AY210" s="17" t="s">
        <v>164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84</v>
      </c>
      <c r="BK210" s="232">
        <f>ROUND(I210*H210,2)</f>
        <v>0</v>
      </c>
      <c r="BL210" s="17" t="s">
        <v>170</v>
      </c>
      <c r="BM210" s="231" t="s">
        <v>4903</v>
      </c>
    </row>
    <row r="211" spans="1:65" s="2" customFormat="1" ht="13.8" customHeight="1">
      <c r="A211" s="38"/>
      <c r="B211" s="39"/>
      <c r="C211" s="219" t="s">
        <v>684</v>
      </c>
      <c r="D211" s="219" t="s">
        <v>166</v>
      </c>
      <c r="E211" s="220" t="s">
        <v>4904</v>
      </c>
      <c r="F211" s="221" t="s">
        <v>4905</v>
      </c>
      <c r="G211" s="222" t="s">
        <v>3454</v>
      </c>
      <c r="H211" s="223">
        <v>77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41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170</v>
      </c>
      <c r="AT211" s="231" t="s">
        <v>166</v>
      </c>
      <c r="AU211" s="231" t="s">
        <v>84</v>
      </c>
      <c r="AY211" s="17" t="s">
        <v>164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84</v>
      </c>
      <c r="BK211" s="232">
        <f>ROUND(I211*H211,2)</f>
        <v>0</v>
      </c>
      <c r="BL211" s="17" t="s">
        <v>170</v>
      </c>
      <c r="BM211" s="231" t="s">
        <v>4906</v>
      </c>
    </row>
    <row r="212" spans="1:65" s="2" customFormat="1" ht="13.8" customHeight="1">
      <c r="A212" s="38"/>
      <c r="B212" s="39"/>
      <c r="C212" s="219" t="s">
        <v>689</v>
      </c>
      <c r="D212" s="219" t="s">
        <v>166</v>
      </c>
      <c r="E212" s="220" t="s">
        <v>4907</v>
      </c>
      <c r="F212" s="221" t="s">
        <v>4908</v>
      </c>
      <c r="G212" s="222" t="s">
        <v>3454</v>
      </c>
      <c r="H212" s="223">
        <v>77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41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170</v>
      </c>
      <c r="AT212" s="231" t="s">
        <v>166</v>
      </c>
      <c r="AU212" s="231" t="s">
        <v>84</v>
      </c>
      <c r="AY212" s="17" t="s">
        <v>164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84</v>
      </c>
      <c r="BK212" s="232">
        <f>ROUND(I212*H212,2)</f>
        <v>0</v>
      </c>
      <c r="BL212" s="17" t="s">
        <v>170</v>
      </c>
      <c r="BM212" s="231" t="s">
        <v>4909</v>
      </c>
    </row>
    <row r="213" spans="1:65" s="2" customFormat="1" ht="13.8" customHeight="1">
      <c r="A213" s="38"/>
      <c r="B213" s="39"/>
      <c r="C213" s="219" t="s">
        <v>699</v>
      </c>
      <c r="D213" s="219" t="s">
        <v>166</v>
      </c>
      <c r="E213" s="220" t="s">
        <v>4910</v>
      </c>
      <c r="F213" s="221" t="s">
        <v>4911</v>
      </c>
      <c r="G213" s="222" t="s">
        <v>3454</v>
      </c>
      <c r="H213" s="223">
        <v>77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41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170</v>
      </c>
      <c r="AT213" s="231" t="s">
        <v>166</v>
      </c>
      <c r="AU213" s="231" t="s">
        <v>84</v>
      </c>
      <c r="AY213" s="17" t="s">
        <v>164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84</v>
      </c>
      <c r="BK213" s="232">
        <f>ROUND(I213*H213,2)</f>
        <v>0</v>
      </c>
      <c r="BL213" s="17" t="s">
        <v>170</v>
      </c>
      <c r="BM213" s="231" t="s">
        <v>4912</v>
      </c>
    </row>
    <row r="214" spans="1:65" s="2" customFormat="1" ht="13.8" customHeight="1">
      <c r="A214" s="38"/>
      <c r="B214" s="39"/>
      <c r="C214" s="219" t="s">
        <v>704</v>
      </c>
      <c r="D214" s="219" t="s">
        <v>166</v>
      </c>
      <c r="E214" s="220" t="s">
        <v>4913</v>
      </c>
      <c r="F214" s="221" t="s">
        <v>4914</v>
      </c>
      <c r="G214" s="222" t="s">
        <v>3454</v>
      </c>
      <c r="H214" s="223">
        <v>77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41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170</v>
      </c>
      <c r="AT214" s="231" t="s">
        <v>166</v>
      </c>
      <c r="AU214" s="231" t="s">
        <v>84</v>
      </c>
      <c r="AY214" s="17" t="s">
        <v>164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84</v>
      </c>
      <c r="BK214" s="232">
        <f>ROUND(I214*H214,2)</f>
        <v>0</v>
      </c>
      <c r="BL214" s="17" t="s">
        <v>170</v>
      </c>
      <c r="BM214" s="231" t="s">
        <v>4915</v>
      </c>
    </row>
    <row r="215" spans="1:65" s="2" customFormat="1" ht="13.8" customHeight="1">
      <c r="A215" s="38"/>
      <c r="B215" s="39"/>
      <c r="C215" s="219" t="s">
        <v>713</v>
      </c>
      <c r="D215" s="219" t="s">
        <v>166</v>
      </c>
      <c r="E215" s="220" t="s">
        <v>4916</v>
      </c>
      <c r="F215" s="221" t="s">
        <v>4917</v>
      </c>
      <c r="G215" s="222" t="s">
        <v>3454</v>
      </c>
      <c r="H215" s="223">
        <v>77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41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170</v>
      </c>
      <c r="AT215" s="231" t="s">
        <v>166</v>
      </c>
      <c r="AU215" s="231" t="s">
        <v>84</v>
      </c>
      <c r="AY215" s="17" t="s">
        <v>164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84</v>
      </c>
      <c r="BK215" s="232">
        <f>ROUND(I215*H215,2)</f>
        <v>0</v>
      </c>
      <c r="BL215" s="17" t="s">
        <v>170</v>
      </c>
      <c r="BM215" s="231" t="s">
        <v>4918</v>
      </c>
    </row>
    <row r="216" spans="1:65" s="2" customFormat="1" ht="13.8" customHeight="1">
      <c r="A216" s="38"/>
      <c r="B216" s="39"/>
      <c r="C216" s="219" t="s">
        <v>717</v>
      </c>
      <c r="D216" s="219" t="s">
        <v>166</v>
      </c>
      <c r="E216" s="220" t="s">
        <v>4919</v>
      </c>
      <c r="F216" s="221" t="s">
        <v>4920</v>
      </c>
      <c r="G216" s="222" t="s">
        <v>182</v>
      </c>
      <c r="H216" s="223">
        <v>8000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41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170</v>
      </c>
      <c r="AT216" s="231" t="s">
        <v>166</v>
      </c>
      <c r="AU216" s="231" t="s">
        <v>84</v>
      </c>
      <c r="AY216" s="17" t="s">
        <v>164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84</v>
      </c>
      <c r="BK216" s="232">
        <f>ROUND(I216*H216,2)</f>
        <v>0</v>
      </c>
      <c r="BL216" s="17" t="s">
        <v>170</v>
      </c>
      <c r="BM216" s="231" t="s">
        <v>4921</v>
      </c>
    </row>
    <row r="217" spans="1:65" s="2" customFormat="1" ht="13.8" customHeight="1">
      <c r="A217" s="38"/>
      <c r="B217" s="39"/>
      <c r="C217" s="219" t="s">
        <v>723</v>
      </c>
      <c r="D217" s="219" t="s">
        <v>166</v>
      </c>
      <c r="E217" s="220" t="s">
        <v>4922</v>
      </c>
      <c r="F217" s="221" t="s">
        <v>4923</v>
      </c>
      <c r="G217" s="222" t="s">
        <v>182</v>
      </c>
      <c r="H217" s="223">
        <v>200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41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170</v>
      </c>
      <c r="AT217" s="231" t="s">
        <v>166</v>
      </c>
      <c r="AU217" s="231" t="s">
        <v>84</v>
      </c>
      <c r="AY217" s="17" t="s">
        <v>164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84</v>
      </c>
      <c r="BK217" s="232">
        <f>ROUND(I217*H217,2)</f>
        <v>0</v>
      </c>
      <c r="BL217" s="17" t="s">
        <v>170</v>
      </c>
      <c r="BM217" s="231" t="s">
        <v>4924</v>
      </c>
    </row>
    <row r="218" spans="1:65" s="2" customFormat="1" ht="13.8" customHeight="1">
      <c r="A218" s="38"/>
      <c r="B218" s="39"/>
      <c r="C218" s="219" t="s">
        <v>732</v>
      </c>
      <c r="D218" s="219" t="s">
        <v>166</v>
      </c>
      <c r="E218" s="220" t="s">
        <v>4925</v>
      </c>
      <c r="F218" s="221" t="s">
        <v>4926</v>
      </c>
      <c r="G218" s="222" t="s">
        <v>3454</v>
      </c>
      <c r="H218" s="223">
        <v>200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41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170</v>
      </c>
      <c r="AT218" s="231" t="s">
        <v>166</v>
      </c>
      <c r="AU218" s="231" t="s">
        <v>84</v>
      </c>
      <c r="AY218" s="17" t="s">
        <v>164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84</v>
      </c>
      <c r="BK218" s="232">
        <f>ROUND(I218*H218,2)</f>
        <v>0</v>
      </c>
      <c r="BL218" s="17" t="s">
        <v>170</v>
      </c>
      <c r="BM218" s="231" t="s">
        <v>4927</v>
      </c>
    </row>
    <row r="219" spans="1:65" s="2" customFormat="1" ht="13.8" customHeight="1">
      <c r="A219" s="38"/>
      <c r="B219" s="39"/>
      <c r="C219" s="219" t="s">
        <v>738</v>
      </c>
      <c r="D219" s="219" t="s">
        <v>166</v>
      </c>
      <c r="E219" s="220" t="s">
        <v>4928</v>
      </c>
      <c r="F219" s="221" t="s">
        <v>4929</v>
      </c>
      <c r="G219" s="222" t="s">
        <v>3454</v>
      </c>
      <c r="H219" s="223">
        <v>100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41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170</v>
      </c>
      <c r="AT219" s="231" t="s">
        <v>166</v>
      </c>
      <c r="AU219" s="231" t="s">
        <v>84</v>
      </c>
      <c r="AY219" s="17" t="s">
        <v>164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84</v>
      </c>
      <c r="BK219" s="232">
        <f>ROUND(I219*H219,2)</f>
        <v>0</v>
      </c>
      <c r="BL219" s="17" t="s">
        <v>170</v>
      </c>
      <c r="BM219" s="231" t="s">
        <v>4930</v>
      </c>
    </row>
    <row r="220" spans="1:65" s="2" customFormat="1" ht="13.8" customHeight="1">
      <c r="A220" s="38"/>
      <c r="B220" s="39"/>
      <c r="C220" s="219" t="s">
        <v>748</v>
      </c>
      <c r="D220" s="219" t="s">
        <v>166</v>
      </c>
      <c r="E220" s="220" t="s">
        <v>4931</v>
      </c>
      <c r="F220" s="221" t="s">
        <v>4932</v>
      </c>
      <c r="G220" s="222" t="s">
        <v>3454</v>
      </c>
      <c r="H220" s="223">
        <v>3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41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170</v>
      </c>
      <c r="AT220" s="231" t="s">
        <v>166</v>
      </c>
      <c r="AU220" s="231" t="s">
        <v>84</v>
      </c>
      <c r="AY220" s="17" t="s">
        <v>164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84</v>
      </c>
      <c r="BK220" s="232">
        <f>ROUND(I220*H220,2)</f>
        <v>0</v>
      </c>
      <c r="BL220" s="17" t="s">
        <v>170</v>
      </c>
      <c r="BM220" s="231" t="s">
        <v>4933</v>
      </c>
    </row>
    <row r="221" spans="1:63" s="12" customFormat="1" ht="25.9" customHeight="1">
      <c r="A221" s="12"/>
      <c r="B221" s="203"/>
      <c r="C221" s="204"/>
      <c r="D221" s="205" t="s">
        <v>75</v>
      </c>
      <c r="E221" s="206" t="s">
        <v>4594</v>
      </c>
      <c r="F221" s="206" t="s">
        <v>4934</v>
      </c>
      <c r="G221" s="204"/>
      <c r="H221" s="204"/>
      <c r="I221" s="207"/>
      <c r="J221" s="208">
        <f>BK221</f>
        <v>0</v>
      </c>
      <c r="K221" s="204"/>
      <c r="L221" s="209"/>
      <c r="M221" s="210"/>
      <c r="N221" s="211"/>
      <c r="O221" s="211"/>
      <c r="P221" s="212">
        <f>SUM(P222:P251)</f>
        <v>0</v>
      </c>
      <c r="Q221" s="211"/>
      <c r="R221" s="212">
        <f>SUM(R222:R251)</f>
        <v>0</v>
      </c>
      <c r="S221" s="211"/>
      <c r="T221" s="213">
        <f>SUM(T222:T251)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84</v>
      </c>
      <c r="AT221" s="215" t="s">
        <v>75</v>
      </c>
      <c r="AU221" s="215" t="s">
        <v>76</v>
      </c>
      <c r="AY221" s="214" t="s">
        <v>164</v>
      </c>
      <c r="BK221" s="216">
        <f>SUM(BK222:BK251)</f>
        <v>0</v>
      </c>
    </row>
    <row r="222" spans="1:65" s="2" customFormat="1" ht="13.8" customHeight="1">
      <c r="A222" s="38"/>
      <c r="B222" s="39"/>
      <c r="C222" s="219" t="s">
        <v>753</v>
      </c>
      <c r="D222" s="219" t="s">
        <v>166</v>
      </c>
      <c r="E222" s="220" t="s">
        <v>4697</v>
      </c>
      <c r="F222" s="221" t="s">
        <v>4698</v>
      </c>
      <c r="G222" s="222" t="s">
        <v>4699</v>
      </c>
      <c r="H222" s="223">
        <v>1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41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170</v>
      </c>
      <c r="AT222" s="231" t="s">
        <v>166</v>
      </c>
      <c r="AU222" s="231" t="s">
        <v>84</v>
      </c>
      <c r="AY222" s="17" t="s">
        <v>164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84</v>
      </c>
      <c r="BK222" s="232">
        <f>ROUND(I222*H222,2)</f>
        <v>0</v>
      </c>
      <c r="BL222" s="17" t="s">
        <v>170</v>
      </c>
      <c r="BM222" s="231" t="s">
        <v>4935</v>
      </c>
    </row>
    <row r="223" spans="1:65" s="2" customFormat="1" ht="13.8" customHeight="1">
      <c r="A223" s="38"/>
      <c r="B223" s="39"/>
      <c r="C223" s="219" t="s">
        <v>757</v>
      </c>
      <c r="D223" s="219" t="s">
        <v>166</v>
      </c>
      <c r="E223" s="220" t="s">
        <v>4701</v>
      </c>
      <c r="F223" s="221" t="s">
        <v>4702</v>
      </c>
      <c r="G223" s="222" t="s">
        <v>3721</v>
      </c>
      <c r="H223" s="223">
        <v>1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41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170</v>
      </c>
      <c r="AT223" s="231" t="s">
        <v>166</v>
      </c>
      <c r="AU223" s="231" t="s">
        <v>84</v>
      </c>
      <c r="AY223" s="17" t="s">
        <v>164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84</v>
      </c>
      <c r="BK223" s="232">
        <f>ROUND(I223*H223,2)</f>
        <v>0</v>
      </c>
      <c r="BL223" s="17" t="s">
        <v>170</v>
      </c>
      <c r="BM223" s="231" t="s">
        <v>4936</v>
      </c>
    </row>
    <row r="224" spans="1:65" s="2" customFormat="1" ht="13.8" customHeight="1">
      <c r="A224" s="38"/>
      <c r="B224" s="39"/>
      <c r="C224" s="219" t="s">
        <v>764</v>
      </c>
      <c r="D224" s="219" t="s">
        <v>166</v>
      </c>
      <c r="E224" s="220" t="s">
        <v>4704</v>
      </c>
      <c r="F224" s="221" t="s">
        <v>4705</v>
      </c>
      <c r="G224" s="222" t="s">
        <v>4699</v>
      </c>
      <c r="H224" s="223">
        <v>1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41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170</v>
      </c>
      <c r="AT224" s="231" t="s">
        <v>166</v>
      </c>
      <c r="AU224" s="231" t="s">
        <v>84</v>
      </c>
      <c r="AY224" s="17" t="s">
        <v>164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84</v>
      </c>
      <c r="BK224" s="232">
        <f>ROUND(I224*H224,2)</f>
        <v>0</v>
      </c>
      <c r="BL224" s="17" t="s">
        <v>170</v>
      </c>
      <c r="BM224" s="231" t="s">
        <v>4937</v>
      </c>
    </row>
    <row r="225" spans="1:65" s="2" customFormat="1" ht="13.8" customHeight="1">
      <c r="A225" s="38"/>
      <c r="B225" s="39"/>
      <c r="C225" s="219" t="s">
        <v>770</v>
      </c>
      <c r="D225" s="219" t="s">
        <v>166</v>
      </c>
      <c r="E225" s="220" t="s">
        <v>4707</v>
      </c>
      <c r="F225" s="221" t="s">
        <v>4708</v>
      </c>
      <c r="G225" s="222" t="s">
        <v>4699</v>
      </c>
      <c r="H225" s="223">
        <v>1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41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170</v>
      </c>
      <c r="AT225" s="231" t="s">
        <v>166</v>
      </c>
      <c r="AU225" s="231" t="s">
        <v>84</v>
      </c>
      <c r="AY225" s="17" t="s">
        <v>164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84</v>
      </c>
      <c r="BK225" s="232">
        <f>ROUND(I225*H225,2)</f>
        <v>0</v>
      </c>
      <c r="BL225" s="17" t="s">
        <v>170</v>
      </c>
      <c r="BM225" s="231" t="s">
        <v>4938</v>
      </c>
    </row>
    <row r="226" spans="1:65" s="2" customFormat="1" ht="13.8" customHeight="1">
      <c r="A226" s="38"/>
      <c r="B226" s="39"/>
      <c r="C226" s="219" t="s">
        <v>776</v>
      </c>
      <c r="D226" s="219" t="s">
        <v>166</v>
      </c>
      <c r="E226" s="220" t="s">
        <v>4710</v>
      </c>
      <c r="F226" s="221" t="s">
        <v>4711</v>
      </c>
      <c r="G226" s="222" t="s">
        <v>4699</v>
      </c>
      <c r="H226" s="223">
        <v>1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41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170</v>
      </c>
      <c r="AT226" s="231" t="s">
        <v>166</v>
      </c>
      <c r="AU226" s="231" t="s">
        <v>84</v>
      </c>
      <c r="AY226" s="17" t="s">
        <v>164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84</v>
      </c>
      <c r="BK226" s="232">
        <f>ROUND(I226*H226,2)</f>
        <v>0</v>
      </c>
      <c r="BL226" s="17" t="s">
        <v>170</v>
      </c>
      <c r="BM226" s="231" t="s">
        <v>4939</v>
      </c>
    </row>
    <row r="227" spans="1:65" s="2" customFormat="1" ht="13.8" customHeight="1">
      <c r="A227" s="38"/>
      <c r="B227" s="39"/>
      <c r="C227" s="219" t="s">
        <v>782</v>
      </c>
      <c r="D227" s="219" t="s">
        <v>166</v>
      </c>
      <c r="E227" s="220" t="s">
        <v>4713</v>
      </c>
      <c r="F227" s="221" t="s">
        <v>4714</v>
      </c>
      <c r="G227" s="222" t="s">
        <v>4699</v>
      </c>
      <c r="H227" s="223">
        <v>1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41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170</v>
      </c>
      <c r="AT227" s="231" t="s">
        <v>166</v>
      </c>
      <c r="AU227" s="231" t="s">
        <v>84</v>
      </c>
      <c r="AY227" s="17" t="s">
        <v>164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84</v>
      </c>
      <c r="BK227" s="232">
        <f>ROUND(I227*H227,2)</f>
        <v>0</v>
      </c>
      <c r="BL227" s="17" t="s">
        <v>170</v>
      </c>
      <c r="BM227" s="231" t="s">
        <v>4940</v>
      </c>
    </row>
    <row r="228" spans="1:65" s="2" customFormat="1" ht="13.8" customHeight="1">
      <c r="A228" s="38"/>
      <c r="B228" s="39"/>
      <c r="C228" s="219" t="s">
        <v>786</v>
      </c>
      <c r="D228" s="219" t="s">
        <v>166</v>
      </c>
      <c r="E228" s="220" t="s">
        <v>4716</v>
      </c>
      <c r="F228" s="221" t="s">
        <v>4717</v>
      </c>
      <c r="G228" s="222" t="s">
        <v>4699</v>
      </c>
      <c r="H228" s="223">
        <v>1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41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170</v>
      </c>
      <c r="AT228" s="231" t="s">
        <v>166</v>
      </c>
      <c r="AU228" s="231" t="s">
        <v>84</v>
      </c>
      <c r="AY228" s="17" t="s">
        <v>164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84</v>
      </c>
      <c r="BK228" s="232">
        <f>ROUND(I228*H228,2)</f>
        <v>0</v>
      </c>
      <c r="BL228" s="17" t="s">
        <v>170</v>
      </c>
      <c r="BM228" s="231" t="s">
        <v>4941</v>
      </c>
    </row>
    <row r="229" spans="1:65" s="2" customFormat="1" ht="13.8" customHeight="1">
      <c r="A229" s="38"/>
      <c r="B229" s="39"/>
      <c r="C229" s="219" t="s">
        <v>791</v>
      </c>
      <c r="D229" s="219" t="s">
        <v>166</v>
      </c>
      <c r="E229" s="220" t="s">
        <v>4774</v>
      </c>
      <c r="F229" s="221" t="s">
        <v>4775</v>
      </c>
      <c r="G229" s="222" t="s">
        <v>4721</v>
      </c>
      <c r="H229" s="223">
        <v>1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41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170</v>
      </c>
      <c r="AT229" s="231" t="s">
        <v>166</v>
      </c>
      <c r="AU229" s="231" t="s">
        <v>84</v>
      </c>
      <c r="AY229" s="17" t="s">
        <v>164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84</v>
      </c>
      <c r="BK229" s="232">
        <f>ROUND(I229*H229,2)</f>
        <v>0</v>
      </c>
      <c r="BL229" s="17" t="s">
        <v>170</v>
      </c>
      <c r="BM229" s="231" t="s">
        <v>4942</v>
      </c>
    </row>
    <row r="230" spans="1:65" s="2" customFormat="1" ht="13.8" customHeight="1">
      <c r="A230" s="38"/>
      <c r="B230" s="39"/>
      <c r="C230" s="219" t="s">
        <v>796</v>
      </c>
      <c r="D230" s="219" t="s">
        <v>166</v>
      </c>
      <c r="E230" s="220" t="s">
        <v>4943</v>
      </c>
      <c r="F230" s="221" t="s">
        <v>4944</v>
      </c>
      <c r="G230" s="222" t="s">
        <v>3454</v>
      </c>
      <c r="H230" s="223">
        <v>1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41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170</v>
      </c>
      <c r="AT230" s="231" t="s">
        <v>166</v>
      </c>
      <c r="AU230" s="231" t="s">
        <v>84</v>
      </c>
      <c r="AY230" s="17" t="s">
        <v>164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84</v>
      </c>
      <c r="BK230" s="232">
        <f>ROUND(I230*H230,2)</f>
        <v>0</v>
      </c>
      <c r="BL230" s="17" t="s">
        <v>170</v>
      </c>
      <c r="BM230" s="231" t="s">
        <v>4945</v>
      </c>
    </row>
    <row r="231" spans="1:65" s="2" customFormat="1" ht="13.8" customHeight="1">
      <c r="A231" s="38"/>
      <c r="B231" s="39"/>
      <c r="C231" s="219" t="s">
        <v>801</v>
      </c>
      <c r="D231" s="219" t="s">
        <v>166</v>
      </c>
      <c r="E231" s="220" t="s">
        <v>4946</v>
      </c>
      <c r="F231" s="221" t="s">
        <v>4947</v>
      </c>
      <c r="G231" s="222" t="s">
        <v>3454</v>
      </c>
      <c r="H231" s="223">
        <v>6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41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170</v>
      </c>
      <c r="AT231" s="231" t="s">
        <v>166</v>
      </c>
      <c r="AU231" s="231" t="s">
        <v>84</v>
      </c>
      <c r="AY231" s="17" t="s">
        <v>164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84</v>
      </c>
      <c r="BK231" s="232">
        <f>ROUND(I231*H231,2)</f>
        <v>0</v>
      </c>
      <c r="BL231" s="17" t="s">
        <v>170</v>
      </c>
      <c r="BM231" s="231" t="s">
        <v>4948</v>
      </c>
    </row>
    <row r="232" spans="1:65" s="2" customFormat="1" ht="13.8" customHeight="1">
      <c r="A232" s="38"/>
      <c r="B232" s="39"/>
      <c r="C232" s="219" t="s">
        <v>810</v>
      </c>
      <c r="D232" s="219" t="s">
        <v>166</v>
      </c>
      <c r="E232" s="220" t="s">
        <v>4949</v>
      </c>
      <c r="F232" s="221" t="s">
        <v>4950</v>
      </c>
      <c r="G232" s="222" t="s">
        <v>3454</v>
      </c>
      <c r="H232" s="223">
        <v>40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41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170</v>
      </c>
      <c r="AT232" s="231" t="s">
        <v>166</v>
      </c>
      <c r="AU232" s="231" t="s">
        <v>84</v>
      </c>
      <c r="AY232" s="17" t="s">
        <v>164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84</v>
      </c>
      <c r="BK232" s="232">
        <f>ROUND(I232*H232,2)</f>
        <v>0</v>
      </c>
      <c r="BL232" s="17" t="s">
        <v>170</v>
      </c>
      <c r="BM232" s="231" t="s">
        <v>4951</v>
      </c>
    </row>
    <row r="233" spans="1:65" s="2" customFormat="1" ht="13.8" customHeight="1">
      <c r="A233" s="38"/>
      <c r="B233" s="39"/>
      <c r="C233" s="219" t="s">
        <v>816</v>
      </c>
      <c r="D233" s="219" t="s">
        <v>166</v>
      </c>
      <c r="E233" s="220" t="s">
        <v>4952</v>
      </c>
      <c r="F233" s="221" t="s">
        <v>4953</v>
      </c>
      <c r="G233" s="222" t="s">
        <v>3454</v>
      </c>
      <c r="H233" s="223">
        <v>21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41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170</v>
      </c>
      <c r="AT233" s="231" t="s">
        <v>166</v>
      </c>
      <c r="AU233" s="231" t="s">
        <v>84</v>
      </c>
      <c r="AY233" s="17" t="s">
        <v>164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84</v>
      </c>
      <c r="BK233" s="232">
        <f>ROUND(I233*H233,2)</f>
        <v>0</v>
      </c>
      <c r="BL233" s="17" t="s">
        <v>170</v>
      </c>
      <c r="BM233" s="231" t="s">
        <v>4954</v>
      </c>
    </row>
    <row r="234" spans="1:65" s="2" customFormat="1" ht="13.8" customHeight="1">
      <c r="A234" s="38"/>
      <c r="B234" s="39"/>
      <c r="C234" s="219" t="s">
        <v>822</v>
      </c>
      <c r="D234" s="219" t="s">
        <v>166</v>
      </c>
      <c r="E234" s="220" t="s">
        <v>4955</v>
      </c>
      <c r="F234" s="221" t="s">
        <v>4956</v>
      </c>
      <c r="G234" s="222" t="s">
        <v>3454</v>
      </c>
      <c r="H234" s="223">
        <v>2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41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170</v>
      </c>
      <c r="AT234" s="231" t="s">
        <v>166</v>
      </c>
      <c r="AU234" s="231" t="s">
        <v>84</v>
      </c>
      <c r="AY234" s="17" t="s">
        <v>164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84</v>
      </c>
      <c r="BK234" s="232">
        <f>ROUND(I234*H234,2)</f>
        <v>0</v>
      </c>
      <c r="BL234" s="17" t="s">
        <v>170</v>
      </c>
      <c r="BM234" s="231" t="s">
        <v>4957</v>
      </c>
    </row>
    <row r="235" spans="1:65" s="2" customFormat="1" ht="13.8" customHeight="1">
      <c r="A235" s="38"/>
      <c r="B235" s="39"/>
      <c r="C235" s="219" t="s">
        <v>828</v>
      </c>
      <c r="D235" s="219" t="s">
        <v>166</v>
      </c>
      <c r="E235" s="220" t="s">
        <v>4958</v>
      </c>
      <c r="F235" s="221" t="s">
        <v>4959</v>
      </c>
      <c r="G235" s="222" t="s">
        <v>3454</v>
      </c>
      <c r="H235" s="223">
        <v>2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41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170</v>
      </c>
      <c r="AT235" s="231" t="s">
        <v>166</v>
      </c>
      <c r="AU235" s="231" t="s">
        <v>84</v>
      </c>
      <c r="AY235" s="17" t="s">
        <v>164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84</v>
      </c>
      <c r="BK235" s="232">
        <f>ROUND(I235*H235,2)</f>
        <v>0</v>
      </c>
      <c r="BL235" s="17" t="s">
        <v>170</v>
      </c>
      <c r="BM235" s="231" t="s">
        <v>4960</v>
      </c>
    </row>
    <row r="236" spans="1:65" s="2" customFormat="1" ht="13.8" customHeight="1">
      <c r="A236" s="38"/>
      <c r="B236" s="39"/>
      <c r="C236" s="219" t="s">
        <v>833</v>
      </c>
      <c r="D236" s="219" t="s">
        <v>166</v>
      </c>
      <c r="E236" s="220" t="s">
        <v>4961</v>
      </c>
      <c r="F236" s="221" t="s">
        <v>4962</v>
      </c>
      <c r="G236" s="222" t="s">
        <v>3454</v>
      </c>
      <c r="H236" s="223">
        <v>2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41</v>
      </c>
      <c r="O236" s="91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170</v>
      </c>
      <c r="AT236" s="231" t="s">
        <v>166</v>
      </c>
      <c r="AU236" s="231" t="s">
        <v>84</v>
      </c>
      <c r="AY236" s="17" t="s">
        <v>164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84</v>
      </c>
      <c r="BK236" s="232">
        <f>ROUND(I236*H236,2)</f>
        <v>0</v>
      </c>
      <c r="BL236" s="17" t="s">
        <v>170</v>
      </c>
      <c r="BM236" s="231" t="s">
        <v>4963</v>
      </c>
    </row>
    <row r="237" spans="1:65" s="2" customFormat="1" ht="13.8" customHeight="1">
      <c r="A237" s="38"/>
      <c r="B237" s="39"/>
      <c r="C237" s="219" t="s">
        <v>839</v>
      </c>
      <c r="D237" s="219" t="s">
        <v>166</v>
      </c>
      <c r="E237" s="220" t="s">
        <v>4964</v>
      </c>
      <c r="F237" s="221" t="s">
        <v>4965</v>
      </c>
      <c r="G237" s="222" t="s">
        <v>3454</v>
      </c>
      <c r="H237" s="223">
        <v>4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41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170</v>
      </c>
      <c r="AT237" s="231" t="s">
        <v>166</v>
      </c>
      <c r="AU237" s="231" t="s">
        <v>84</v>
      </c>
      <c r="AY237" s="17" t="s">
        <v>164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84</v>
      </c>
      <c r="BK237" s="232">
        <f>ROUND(I237*H237,2)</f>
        <v>0</v>
      </c>
      <c r="BL237" s="17" t="s">
        <v>170</v>
      </c>
      <c r="BM237" s="231" t="s">
        <v>4966</v>
      </c>
    </row>
    <row r="238" spans="1:65" s="2" customFormat="1" ht="13.8" customHeight="1">
      <c r="A238" s="38"/>
      <c r="B238" s="39"/>
      <c r="C238" s="219" t="s">
        <v>845</v>
      </c>
      <c r="D238" s="219" t="s">
        <v>166</v>
      </c>
      <c r="E238" s="220" t="s">
        <v>4967</v>
      </c>
      <c r="F238" s="221" t="s">
        <v>4968</v>
      </c>
      <c r="G238" s="222" t="s">
        <v>3454</v>
      </c>
      <c r="H238" s="223">
        <v>1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41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170</v>
      </c>
      <c r="AT238" s="231" t="s">
        <v>166</v>
      </c>
      <c r="AU238" s="231" t="s">
        <v>84</v>
      </c>
      <c r="AY238" s="17" t="s">
        <v>164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84</v>
      </c>
      <c r="BK238" s="232">
        <f>ROUND(I238*H238,2)</f>
        <v>0</v>
      </c>
      <c r="BL238" s="17" t="s">
        <v>170</v>
      </c>
      <c r="BM238" s="231" t="s">
        <v>4969</v>
      </c>
    </row>
    <row r="239" spans="1:65" s="2" customFormat="1" ht="13.8" customHeight="1">
      <c r="A239" s="38"/>
      <c r="B239" s="39"/>
      <c r="C239" s="219" t="s">
        <v>851</v>
      </c>
      <c r="D239" s="219" t="s">
        <v>166</v>
      </c>
      <c r="E239" s="220" t="s">
        <v>4970</v>
      </c>
      <c r="F239" s="221" t="s">
        <v>4971</v>
      </c>
      <c r="G239" s="222" t="s">
        <v>3454</v>
      </c>
      <c r="H239" s="223">
        <v>45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41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170</v>
      </c>
      <c r="AT239" s="231" t="s">
        <v>166</v>
      </c>
      <c r="AU239" s="231" t="s">
        <v>84</v>
      </c>
      <c r="AY239" s="17" t="s">
        <v>164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84</v>
      </c>
      <c r="BK239" s="232">
        <f>ROUND(I239*H239,2)</f>
        <v>0</v>
      </c>
      <c r="BL239" s="17" t="s">
        <v>170</v>
      </c>
      <c r="BM239" s="231" t="s">
        <v>4972</v>
      </c>
    </row>
    <row r="240" spans="1:65" s="2" customFormat="1" ht="13.8" customHeight="1">
      <c r="A240" s="38"/>
      <c r="B240" s="39"/>
      <c r="C240" s="219" t="s">
        <v>861</v>
      </c>
      <c r="D240" s="219" t="s">
        <v>166</v>
      </c>
      <c r="E240" s="220" t="s">
        <v>4973</v>
      </c>
      <c r="F240" s="221" t="s">
        <v>4974</v>
      </c>
      <c r="G240" s="222" t="s">
        <v>3454</v>
      </c>
      <c r="H240" s="223">
        <v>45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41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170</v>
      </c>
      <c r="AT240" s="231" t="s">
        <v>166</v>
      </c>
      <c r="AU240" s="231" t="s">
        <v>84</v>
      </c>
      <c r="AY240" s="17" t="s">
        <v>164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84</v>
      </c>
      <c r="BK240" s="232">
        <f>ROUND(I240*H240,2)</f>
        <v>0</v>
      </c>
      <c r="BL240" s="17" t="s">
        <v>170</v>
      </c>
      <c r="BM240" s="231" t="s">
        <v>4975</v>
      </c>
    </row>
    <row r="241" spans="1:65" s="2" customFormat="1" ht="13.8" customHeight="1">
      <c r="A241" s="38"/>
      <c r="B241" s="39"/>
      <c r="C241" s="219" t="s">
        <v>865</v>
      </c>
      <c r="D241" s="219" t="s">
        <v>166</v>
      </c>
      <c r="E241" s="220" t="s">
        <v>4976</v>
      </c>
      <c r="F241" s="221" t="s">
        <v>4977</v>
      </c>
      <c r="G241" s="222" t="s">
        <v>3454</v>
      </c>
      <c r="H241" s="223">
        <v>1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41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170</v>
      </c>
      <c r="AT241" s="231" t="s">
        <v>166</v>
      </c>
      <c r="AU241" s="231" t="s">
        <v>84</v>
      </c>
      <c r="AY241" s="17" t="s">
        <v>164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84</v>
      </c>
      <c r="BK241" s="232">
        <f>ROUND(I241*H241,2)</f>
        <v>0</v>
      </c>
      <c r="BL241" s="17" t="s">
        <v>170</v>
      </c>
      <c r="BM241" s="231" t="s">
        <v>4978</v>
      </c>
    </row>
    <row r="242" spans="1:65" s="2" customFormat="1" ht="13.8" customHeight="1">
      <c r="A242" s="38"/>
      <c r="B242" s="39"/>
      <c r="C242" s="219" t="s">
        <v>876</v>
      </c>
      <c r="D242" s="219" t="s">
        <v>166</v>
      </c>
      <c r="E242" s="220" t="s">
        <v>4979</v>
      </c>
      <c r="F242" s="221" t="s">
        <v>4980</v>
      </c>
      <c r="G242" s="222" t="s">
        <v>3454</v>
      </c>
      <c r="H242" s="223">
        <v>46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41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170</v>
      </c>
      <c r="AT242" s="231" t="s">
        <v>166</v>
      </c>
      <c r="AU242" s="231" t="s">
        <v>84</v>
      </c>
      <c r="AY242" s="17" t="s">
        <v>164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84</v>
      </c>
      <c r="BK242" s="232">
        <f>ROUND(I242*H242,2)</f>
        <v>0</v>
      </c>
      <c r="BL242" s="17" t="s">
        <v>170</v>
      </c>
      <c r="BM242" s="231" t="s">
        <v>4981</v>
      </c>
    </row>
    <row r="243" spans="1:65" s="2" customFormat="1" ht="13.8" customHeight="1">
      <c r="A243" s="38"/>
      <c r="B243" s="39"/>
      <c r="C243" s="219" t="s">
        <v>882</v>
      </c>
      <c r="D243" s="219" t="s">
        <v>166</v>
      </c>
      <c r="E243" s="220" t="s">
        <v>4982</v>
      </c>
      <c r="F243" s="221" t="s">
        <v>4983</v>
      </c>
      <c r="G243" s="222" t="s">
        <v>3454</v>
      </c>
      <c r="H243" s="223">
        <v>45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41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170</v>
      </c>
      <c r="AT243" s="231" t="s">
        <v>166</v>
      </c>
      <c r="AU243" s="231" t="s">
        <v>84</v>
      </c>
      <c r="AY243" s="17" t="s">
        <v>164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84</v>
      </c>
      <c r="BK243" s="232">
        <f>ROUND(I243*H243,2)</f>
        <v>0</v>
      </c>
      <c r="BL243" s="17" t="s">
        <v>170</v>
      </c>
      <c r="BM243" s="231" t="s">
        <v>4984</v>
      </c>
    </row>
    <row r="244" spans="1:65" s="2" customFormat="1" ht="13.8" customHeight="1">
      <c r="A244" s="38"/>
      <c r="B244" s="39"/>
      <c r="C244" s="219" t="s">
        <v>889</v>
      </c>
      <c r="D244" s="219" t="s">
        <v>166</v>
      </c>
      <c r="E244" s="220" t="s">
        <v>4985</v>
      </c>
      <c r="F244" s="221" t="s">
        <v>4986</v>
      </c>
      <c r="G244" s="222" t="s">
        <v>3454</v>
      </c>
      <c r="H244" s="223">
        <v>1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41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170</v>
      </c>
      <c r="AT244" s="231" t="s">
        <v>166</v>
      </c>
      <c r="AU244" s="231" t="s">
        <v>84</v>
      </c>
      <c r="AY244" s="17" t="s">
        <v>164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84</v>
      </c>
      <c r="BK244" s="232">
        <f>ROUND(I244*H244,2)</f>
        <v>0</v>
      </c>
      <c r="BL244" s="17" t="s">
        <v>170</v>
      </c>
      <c r="BM244" s="231" t="s">
        <v>4987</v>
      </c>
    </row>
    <row r="245" spans="1:65" s="2" customFormat="1" ht="13.8" customHeight="1">
      <c r="A245" s="38"/>
      <c r="B245" s="39"/>
      <c r="C245" s="219" t="s">
        <v>895</v>
      </c>
      <c r="D245" s="219" t="s">
        <v>166</v>
      </c>
      <c r="E245" s="220" t="s">
        <v>4988</v>
      </c>
      <c r="F245" s="221" t="s">
        <v>4989</v>
      </c>
      <c r="G245" s="222" t="s">
        <v>3454</v>
      </c>
      <c r="H245" s="223">
        <v>300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41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170</v>
      </c>
      <c r="AT245" s="231" t="s">
        <v>166</v>
      </c>
      <c r="AU245" s="231" t="s">
        <v>84</v>
      </c>
      <c r="AY245" s="17" t="s">
        <v>164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84</v>
      </c>
      <c r="BK245" s="232">
        <f>ROUND(I245*H245,2)</f>
        <v>0</v>
      </c>
      <c r="BL245" s="17" t="s">
        <v>170</v>
      </c>
      <c r="BM245" s="231" t="s">
        <v>4990</v>
      </c>
    </row>
    <row r="246" spans="1:65" s="2" customFormat="1" ht="13.8" customHeight="1">
      <c r="A246" s="38"/>
      <c r="B246" s="39"/>
      <c r="C246" s="219" t="s">
        <v>901</v>
      </c>
      <c r="D246" s="219" t="s">
        <v>166</v>
      </c>
      <c r="E246" s="220" t="s">
        <v>4991</v>
      </c>
      <c r="F246" s="221" t="s">
        <v>4992</v>
      </c>
      <c r="G246" s="222" t="s">
        <v>182</v>
      </c>
      <c r="H246" s="223">
        <v>2400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41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170</v>
      </c>
      <c r="AT246" s="231" t="s">
        <v>166</v>
      </c>
      <c r="AU246" s="231" t="s">
        <v>84</v>
      </c>
      <c r="AY246" s="17" t="s">
        <v>164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84</v>
      </c>
      <c r="BK246" s="232">
        <f>ROUND(I246*H246,2)</f>
        <v>0</v>
      </c>
      <c r="BL246" s="17" t="s">
        <v>170</v>
      </c>
      <c r="BM246" s="231" t="s">
        <v>4993</v>
      </c>
    </row>
    <row r="247" spans="1:65" s="2" customFormat="1" ht="13.8" customHeight="1">
      <c r="A247" s="38"/>
      <c r="B247" s="39"/>
      <c r="C247" s="219" t="s">
        <v>905</v>
      </c>
      <c r="D247" s="219" t="s">
        <v>166</v>
      </c>
      <c r="E247" s="220" t="s">
        <v>4994</v>
      </c>
      <c r="F247" s="221" t="s">
        <v>4995</v>
      </c>
      <c r="G247" s="222" t="s">
        <v>182</v>
      </c>
      <c r="H247" s="223">
        <v>2100</v>
      </c>
      <c r="I247" s="224"/>
      <c r="J247" s="225">
        <f>ROUND(I247*H247,2)</f>
        <v>0</v>
      </c>
      <c r="K247" s="226"/>
      <c r="L247" s="44"/>
      <c r="M247" s="227" t="s">
        <v>1</v>
      </c>
      <c r="N247" s="228" t="s">
        <v>41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170</v>
      </c>
      <c r="AT247" s="231" t="s">
        <v>166</v>
      </c>
      <c r="AU247" s="231" t="s">
        <v>84</v>
      </c>
      <c r="AY247" s="17" t="s">
        <v>164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84</v>
      </c>
      <c r="BK247" s="232">
        <f>ROUND(I247*H247,2)</f>
        <v>0</v>
      </c>
      <c r="BL247" s="17" t="s">
        <v>170</v>
      </c>
      <c r="BM247" s="231" t="s">
        <v>4996</v>
      </c>
    </row>
    <row r="248" spans="1:65" s="2" customFormat="1" ht="13.8" customHeight="1">
      <c r="A248" s="38"/>
      <c r="B248" s="39"/>
      <c r="C248" s="219" t="s">
        <v>910</v>
      </c>
      <c r="D248" s="219" t="s">
        <v>166</v>
      </c>
      <c r="E248" s="220" t="s">
        <v>4997</v>
      </c>
      <c r="F248" s="221" t="s">
        <v>4998</v>
      </c>
      <c r="G248" s="222" t="s">
        <v>182</v>
      </c>
      <c r="H248" s="223">
        <v>600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41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170</v>
      </c>
      <c r="AT248" s="231" t="s">
        <v>166</v>
      </c>
      <c r="AU248" s="231" t="s">
        <v>84</v>
      </c>
      <c r="AY248" s="17" t="s">
        <v>164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84</v>
      </c>
      <c r="BK248" s="232">
        <f>ROUND(I248*H248,2)</f>
        <v>0</v>
      </c>
      <c r="BL248" s="17" t="s">
        <v>170</v>
      </c>
      <c r="BM248" s="231" t="s">
        <v>4999</v>
      </c>
    </row>
    <row r="249" spans="1:65" s="2" customFormat="1" ht="13.8" customHeight="1">
      <c r="A249" s="38"/>
      <c r="B249" s="39"/>
      <c r="C249" s="219" t="s">
        <v>915</v>
      </c>
      <c r="D249" s="219" t="s">
        <v>166</v>
      </c>
      <c r="E249" s="220" t="s">
        <v>5000</v>
      </c>
      <c r="F249" s="221" t="s">
        <v>5001</v>
      </c>
      <c r="G249" s="222" t="s">
        <v>4721</v>
      </c>
      <c r="H249" s="223">
        <v>46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41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170</v>
      </c>
      <c r="AT249" s="231" t="s">
        <v>166</v>
      </c>
      <c r="AU249" s="231" t="s">
        <v>84</v>
      </c>
      <c r="AY249" s="17" t="s">
        <v>164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84</v>
      </c>
      <c r="BK249" s="232">
        <f>ROUND(I249*H249,2)</f>
        <v>0</v>
      </c>
      <c r="BL249" s="17" t="s">
        <v>170</v>
      </c>
      <c r="BM249" s="231" t="s">
        <v>5002</v>
      </c>
    </row>
    <row r="250" spans="1:65" s="2" customFormat="1" ht="13.8" customHeight="1">
      <c r="A250" s="38"/>
      <c r="B250" s="39"/>
      <c r="C250" s="219" t="s">
        <v>920</v>
      </c>
      <c r="D250" s="219" t="s">
        <v>166</v>
      </c>
      <c r="E250" s="220" t="s">
        <v>5003</v>
      </c>
      <c r="F250" s="221" t="s">
        <v>5004</v>
      </c>
      <c r="G250" s="222" t="s">
        <v>4721</v>
      </c>
      <c r="H250" s="223">
        <v>46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41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170</v>
      </c>
      <c r="AT250" s="231" t="s">
        <v>166</v>
      </c>
      <c r="AU250" s="231" t="s">
        <v>84</v>
      </c>
      <c r="AY250" s="17" t="s">
        <v>164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84</v>
      </c>
      <c r="BK250" s="232">
        <f>ROUND(I250*H250,2)</f>
        <v>0</v>
      </c>
      <c r="BL250" s="17" t="s">
        <v>170</v>
      </c>
      <c r="BM250" s="231" t="s">
        <v>5005</v>
      </c>
    </row>
    <row r="251" spans="1:65" s="2" customFormat="1" ht="13.8" customHeight="1">
      <c r="A251" s="38"/>
      <c r="B251" s="39"/>
      <c r="C251" s="219" t="s">
        <v>927</v>
      </c>
      <c r="D251" s="219" t="s">
        <v>166</v>
      </c>
      <c r="E251" s="220" t="s">
        <v>5006</v>
      </c>
      <c r="F251" s="221" t="s">
        <v>5007</v>
      </c>
      <c r="G251" s="222" t="s">
        <v>4721</v>
      </c>
      <c r="H251" s="223">
        <v>4</v>
      </c>
      <c r="I251" s="224"/>
      <c r="J251" s="225">
        <f>ROUND(I251*H251,2)</f>
        <v>0</v>
      </c>
      <c r="K251" s="226"/>
      <c r="L251" s="44"/>
      <c r="M251" s="227" t="s">
        <v>1</v>
      </c>
      <c r="N251" s="228" t="s">
        <v>41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170</v>
      </c>
      <c r="AT251" s="231" t="s">
        <v>166</v>
      </c>
      <c r="AU251" s="231" t="s">
        <v>84</v>
      </c>
      <c r="AY251" s="17" t="s">
        <v>164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84</v>
      </c>
      <c r="BK251" s="232">
        <f>ROUND(I251*H251,2)</f>
        <v>0</v>
      </c>
      <c r="BL251" s="17" t="s">
        <v>170</v>
      </c>
      <c r="BM251" s="231" t="s">
        <v>5008</v>
      </c>
    </row>
    <row r="252" spans="1:63" s="12" customFormat="1" ht="25.9" customHeight="1">
      <c r="A252" s="12"/>
      <c r="B252" s="203"/>
      <c r="C252" s="204"/>
      <c r="D252" s="205" t="s">
        <v>75</v>
      </c>
      <c r="E252" s="206" t="s">
        <v>4665</v>
      </c>
      <c r="F252" s="206" t="s">
        <v>5009</v>
      </c>
      <c r="G252" s="204"/>
      <c r="H252" s="204"/>
      <c r="I252" s="207"/>
      <c r="J252" s="208">
        <f>BK252</f>
        <v>0</v>
      </c>
      <c r="K252" s="204"/>
      <c r="L252" s="209"/>
      <c r="M252" s="210"/>
      <c r="N252" s="211"/>
      <c r="O252" s="211"/>
      <c r="P252" s="212">
        <f>SUM(P253:P259)</f>
        <v>0</v>
      </c>
      <c r="Q252" s="211"/>
      <c r="R252" s="212">
        <f>SUM(R253:R259)</f>
        <v>0</v>
      </c>
      <c r="S252" s="211"/>
      <c r="T252" s="213">
        <f>SUM(T253:T259)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4" t="s">
        <v>84</v>
      </c>
      <c r="AT252" s="215" t="s">
        <v>75</v>
      </c>
      <c r="AU252" s="215" t="s">
        <v>76</v>
      </c>
      <c r="AY252" s="214" t="s">
        <v>164</v>
      </c>
      <c r="BK252" s="216">
        <f>SUM(BK253:BK259)</f>
        <v>0</v>
      </c>
    </row>
    <row r="253" spans="1:65" s="2" customFormat="1" ht="13.8" customHeight="1">
      <c r="A253" s="38"/>
      <c r="B253" s="39"/>
      <c r="C253" s="219" t="s">
        <v>936</v>
      </c>
      <c r="D253" s="219" t="s">
        <v>166</v>
      </c>
      <c r="E253" s="220" t="s">
        <v>5010</v>
      </c>
      <c r="F253" s="221" t="s">
        <v>5011</v>
      </c>
      <c r="G253" s="222" t="s">
        <v>3454</v>
      </c>
      <c r="H253" s="223">
        <v>1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41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170</v>
      </c>
      <c r="AT253" s="231" t="s">
        <v>166</v>
      </c>
      <c r="AU253" s="231" t="s">
        <v>84</v>
      </c>
      <c r="AY253" s="17" t="s">
        <v>164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84</v>
      </c>
      <c r="BK253" s="232">
        <f>ROUND(I253*H253,2)</f>
        <v>0</v>
      </c>
      <c r="BL253" s="17" t="s">
        <v>170</v>
      </c>
      <c r="BM253" s="231" t="s">
        <v>5012</v>
      </c>
    </row>
    <row r="254" spans="1:65" s="2" customFormat="1" ht="13.8" customHeight="1">
      <c r="A254" s="38"/>
      <c r="B254" s="39"/>
      <c r="C254" s="219" t="s">
        <v>947</v>
      </c>
      <c r="D254" s="219" t="s">
        <v>166</v>
      </c>
      <c r="E254" s="220" t="s">
        <v>5013</v>
      </c>
      <c r="F254" s="221" t="s">
        <v>5014</v>
      </c>
      <c r="G254" s="222" t="s">
        <v>3454</v>
      </c>
      <c r="H254" s="223">
        <v>4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41</v>
      </c>
      <c r="O254" s="91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170</v>
      </c>
      <c r="AT254" s="231" t="s">
        <v>166</v>
      </c>
      <c r="AU254" s="231" t="s">
        <v>84</v>
      </c>
      <c r="AY254" s="17" t="s">
        <v>164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84</v>
      </c>
      <c r="BK254" s="232">
        <f>ROUND(I254*H254,2)</f>
        <v>0</v>
      </c>
      <c r="BL254" s="17" t="s">
        <v>170</v>
      </c>
      <c r="BM254" s="231" t="s">
        <v>5015</v>
      </c>
    </row>
    <row r="255" spans="1:65" s="2" customFormat="1" ht="13.8" customHeight="1">
      <c r="A255" s="38"/>
      <c r="B255" s="39"/>
      <c r="C255" s="219" t="s">
        <v>952</v>
      </c>
      <c r="D255" s="219" t="s">
        <v>166</v>
      </c>
      <c r="E255" s="220" t="s">
        <v>5016</v>
      </c>
      <c r="F255" s="221" t="s">
        <v>5017</v>
      </c>
      <c r="G255" s="222" t="s">
        <v>3454</v>
      </c>
      <c r="H255" s="223">
        <v>4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41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170</v>
      </c>
      <c r="AT255" s="231" t="s">
        <v>166</v>
      </c>
      <c r="AU255" s="231" t="s">
        <v>84</v>
      </c>
      <c r="AY255" s="17" t="s">
        <v>164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84</v>
      </c>
      <c r="BK255" s="232">
        <f>ROUND(I255*H255,2)</f>
        <v>0</v>
      </c>
      <c r="BL255" s="17" t="s">
        <v>170</v>
      </c>
      <c r="BM255" s="231" t="s">
        <v>5018</v>
      </c>
    </row>
    <row r="256" spans="1:65" s="2" customFormat="1" ht="13.8" customHeight="1">
      <c r="A256" s="38"/>
      <c r="B256" s="39"/>
      <c r="C256" s="219" t="s">
        <v>956</v>
      </c>
      <c r="D256" s="219" t="s">
        <v>166</v>
      </c>
      <c r="E256" s="220" t="s">
        <v>5019</v>
      </c>
      <c r="F256" s="221" t="s">
        <v>5020</v>
      </c>
      <c r="G256" s="222" t="s">
        <v>3454</v>
      </c>
      <c r="H256" s="223">
        <v>9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41</v>
      </c>
      <c r="O256" s="91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170</v>
      </c>
      <c r="AT256" s="231" t="s">
        <v>166</v>
      </c>
      <c r="AU256" s="231" t="s">
        <v>84</v>
      </c>
      <c r="AY256" s="17" t="s">
        <v>164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84</v>
      </c>
      <c r="BK256" s="232">
        <f>ROUND(I256*H256,2)</f>
        <v>0</v>
      </c>
      <c r="BL256" s="17" t="s">
        <v>170</v>
      </c>
      <c r="BM256" s="231" t="s">
        <v>5021</v>
      </c>
    </row>
    <row r="257" spans="1:65" s="2" customFormat="1" ht="13.8" customHeight="1">
      <c r="A257" s="38"/>
      <c r="B257" s="39"/>
      <c r="C257" s="219" t="s">
        <v>961</v>
      </c>
      <c r="D257" s="219" t="s">
        <v>166</v>
      </c>
      <c r="E257" s="220" t="s">
        <v>5022</v>
      </c>
      <c r="F257" s="221" t="s">
        <v>5023</v>
      </c>
      <c r="G257" s="222" t="s">
        <v>3454</v>
      </c>
      <c r="H257" s="223">
        <v>4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41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170</v>
      </c>
      <c r="AT257" s="231" t="s">
        <v>166</v>
      </c>
      <c r="AU257" s="231" t="s">
        <v>84</v>
      </c>
      <c r="AY257" s="17" t="s">
        <v>164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84</v>
      </c>
      <c r="BK257" s="232">
        <f>ROUND(I257*H257,2)</f>
        <v>0</v>
      </c>
      <c r="BL257" s="17" t="s">
        <v>170</v>
      </c>
      <c r="BM257" s="231" t="s">
        <v>5024</v>
      </c>
    </row>
    <row r="258" spans="1:65" s="2" customFormat="1" ht="13.8" customHeight="1">
      <c r="A258" s="38"/>
      <c r="B258" s="39"/>
      <c r="C258" s="219" t="s">
        <v>967</v>
      </c>
      <c r="D258" s="219" t="s">
        <v>166</v>
      </c>
      <c r="E258" s="220" t="s">
        <v>5025</v>
      </c>
      <c r="F258" s="221" t="s">
        <v>5026</v>
      </c>
      <c r="G258" s="222" t="s">
        <v>3454</v>
      </c>
      <c r="H258" s="223">
        <v>13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41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170</v>
      </c>
      <c r="AT258" s="231" t="s">
        <v>166</v>
      </c>
      <c r="AU258" s="231" t="s">
        <v>84</v>
      </c>
      <c r="AY258" s="17" t="s">
        <v>164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84</v>
      </c>
      <c r="BK258" s="232">
        <f>ROUND(I258*H258,2)</f>
        <v>0</v>
      </c>
      <c r="BL258" s="17" t="s">
        <v>170</v>
      </c>
      <c r="BM258" s="231" t="s">
        <v>5027</v>
      </c>
    </row>
    <row r="259" spans="1:65" s="2" customFormat="1" ht="13.8" customHeight="1">
      <c r="A259" s="38"/>
      <c r="B259" s="39"/>
      <c r="C259" s="219" t="s">
        <v>974</v>
      </c>
      <c r="D259" s="219" t="s">
        <v>166</v>
      </c>
      <c r="E259" s="220" t="s">
        <v>5028</v>
      </c>
      <c r="F259" s="221" t="s">
        <v>5029</v>
      </c>
      <c r="G259" s="222" t="s">
        <v>4721</v>
      </c>
      <c r="H259" s="223">
        <v>4</v>
      </c>
      <c r="I259" s="224"/>
      <c r="J259" s="225">
        <f>ROUND(I259*H259,2)</f>
        <v>0</v>
      </c>
      <c r="K259" s="226"/>
      <c r="L259" s="44"/>
      <c r="M259" s="227" t="s">
        <v>1</v>
      </c>
      <c r="N259" s="228" t="s">
        <v>41</v>
      </c>
      <c r="O259" s="9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170</v>
      </c>
      <c r="AT259" s="231" t="s">
        <v>166</v>
      </c>
      <c r="AU259" s="231" t="s">
        <v>84</v>
      </c>
      <c r="AY259" s="17" t="s">
        <v>164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84</v>
      </c>
      <c r="BK259" s="232">
        <f>ROUND(I259*H259,2)</f>
        <v>0</v>
      </c>
      <c r="BL259" s="17" t="s">
        <v>170</v>
      </c>
      <c r="BM259" s="231" t="s">
        <v>5030</v>
      </c>
    </row>
    <row r="260" spans="1:63" s="12" customFormat="1" ht="25.9" customHeight="1">
      <c r="A260" s="12"/>
      <c r="B260" s="203"/>
      <c r="C260" s="204"/>
      <c r="D260" s="205" t="s">
        <v>75</v>
      </c>
      <c r="E260" s="206" t="s">
        <v>5031</v>
      </c>
      <c r="F260" s="206" t="s">
        <v>5032</v>
      </c>
      <c r="G260" s="204"/>
      <c r="H260" s="204"/>
      <c r="I260" s="207"/>
      <c r="J260" s="208">
        <f>BK260</f>
        <v>0</v>
      </c>
      <c r="K260" s="204"/>
      <c r="L260" s="209"/>
      <c r="M260" s="210"/>
      <c r="N260" s="211"/>
      <c r="O260" s="211"/>
      <c r="P260" s="212">
        <f>SUM(P261:P283)</f>
        <v>0</v>
      </c>
      <c r="Q260" s="211"/>
      <c r="R260" s="212">
        <f>SUM(R261:R283)</f>
        <v>0</v>
      </c>
      <c r="S260" s="211"/>
      <c r="T260" s="213">
        <f>SUM(T261:T283)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4" t="s">
        <v>84</v>
      </c>
      <c r="AT260" s="215" t="s">
        <v>75</v>
      </c>
      <c r="AU260" s="215" t="s">
        <v>76</v>
      </c>
      <c r="AY260" s="214" t="s">
        <v>164</v>
      </c>
      <c r="BK260" s="216">
        <f>SUM(BK261:BK283)</f>
        <v>0</v>
      </c>
    </row>
    <row r="261" spans="1:65" s="2" customFormat="1" ht="13.8" customHeight="1">
      <c r="A261" s="38"/>
      <c r="B261" s="39"/>
      <c r="C261" s="219" t="s">
        <v>979</v>
      </c>
      <c r="D261" s="219" t="s">
        <v>166</v>
      </c>
      <c r="E261" s="220" t="s">
        <v>4713</v>
      </c>
      <c r="F261" s="221" t="s">
        <v>4714</v>
      </c>
      <c r="G261" s="222" t="s">
        <v>4699</v>
      </c>
      <c r="H261" s="223">
        <v>1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41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170</v>
      </c>
      <c r="AT261" s="231" t="s">
        <v>166</v>
      </c>
      <c r="AU261" s="231" t="s">
        <v>84</v>
      </c>
      <c r="AY261" s="17" t="s">
        <v>164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84</v>
      </c>
      <c r="BK261" s="232">
        <f>ROUND(I261*H261,2)</f>
        <v>0</v>
      </c>
      <c r="BL261" s="17" t="s">
        <v>170</v>
      </c>
      <c r="BM261" s="231" t="s">
        <v>5033</v>
      </c>
    </row>
    <row r="262" spans="1:65" s="2" customFormat="1" ht="13.8" customHeight="1">
      <c r="A262" s="38"/>
      <c r="B262" s="39"/>
      <c r="C262" s="219" t="s">
        <v>983</v>
      </c>
      <c r="D262" s="219" t="s">
        <v>166</v>
      </c>
      <c r="E262" s="220" t="s">
        <v>4716</v>
      </c>
      <c r="F262" s="221" t="s">
        <v>4717</v>
      </c>
      <c r="G262" s="222" t="s">
        <v>4699</v>
      </c>
      <c r="H262" s="223">
        <v>1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41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170</v>
      </c>
      <c r="AT262" s="231" t="s">
        <v>166</v>
      </c>
      <c r="AU262" s="231" t="s">
        <v>84</v>
      </c>
      <c r="AY262" s="17" t="s">
        <v>164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84</v>
      </c>
      <c r="BK262" s="232">
        <f>ROUND(I262*H262,2)</f>
        <v>0</v>
      </c>
      <c r="BL262" s="17" t="s">
        <v>170</v>
      </c>
      <c r="BM262" s="231" t="s">
        <v>5034</v>
      </c>
    </row>
    <row r="263" spans="1:65" s="2" customFormat="1" ht="13.8" customHeight="1">
      <c r="A263" s="38"/>
      <c r="B263" s="39"/>
      <c r="C263" s="219" t="s">
        <v>989</v>
      </c>
      <c r="D263" s="219" t="s">
        <v>166</v>
      </c>
      <c r="E263" s="220" t="s">
        <v>4774</v>
      </c>
      <c r="F263" s="221" t="s">
        <v>4775</v>
      </c>
      <c r="G263" s="222" t="s">
        <v>4721</v>
      </c>
      <c r="H263" s="223">
        <v>1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41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170</v>
      </c>
      <c r="AT263" s="231" t="s">
        <v>166</v>
      </c>
      <c r="AU263" s="231" t="s">
        <v>84</v>
      </c>
      <c r="AY263" s="17" t="s">
        <v>164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84</v>
      </c>
      <c r="BK263" s="232">
        <f>ROUND(I263*H263,2)</f>
        <v>0</v>
      </c>
      <c r="BL263" s="17" t="s">
        <v>170</v>
      </c>
      <c r="BM263" s="231" t="s">
        <v>5035</v>
      </c>
    </row>
    <row r="264" spans="1:65" s="2" customFormat="1" ht="13.8" customHeight="1">
      <c r="A264" s="38"/>
      <c r="B264" s="39"/>
      <c r="C264" s="219" t="s">
        <v>994</v>
      </c>
      <c r="D264" s="219" t="s">
        <v>166</v>
      </c>
      <c r="E264" s="220" t="s">
        <v>5036</v>
      </c>
      <c r="F264" s="221" t="s">
        <v>5037</v>
      </c>
      <c r="G264" s="222" t="s">
        <v>182</v>
      </c>
      <c r="H264" s="223">
        <v>2900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41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170</v>
      </c>
      <c r="AT264" s="231" t="s">
        <v>166</v>
      </c>
      <c r="AU264" s="231" t="s">
        <v>84</v>
      </c>
      <c r="AY264" s="17" t="s">
        <v>164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84</v>
      </c>
      <c r="BK264" s="232">
        <f>ROUND(I264*H264,2)</f>
        <v>0</v>
      </c>
      <c r="BL264" s="17" t="s">
        <v>170</v>
      </c>
      <c r="BM264" s="231" t="s">
        <v>5038</v>
      </c>
    </row>
    <row r="265" spans="1:65" s="2" customFormat="1" ht="13.8" customHeight="1">
      <c r="A265" s="38"/>
      <c r="B265" s="39"/>
      <c r="C265" s="219" t="s">
        <v>998</v>
      </c>
      <c r="D265" s="219" t="s">
        <v>166</v>
      </c>
      <c r="E265" s="220" t="s">
        <v>5039</v>
      </c>
      <c r="F265" s="221" t="s">
        <v>5040</v>
      </c>
      <c r="G265" s="222" t="s">
        <v>182</v>
      </c>
      <c r="H265" s="223">
        <v>250</v>
      </c>
      <c r="I265" s="224"/>
      <c r="J265" s="225">
        <f>ROUND(I265*H265,2)</f>
        <v>0</v>
      </c>
      <c r="K265" s="226"/>
      <c r="L265" s="44"/>
      <c r="M265" s="227" t="s">
        <v>1</v>
      </c>
      <c r="N265" s="228" t="s">
        <v>41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170</v>
      </c>
      <c r="AT265" s="231" t="s">
        <v>166</v>
      </c>
      <c r="AU265" s="231" t="s">
        <v>84</v>
      </c>
      <c r="AY265" s="17" t="s">
        <v>164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84</v>
      </c>
      <c r="BK265" s="232">
        <f>ROUND(I265*H265,2)</f>
        <v>0</v>
      </c>
      <c r="BL265" s="17" t="s">
        <v>170</v>
      </c>
      <c r="BM265" s="231" t="s">
        <v>5041</v>
      </c>
    </row>
    <row r="266" spans="1:65" s="2" customFormat="1" ht="13.8" customHeight="1">
      <c r="A266" s="38"/>
      <c r="B266" s="39"/>
      <c r="C266" s="219" t="s">
        <v>1004</v>
      </c>
      <c r="D266" s="219" t="s">
        <v>166</v>
      </c>
      <c r="E266" s="220" t="s">
        <v>5042</v>
      </c>
      <c r="F266" s="221" t="s">
        <v>5043</v>
      </c>
      <c r="G266" s="222" t="s">
        <v>182</v>
      </c>
      <c r="H266" s="223">
        <v>30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41</v>
      </c>
      <c r="O266" s="91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170</v>
      </c>
      <c r="AT266" s="231" t="s">
        <v>166</v>
      </c>
      <c r="AU266" s="231" t="s">
        <v>84</v>
      </c>
      <c r="AY266" s="17" t="s">
        <v>164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84</v>
      </c>
      <c r="BK266" s="232">
        <f>ROUND(I266*H266,2)</f>
        <v>0</v>
      </c>
      <c r="BL266" s="17" t="s">
        <v>170</v>
      </c>
      <c r="BM266" s="231" t="s">
        <v>5044</v>
      </c>
    </row>
    <row r="267" spans="1:65" s="2" customFormat="1" ht="13.8" customHeight="1">
      <c r="A267" s="38"/>
      <c r="B267" s="39"/>
      <c r="C267" s="219" t="s">
        <v>1008</v>
      </c>
      <c r="D267" s="219" t="s">
        <v>166</v>
      </c>
      <c r="E267" s="220" t="s">
        <v>5045</v>
      </c>
      <c r="F267" s="221" t="s">
        <v>5046</v>
      </c>
      <c r="G267" s="222" t="s">
        <v>182</v>
      </c>
      <c r="H267" s="223">
        <v>330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41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170</v>
      </c>
      <c r="AT267" s="231" t="s">
        <v>166</v>
      </c>
      <c r="AU267" s="231" t="s">
        <v>84</v>
      </c>
      <c r="AY267" s="17" t="s">
        <v>164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84</v>
      </c>
      <c r="BK267" s="232">
        <f>ROUND(I267*H267,2)</f>
        <v>0</v>
      </c>
      <c r="BL267" s="17" t="s">
        <v>170</v>
      </c>
      <c r="BM267" s="231" t="s">
        <v>5047</v>
      </c>
    </row>
    <row r="268" spans="1:65" s="2" customFormat="1" ht="13.8" customHeight="1">
      <c r="A268" s="38"/>
      <c r="B268" s="39"/>
      <c r="C268" s="219" t="s">
        <v>1013</v>
      </c>
      <c r="D268" s="219" t="s">
        <v>166</v>
      </c>
      <c r="E268" s="220" t="s">
        <v>5048</v>
      </c>
      <c r="F268" s="221" t="s">
        <v>5049</v>
      </c>
      <c r="G268" s="222" t="s">
        <v>182</v>
      </c>
      <c r="H268" s="223">
        <v>50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41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170</v>
      </c>
      <c r="AT268" s="231" t="s">
        <v>166</v>
      </c>
      <c r="AU268" s="231" t="s">
        <v>84</v>
      </c>
      <c r="AY268" s="17" t="s">
        <v>164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84</v>
      </c>
      <c r="BK268" s="232">
        <f>ROUND(I268*H268,2)</f>
        <v>0</v>
      </c>
      <c r="BL268" s="17" t="s">
        <v>170</v>
      </c>
      <c r="BM268" s="231" t="s">
        <v>5050</v>
      </c>
    </row>
    <row r="269" spans="1:65" s="2" customFormat="1" ht="13.8" customHeight="1">
      <c r="A269" s="38"/>
      <c r="B269" s="39"/>
      <c r="C269" s="219" t="s">
        <v>1017</v>
      </c>
      <c r="D269" s="219" t="s">
        <v>166</v>
      </c>
      <c r="E269" s="220" t="s">
        <v>5051</v>
      </c>
      <c r="F269" s="221" t="s">
        <v>5052</v>
      </c>
      <c r="G269" s="222" t="s">
        <v>182</v>
      </c>
      <c r="H269" s="223">
        <v>20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41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170</v>
      </c>
      <c r="AT269" s="231" t="s">
        <v>166</v>
      </c>
      <c r="AU269" s="231" t="s">
        <v>84</v>
      </c>
      <c r="AY269" s="17" t="s">
        <v>164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84</v>
      </c>
      <c r="BK269" s="232">
        <f>ROUND(I269*H269,2)</f>
        <v>0</v>
      </c>
      <c r="BL269" s="17" t="s">
        <v>170</v>
      </c>
      <c r="BM269" s="231" t="s">
        <v>5053</v>
      </c>
    </row>
    <row r="270" spans="1:65" s="2" customFormat="1" ht="13.8" customHeight="1">
      <c r="A270" s="38"/>
      <c r="B270" s="39"/>
      <c r="C270" s="219" t="s">
        <v>1021</v>
      </c>
      <c r="D270" s="219" t="s">
        <v>166</v>
      </c>
      <c r="E270" s="220" t="s">
        <v>5054</v>
      </c>
      <c r="F270" s="221" t="s">
        <v>5055</v>
      </c>
      <c r="G270" s="222" t="s">
        <v>4721</v>
      </c>
      <c r="H270" s="223">
        <v>1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41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170</v>
      </c>
      <c r="AT270" s="231" t="s">
        <v>166</v>
      </c>
      <c r="AU270" s="231" t="s">
        <v>84</v>
      </c>
      <c r="AY270" s="17" t="s">
        <v>164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84</v>
      </c>
      <c r="BK270" s="232">
        <f>ROUND(I270*H270,2)</f>
        <v>0</v>
      </c>
      <c r="BL270" s="17" t="s">
        <v>170</v>
      </c>
      <c r="BM270" s="231" t="s">
        <v>5056</v>
      </c>
    </row>
    <row r="271" spans="1:65" s="2" customFormat="1" ht="13.8" customHeight="1">
      <c r="A271" s="38"/>
      <c r="B271" s="39"/>
      <c r="C271" s="219" t="s">
        <v>1027</v>
      </c>
      <c r="D271" s="219" t="s">
        <v>166</v>
      </c>
      <c r="E271" s="220" t="s">
        <v>5057</v>
      </c>
      <c r="F271" s="221" t="s">
        <v>5058</v>
      </c>
      <c r="G271" s="222" t="s">
        <v>4699</v>
      </c>
      <c r="H271" s="223">
        <v>64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41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170</v>
      </c>
      <c r="AT271" s="231" t="s">
        <v>166</v>
      </c>
      <c r="AU271" s="231" t="s">
        <v>84</v>
      </c>
      <c r="AY271" s="17" t="s">
        <v>164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84</v>
      </c>
      <c r="BK271" s="232">
        <f>ROUND(I271*H271,2)</f>
        <v>0</v>
      </c>
      <c r="BL271" s="17" t="s">
        <v>170</v>
      </c>
      <c r="BM271" s="231" t="s">
        <v>5059</v>
      </c>
    </row>
    <row r="272" spans="1:65" s="2" customFormat="1" ht="13.8" customHeight="1">
      <c r="A272" s="38"/>
      <c r="B272" s="39"/>
      <c r="C272" s="219" t="s">
        <v>1031</v>
      </c>
      <c r="D272" s="219" t="s">
        <v>166</v>
      </c>
      <c r="E272" s="220" t="s">
        <v>5060</v>
      </c>
      <c r="F272" s="221" t="s">
        <v>5061</v>
      </c>
      <c r="G272" s="222" t="s">
        <v>4699</v>
      </c>
      <c r="H272" s="223">
        <v>1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41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170</v>
      </c>
      <c r="AT272" s="231" t="s">
        <v>166</v>
      </c>
      <c r="AU272" s="231" t="s">
        <v>84</v>
      </c>
      <c r="AY272" s="17" t="s">
        <v>164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84</v>
      </c>
      <c r="BK272" s="232">
        <f>ROUND(I272*H272,2)</f>
        <v>0</v>
      </c>
      <c r="BL272" s="17" t="s">
        <v>170</v>
      </c>
      <c r="BM272" s="231" t="s">
        <v>5062</v>
      </c>
    </row>
    <row r="273" spans="1:65" s="2" customFormat="1" ht="13.8" customHeight="1">
      <c r="A273" s="38"/>
      <c r="B273" s="39"/>
      <c r="C273" s="219" t="s">
        <v>1041</v>
      </c>
      <c r="D273" s="219" t="s">
        <v>166</v>
      </c>
      <c r="E273" s="220" t="s">
        <v>5063</v>
      </c>
      <c r="F273" s="221" t="s">
        <v>5064</v>
      </c>
      <c r="G273" s="222" t="s">
        <v>4699</v>
      </c>
      <c r="H273" s="223">
        <v>1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41</v>
      </c>
      <c r="O273" s="91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170</v>
      </c>
      <c r="AT273" s="231" t="s">
        <v>166</v>
      </c>
      <c r="AU273" s="231" t="s">
        <v>84</v>
      </c>
      <c r="AY273" s="17" t="s">
        <v>164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84</v>
      </c>
      <c r="BK273" s="232">
        <f>ROUND(I273*H273,2)</f>
        <v>0</v>
      </c>
      <c r="BL273" s="17" t="s">
        <v>170</v>
      </c>
      <c r="BM273" s="231" t="s">
        <v>5065</v>
      </c>
    </row>
    <row r="274" spans="1:65" s="2" customFormat="1" ht="13.8" customHeight="1">
      <c r="A274" s="38"/>
      <c r="B274" s="39"/>
      <c r="C274" s="219" t="s">
        <v>1045</v>
      </c>
      <c r="D274" s="219" t="s">
        <v>166</v>
      </c>
      <c r="E274" s="220" t="s">
        <v>5066</v>
      </c>
      <c r="F274" s="221" t="s">
        <v>5067</v>
      </c>
      <c r="G274" s="222" t="s">
        <v>4699</v>
      </c>
      <c r="H274" s="223">
        <v>2</v>
      </c>
      <c r="I274" s="224"/>
      <c r="J274" s="225">
        <f>ROUND(I274*H274,2)</f>
        <v>0</v>
      </c>
      <c r="K274" s="226"/>
      <c r="L274" s="44"/>
      <c r="M274" s="227" t="s">
        <v>1</v>
      </c>
      <c r="N274" s="228" t="s">
        <v>41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170</v>
      </c>
      <c r="AT274" s="231" t="s">
        <v>166</v>
      </c>
      <c r="AU274" s="231" t="s">
        <v>84</v>
      </c>
      <c r="AY274" s="17" t="s">
        <v>164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84</v>
      </c>
      <c r="BK274" s="232">
        <f>ROUND(I274*H274,2)</f>
        <v>0</v>
      </c>
      <c r="BL274" s="17" t="s">
        <v>170</v>
      </c>
      <c r="BM274" s="231" t="s">
        <v>5068</v>
      </c>
    </row>
    <row r="275" spans="1:65" s="2" customFormat="1" ht="13.8" customHeight="1">
      <c r="A275" s="38"/>
      <c r="B275" s="39"/>
      <c r="C275" s="219" t="s">
        <v>1050</v>
      </c>
      <c r="D275" s="219" t="s">
        <v>166</v>
      </c>
      <c r="E275" s="220" t="s">
        <v>5069</v>
      </c>
      <c r="F275" s="221" t="s">
        <v>5070</v>
      </c>
      <c r="G275" s="222" t="s">
        <v>4699</v>
      </c>
      <c r="H275" s="223">
        <v>2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41</v>
      </c>
      <c r="O275" s="91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170</v>
      </c>
      <c r="AT275" s="231" t="s">
        <v>166</v>
      </c>
      <c r="AU275" s="231" t="s">
        <v>84</v>
      </c>
      <c r="AY275" s="17" t="s">
        <v>164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84</v>
      </c>
      <c r="BK275" s="232">
        <f>ROUND(I275*H275,2)</f>
        <v>0</v>
      </c>
      <c r="BL275" s="17" t="s">
        <v>170</v>
      </c>
      <c r="BM275" s="231" t="s">
        <v>5071</v>
      </c>
    </row>
    <row r="276" spans="1:65" s="2" customFormat="1" ht="13.8" customHeight="1">
      <c r="A276" s="38"/>
      <c r="B276" s="39"/>
      <c r="C276" s="219" t="s">
        <v>1056</v>
      </c>
      <c r="D276" s="219" t="s">
        <v>166</v>
      </c>
      <c r="E276" s="220" t="s">
        <v>5072</v>
      </c>
      <c r="F276" s="221" t="s">
        <v>5073</v>
      </c>
      <c r="G276" s="222" t="s">
        <v>4699</v>
      </c>
      <c r="H276" s="223">
        <v>2</v>
      </c>
      <c r="I276" s="224"/>
      <c r="J276" s="225">
        <f>ROUND(I276*H276,2)</f>
        <v>0</v>
      </c>
      <c r="K276" s="226"/>
      <c r="L276" s="44"/>
      <c r="M276" s="227" t="s">
        <v>1</v>
      </c>
      <c r="N276" s="228" t="s">
        <v>41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170</v>
      </c>
      <c r="AT276" s="231" t="s">
        <v>166</v>
      </c>
      <c r="AU276" s="231" t="s">
        <v>84</v>
      </c>
      <c r="AY276" s="17" t="s">
        <v>164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84</v>
      </c>
      <c r="BK276" s="232">
        <f>ROUND(I276*H276,2)</f>
        <v>0</v>
      </c>
      <c r="BL276" s="17" t="s">
        <v>170</v>
      </c>
      <c r="BM276" s="231" t="s">
        <v>5074</v>
      </c>
    </row>
    <row r="277" spans="1:65" s="2" customFormat="1" ht="13.8" customHeight="1">
      <c r="A277" s="38"/>
      <c r="B277" s="39"/>
      <c r="C277" s="219" t="s">
        <v>1061</v>
      </c>
      <c r="D277" s="219" t="s">
        <v>166</v>
      </c>
      <c r="E277" s="220" t="s">
        <v>5075</v>
      </c>
      <c r="F277" s="221" t="s">
        <v>5076</v>
      </c>
      <c r="G277" s="222" t="s">
        <v>182</v>
      </c>
      <c r="H277" s="223">
        <v>2600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41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170</v>
      </c>
      <c r="AT277" s="231" t="s">
        <v>166</v>
      </c>
      <c r="AU277" s="231" t="s">
        <v>84</v>
      </c>
      <c r="AY277" s="17" t="s">
        <v>164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84</v>
      </c>
      <c r="BK277" s="232">
        <f>ROUND(I277*H277,2)</f>
        <v>0</v>
      </c>
      <c r="BL277" s="17" t="s">
        <v>170</v>
      </c>
      <c r="BM277" s="231" t="s">
        <v>5077</v>
      </c>
    </row>
    <row r="278" spans="1:65" s="2" customFormat="1" ht="13.8" customHeight="1">
      <c r="A278" s="38"/>
      <c r="B278" s="39"/>
      <c r="C278" s="219" t="s">
        <v>1072</v>
      </c>
      <c r="D278" s="219" t="s">
        <v>166</v>
      </c>
      <c r="E278" s="220" t="s">
        <v>5078</v>
      </c>
      <c r="F278" s="221" t="s">
        <v>5079</v>
      </c>
      <c r="G278" s="222" t="s">
        <v>182</v>
      </c>
      <c r="H278" s="223">
        <v>200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41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170</v>
      </c>
      <c r="AT278" s="231" t="s">
        <v>166</v>
      </c>
      <c r="AU278" s="231" t="s">
        <v>84</v>
      </c>
      <c r="AY278" s="17" t="s">
        <v>164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84</v>
      </c>
      <c r="BK278" s="232">
        <f>ROUND(I278*H278,2)</f>
        <v>0</v>
      </c>
      <c r="BL278" s="17" t="s">
        <v>170</v>
      </c>
      <c r="BM278" s="231" t="s">
        <v>5080</v>
      </c>
    </row>
    <row r="279" spans="1:65" s="2" customFormat="1" ht="13.8" customHeight="1">
      <c r="A279" s="38"/>
      <c r="B279" s="39"/>
      <c r="C279" s="219" t="s">
        <v>1078</v>
      </c>
      <c r="D279" s="219" t="s">
        <v>166</v>
      </c>
      <c r="E279" s="220" t="s">
        <v>5081</v>
      </c>
      <c r="F279" s="221" t="s">
        <v>5082</v>
      </c>
      <c r="G279" s="222" t="s">
        <v>182</v>
      </c>
      <c r="H279" s="223">
        <v>70</v>
      </c>
      <c r="I279" s="224"/>
      <c r="J279" s="225">
        <f>ROUND(I279*H279,2)</f>
        <v>0</v>
      </c>
      <c r="K279" s="226"/>
      <c r="L279" s="44"/>
      <c r="M279" s="227" t="s">
        <v>1</v>
      </c>
      <c r="N279" s="228" t="s">
        <v>41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170</v>
      </c>
      <c r="AT279" s="231" t="s">
        <v>166</v>
      </c>
      <c r="AU279" s="231" t="s">
        <v>84</v>
      </c>
      <c r="AY279" s="17" t="s">
        <v>164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84</v>
      </c>
      <c r="BK279" s="232">
        <f>ROUND(I279*H279,2)</f>
        <v>0</v>
      </c>
      <c r="BL279" s="17" t="s">
        <v>170</v>
      </c>
      <c r="BM279" s="231" t="s">
        <v>5083</v>
      </c>
    </row>
    <row r="280" spans="1:65" s="2" customFormat="1" ht="13.8" customHeight="1">
      <c r="A280" s="38"/>
      <c r="B280" s="39"/>
      <c r="C280" s="219" t="s">
        <v>1084</v>
      </c>
      <c r="D280" s="219" t="s">
        <v>166</v>
      </c>
      <c r="E280" s="220" t="s">
        <v>5084</v>
      </c>
      <c r="F280" s="221" t="s">
        <v>5085</v>
      </c>
      <c r="G280" s="222" t="s">
        <v>182</v>
      </c>
      <c r="H280" s="223">
        <v>350</v>
      </c>
      <c r="I280" s="224"/>
      <c r="J280" s="225">
        <f>ROUND(I280*H280,2)</f>
        <v>0</v>
      </c>
      <c r="K280" s="226"/>
      <c r="L280" s="44"/>
      <c r="M280" s="227" t="s">
        <v>1</v>
      </c>
      <c r="N280" s="228" t="s">
        <v>41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170</v>
      </c>
      <c r="AT280" s="231" t="s">
        <v>166</v>
      </c>
      <c r="AU280" s="231" t="s">
        <v>84</v>
      </c>
      <c r="AY280" s="17" t="s">
        <v>164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84</v>
      </c>
      <c r="BK280" s="232">
        <f>ROUND(I280*H280,2)</f>
        <v>0</v>
      </c>
      <c r="BL280" s="17" t="s">
        <v>170</v>
      </c>
      <c r="BM280" s="231" t="s">
        <v>5086</v>
      </c>
    </row>
    <row r="281" spans="1:65" s="2" customFormat="1" ht="13.8" customHeight="1">
      <c r="A281" s="38"/>
      <c r="B281" s="39"/>
      <c r="C281" s="219" t="s">
        <v>1093</v>
      </c>
      <c r="D281" s="219" t="s">
        <v>166</v>
      </c>
      <c r="E281" s="220" t="s">
        <v>5087</v>
      </c>
      <c r="F281" s="221" t="s">
        <v>5088</v>
      </c>
      <c r="G281" s="222" t="s">
        <v>4699</v>
      </c>
      <c r="H281" s="223">
        <v>1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41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170</v>
      </c>
      <c r="AT281" s="231" t="s">
        <v>166</v>
      </c>
      <c r="AU281" s="231" t="s">
        <v>84</v>
      </c>
      <c r="AY281" s="17" t="s">
        <v>164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84</v>
      </c>
      <c r="BK281" s="232">
        <f>ROUND(I281*H281,2)</f>
        <v>0</v>
      </c>
      <c r="BL281" s="17" t="s">
        <v>170</v>
      </c>
      <c r="BM281" s="231" t="s">
        <v>5089</v>
      </c>
    </row>
    <row r="282" spans="1:65" s="2" customFormat="1" ht="13.8" customHeight="1">
      <c r="A282" s="38"/>
      <c r="B282" s="39"/>
      <c r="C282" s="219" t="s">
        <v>1100</v>
      </c>
      <c r="D282" s="219" t="s">
        <v>166</v>
      </c>
      <c r="E282" s="220" t="s">
        <v>5090</v>
      </c>
      <c r="F282" s="221" t="s">
        <v>5091</v>
      </c>
      <c r="G282" s="222" t="s">
        <v>4699</v>
      </c>
      <c r="H282" s="223">
        <v>1</v>
      </c>
      <c r="I282" s="224"/>
      <c r="J282" s="225">
        <f>ROUND(I282*H282,2)</f>
        <v>0</v>
      </c>
      <c r="K282" s="226"/>
      <c r="L282" s="44"/>
      <c r="M282" s="227" t="s">
        <v>1</v>
      </c>
      <c r="N282" s="228" t="s">
        <v>41</v>
      </c>
      <c r="O282" s="91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170</v>
      </c>
      <c r="AT282" s="231" t="s">
        <v>166</v>
      </c>
      <c r="AU282" s="231" t="s">
        <v>84</v>
      </c>
      <c r="AY282" s="17" t="s">
        <v>164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84</v>
      </c>
      <c r="BK282" s="232">
        <f>ROUND(I282*H282,2)</f>
        <v>0</v>
      </c>
      <c r="BL282" s="17" t="s">
        <v>170</v>
      </c>
      <c r="BM282" s="231" t="s">
        <v>5092</v>
      </c>
    </row>
    <row r="283" spans="1:65" s="2" customFormat="1" ht="13.8" customHeight="1">
      <c r="A283" s="38"/>
      <c r="B283" s="39"/>
      <c r="C283" s="219" t="s">
        <v>1111</v>
      </c>
      <c r="D283" s="219" t="s">
        <v>166</v>
      </c>
      <c r="E283" s="220" t="s">
        <v>5093</v>
      </c>
      <c r="F283" s="221" t="s">
        <v>1530</v>
      </c>
      <c r="G283" s="222" t="s">
        <v>4699</v>
      </c>
      <c r="H283" s="223">
        <v>1</v>
      </c>
      <c r="I283" s="224"/>
      <c r="J283" s="225">
        <f>ROUND(I283*H283,2)</f>
        <v>0</v>
      </c>
      <c r="K283" s="226"/>
      <c r="L283" s="44"/>
      <c r="M283" s="278" t="s">
        <v>1</v>
      </c>
      <c r="N283" s="279" t="s">
        <v>41</v>
      </c>
      <c r="O283" s="280"/>
      <c r="P283" s="281">
        <f>O283*H283</f>
        <v>0</v>
      </c>
      <c r="Q283" s="281">
        <v>0</v>
      </c>
      <c r="R283" s="281">
        <f>Q283*H283</f>
        <v>0</v>
      </c>
      <c r="S283" s="281">
        <v>0</v>
      </c>
      <c r="T283" s="28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170</v>
      </c>
      <c r="AT283" s="231" t="s">
        <v>166</v>
      </c>
      <c r="AU283" s="231" t="s">
        <v>84</v>
      </c>
      <c r="AY283" s="17" t="s">
        <v>164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84</v>
      </c>
      <c r="BK283" s="232">
        <f>ROUND(I283*H283,2)</f>
        <v>0</v>
      </c>
      <c r="BL283" s="17" t="s">
        <v>170</v>
      </c>
      <c r="BM283" s="231" t="s">
        <v>5094</v>
      </c>
    </row>
    <row r="284" spans="1:31" s="2" customFormat="1" ht="6.95" customHeight="1">
      <c r="A284" s="38"/>
      <c r="B284" s="66"/>
      <c r="C284" s="67"/>
      <c r="D284" s="67"/>
      <c r="E284" s="67"/>
      <c r="F284" s="67"/>
      <c r="G284" s="67"/>
      <c r="H284" s="67"/>
      <c r="I284" s="67"/>
      <c r="J284" s="67"/>
      <c r="K284" s="67"/>
      <c r="L284" s="44"/>
      <c r="M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</row>
  </sheetData>
  <sheetProtection password="CC35" sheet="1" objects="1" scenarios="1" formatColumns="0" formatRows="0" autoFilter="0"/>
  <autoFilter ref="C122:K28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111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4.4" customHeight="1">
      <c r="B7" s="20"/>
      <c r="E7" s="141" t="str">
        <f>'Rekapitulace stavby'!K6</f>
        <v>Rekonstrukce ubytovny ASK Lovosice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42" t="s">
        <v>5095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ROUND(J131,2)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ROUND((SUM(BE131:BE282)),2)</f>
        <v>0</v>
      </c>
      <c r="G33" s="38"/>
      <c r="H33" s="38"/>
      <c r="I33" s="155">
        <v>0.21</v>
      </c>
      <c r="J33" s="154">
        <f>ROUND(((SUM(BE131:BE282))*I33),2)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ROUND((SUM(BF131:BF282)),2)</f>
        <v>0</v>
      </c>
      <c r="G34" s="38"/>
      <c r="H34" s="38"/>
      <c r="I34" s="155">
        <v>0.15</v>
      </c>
      <c r="J34" s="154">
        <f>ROUND(((SUM(BF131:BF282))*I34),2)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ROUND((SUM(BG131:BG282)),2)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ROUND((SUM(BH131:BH282)),2)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ROUND((SUM(BI131:BI282)),2)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74" t="str">
        <f>E7</f>
        <v>Rekonstrukce ubytovny ASK Lovosice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06 - Měření a regulace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Lovosice</v>
      </c>
      <c r="G91" s="40"/>
      <c r="H91" s="40"/>
      <c r="I91" s="32" t="s">
        <v>30</v>
      </c>
      <c r="J91" s="36" t="str">
        <f>E21</f>
        <v>LINE architektura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115</v>
      </c>
      <c r="D94" s="176"/>
      <c r="E94" s="176"/>
      <c r="F94" s="176"/>
      <c r="G94" s="176"/>
      <c r="H94" s="176"/>
      <c r="I94" s="176"/>
      <c r="J94" s="177" t="s">
        <v>116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117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118</v>
      </c>
    </row>
    <row r="97" spans="1:31" s="9" customFormat="1" ht="24.95" customHeight="1">
      <c r="A97" s="9"/>
      <c r="B97" s="179"/>
      <c r="C97" s="180"/>
      <c r="D97" s="181" t="s">
        <v>5096</v>
      </c>
      <c r="E97" s="182"/>
      <c r="F97" s="182"/>
      <c r="G97" s="182"/>
      <c r="H97" s="182"/>
      <c r="I97" s="182"/>
      <c r="J97" s="183">
        <f>J132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5097</v>
      </c>
      <c r="E98" s="188"/>
      <c r="F98" s="188"/>
      <c r="G98" s="188"/>
      <c r="H98" s="188"/>
      <c r="I98" s="188"/>
      <c r="J98" s="189">
        <f>J133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5098</v>
      </c>
      <c r="E99" s="188"/>
      <c r="F99" s="188"/>
      <c r="G99" s="188"/>
      <c r="H99" s="188"/>
      <c r="I99" s="188"/>
      <c r="J99" s="189">
        <f>J140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5099</v>
      </c>
      <c r="E100" s="188"/>
      <c r="F100" s="188"/>
      <c r="G100" s="188"/>
      <c r="H100" s="188"/>
      <c r="I100" s="188"/>
      <c r="J100" s="189">
        <f>J148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5100</v>
      </c>
      <c r="E101" s="188"/>
      <c r="F101" s="188"/>
      <c r="G101" s="188"/>
      <c r="H101" s="188"/>
      <c r="I101" s="188"/>
      <c r="J101" s="189">
        <f>J157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5101</v>
      </c>
      <c r="E102" s="188"/>
      <c r="F102" s="188"/>
      <c r="G102" s="188"/>
      <c r="H102" s="188"/>
      <c r="I102" s="188"/>
      <c r="J102" s="189">
        <f>J162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5102</v>
      </c>
      <c r="E103" s="182"/>
      <c r="F103" s="182"/>
      <c r="G103" s="182"/>
      <c r="H103" s="182"/>
      <c r="I103" s="182"/>
      <c r="J103" s="183">
        <f>J165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9"/>
      <c r="C104" s="180"/>
      <c r="D104" s="181" t="s">
        <v>5103</v>
      </c>
      <c r="E104" s="182"/>
      <c r="F104" s="182"/>
      <c r="G104" s="182"/>
      <c r="H104" s="182"/>
      <c r="I104" s="182"/>
      <c r="J104" s="183">
        <f>J168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9"/>
      <c r="C105" s="180"/>
      <c r="D105" s="181" t="s">
        <v>5104</v>
      </c>
      <c r="E105" s="182"/>
      <c r="F105" s="182"/>
      <c r="G105" s="182"/>
      <c r="H105" s="182"/>
      <c r="I105" s="182"/>
      <c r="J105" s="183">
        <f>J176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5105</v>
      </c>
      <c r="E106" s="188"/>
      <c r="F106" s="188"/>
      <c r="G106" s="188"/>
      <c r="H106" s="188"/>
      <c r="I106" s="188"/>
      <c r="J106" s="189">
        <f>J177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5106</v>
      </c>
      <c r="E107" s="188"/>
      <c r="F107" s="188"/>
      <c r="G107" s="188"/>
      <c r="H107" s="188"/>
      <c r="I107" s="188"/>
      <c r="J107" s="189">
        <f>J197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5107</v>
      </c>
      <c r="E108" s="188"/>
      <c r="F108" s="188"/>
      <c r="G108" s="188"/>
      <c r="H108" s="188"/>
      <c r="I108" s="188"/>
      <c r="J108" s="189">
        <f>J217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5108</v>
      </c>
      <c r="E109" s="188"/>
      <c r="F109" s="188"/>
      <c r="G109" s="188"/>
      <c r="H109" s="188"/>
      <c r="I109" s="188"/>
      <c r="J109" s="189">
        <f>J232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5109</v>
      </c>
      <c r="E110" s="188"/>
      <c r="F110" s="188"/>
      <c r="G110" s="188"/>
      <c r="H110" s="188"/>
      <c r="I110" s="188"/>
      <c r="J110" s="189">
        <f>J243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5110</v>
      </c>
      <c r="E111" s="188"/>
      <c r="F111" s="188"/>
      <c r="G111" s="188"/>
      <c r="H111" s="188"/>
      <c r="I111" s="188"/>
      <c r="J111" s="189">
        <f>J263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149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4.4" customHeight="1">
      <c r="A121" s="38"/>
      <c r="B121" s="39"/>
      <c r="C121" s="40"/>
      <c r="D121" s="40"/>
      <c r="E121" s="174" t="str">
        <f>E7</f>
        <v>Rekonstrukce ubytovny ASK Lovosice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112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6" customHeight="1">
      <c r="A123" s="38"/>
      <c r="B123" s="39"/>
      <c r="C123" s="40"/>
      <c r="D123" s="40"/>
      <c r="E123" s="76" t="str">
        <f>E9</f>
        <v>06 - Měření a regulace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 xml:space="preserve"> </v>
      </c>
      <c r="G125" s="40"/>
      <c r="H125" s="40"/>
      <c r="I125" s="32" t="s">
        <v>22</v>
      </c>
      <c r="J125" s="79" t="str">
        <f>IF(J12="","",J12)</f>
        <v>1. 10. 2020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6.4" customHeight="1">
      <c r="A127" s="38"/>
      <c r="B127" s="39"/>
      <c r="C127" s="32" t="s">
        <v>24</v>
      </c>
      <c r="D127" s="40"/>
      <c r="E127" s="40"/>
      <c r="F127" s="27" t="str">
        <f>E15</f>
        <v>Město Lovosice</v>
      </c>
      <c r="G127" s="40"/>
      <c r="H127" s="40"/>
      <c r="I127" s="32" t="s">
        <v>30</v>
      </c>
      <c r="J127" s="36" t="str">
        <f>E21</f>
        <v>LINE architektura s.r.o.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6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33</v>
      </c>
      <c r="J128" s="36" t="str">
        <f>E24</f>
        <v>Šimková Dita, K.Vary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91"/>
      <c r="B130" s="192"/>
      <c r="C130" s="193" t="s">
        <v>150</v>
      </c>
      <c r="D130" s="194" t="s">
        <v>61</v>
      </c>
      <c r="E130" s="194" t="s">
        <v>57</v>
      </c>
      <c r="F130" s="194" t="s">
        <v>58</v>
      </c>
      <c r="G130" s="194" t="s">
        <v>151</v>
      </c>
      <c r="H130" s="194" t="s">
        <v>152</v>
      </c>
      <c r="I130" s="194" t="s">
        <v>153</v>
      </c>
      <c r="J130" s="195" t="s">
        <v>116</v>
      </c>
      <c r="K130" s="196" t="s">
        <v>154</v>
      </c>
      <c r="L130" s="197"/>
      <c r="M130" s="100" t="s">
        <v>1</v>
      </c>
      <c r="N130" s="101" t="s">
        <v>40</v>
      </c>
      <c r="O130" s="101" t="s">
        <v>155</v>
      </c>
      <c r="P130" s="101" t="s">
        <v>156</v>
      </c>
      <c r="Q130" s="101" t="s">
        <v>157</v>
      </c>
      <c r="R130" s="101" t="s">
        <v>158</v>
      </c>
      <c r="S130" s="101" t="s">
        <v>159</v>
      </c>
      <c r="T130" s="102" t="s">
        <v>160</v>
      </c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</row>
    <row r="131" spans="1:63" s="2" customFormat="1" ht="22.8" customHeight="1">
      <c r="A131" s="38"/>
      <c r="B131" s="39"/>
      <c r="C131" s="107" t="s">
        <v>161</v>
      </c>
      <c r="D131" s="40"/>
      <c r="E131" s="40"/>
      <c r="F131" s="40"/>
      <c r="G131" s="40"/>
      <c r="H131" s="40"/>
      <c r="I131" s="40"/>
      <c r="J131" s="198">
        <f>BK131</f>
        <v>0</v>
      </c>
      <c r="K131" s="40"/>
      <c r="L131" s="44"/>
      <c r="M131" s="103"/>
      <c r="N131" s="199"/>
      <c r="O131" s="104"/>
      <c r="P131" s="200">
        <f>P132+P165+P168+P176</f>
        <v>0</v>
      </c>
      <c r="Q131" s="104"/>
      <c r="R131" s="200">
        <f>R132+R165+R168+R176</f>
        <v>0</v>
      </c>
      <c r="S131" s="104"/>
      <c r="T131" s="201">
        <f>T132+T165+T168+T176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75</v>
      </c>
      <c r="AU131" s="17" t="s">
        <v>118</v>
      </c>
      <c r="BK131" s="202">
        <f>BK132+BK165+BK168+BK176</f>
        <v>0</v>
      </c>
    </row>
    <row r="132" spans="1:63" s="12" customFormat="1" ht="25.9" customHeight="1">
      <c r="A132" s="12"/>
      <c r="B132" s="203"/>
      <c r="C132" s="204"/>
      <c r="D132" s="205" t="s">
        <v>75</v>
      </c>
      <c r="E132" s="206" t="s">
        <v>3349</v>
      </c>
      <c r="F132" s="206" t="s">
        <v>5111</v>
      </c>
      <c r="G132" s="204"/>
      <c r="H132" s="204"/>
      <c r="I132" s="207"/>
      <c r="J132" s="208">
        <f>BK132</f>
        <v>0</v>
      </c>
      <c r="K132" s="204"/>
      <c r="L132" s="209"/>
      <c r="M132" s="210"/>
      <c r="N132" s="211"/>
      <c r="O132" s="211"/>
      <c r="P132" s="212">
        <f>P133+P140+P148+P157+P162</f>
        <v>0</v>
      </c>
      <c r="Q132" s="211"/>
      <c r="R132" s="212">
        <f>R133+R140+R148+R157+R162</f>
        <v>0</v>
      </c>
      <c r="S132" s="211"/>
      <c r="T132" s="213">
        <f>T133+T140+T148+T157+T162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84</v>
      </c>
      <c r="AT132" s="215" t="s">
        <v>75</v>
      </c>
      <c r="AU132" s="215" t="s">
        <v>76</v>
      </c>
      <c r="AY132" s="214" t="s">
        <v>164</v>
      </c>
      <c r="BK132" s="216">
        <f>BK133+BK140+BK148+BK157+BK162</f>
        <v>0</v>
      </c>
    </row>
    <row r="133" spans="1:63" s="12" customFormat="1" ht="22.8" customHeight="1">
      <c r="A133" s="12"/>
      <c r="B133" s="203"/>
      <c r="C133" s="204"/>
      <c r="D133" s="205" t="s">
        <v>75</v>
      </c>
      <c r="E133" s="217" t="s">
        <v>3423</v>
      </c>
      <c r="F133" s="217" t="s">
        <v>5112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SUM(P134:P139)</f>
        <v>0</v>
      </c>
      <c r="Q133" s="211"/>
      <c r="R133" s="212">
        <f>SUM(R134:R139)</f>
        <v>0</v>
      </c>
      <c r="S133" s="211"/>
      <c r="T133" s="213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84</v>
      </c>
      <c r="AT133" s="215" t="s">
        <v>75</v>
      </c>
      <c r="AU133" s="215" t="s">
        <v>84</v>
      </c>
      <c r="AY133" s="214" t="s">
        <v>164</v>
      </c>
      <c r="BK133" s="216">
        <f>SUM(BK134:BK139)</f>
        <v>0</v>
      </c>
    </row>
    <row r="134" spans="1:65" s="2" customFormat="1" ht="13.8" customHeight="1">
      <c r="A134" s="38"/>
      <c r="B134" s="39"/>
      <c r="C134" s="266" t="s">
        <v>84</v>
      </c>
      <c r="D134" s="266" t="s">
        <v>424</v>
      </c>
      <c r="E134" s="267" t="s">
        <v>5113</v>
      </c>
      <c r="F134" s="268" t="s">
        <v>5114</v>
      </c>
      <c r="G134" s="269" t="s">
        <v>3454</v>
      </c>
      <c r="H134" s="270">
        <v>1</v>
      </c>
      <c r="I134" s="271"/>
      <c r="J134" s="272">
        <f>ROUND(I134*H134,2)</f>
        <v>0</v>
      </c>
      <c r="K134" s="273"/>
      <c r="L134" s="274"/>
      <c r="M134" s="275" t="s">
        <v>1</v>
      </c>
      <c r="N134" s="276" t="s">
        <v>41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207</v>
      </c>
      <c r="AT134" s="231" t="s">
        <v>424</v>
      </c>
      <c r="AU134" s="231" t="s">
        <v>86</v>
      </c>
      <c r="AY134" s="17" t="s">
        <v>164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84</v>
      </c>
      <c r="BK134" s="232">
        <f>ROUND(I134*H134,2)</f>
        <v>0</v>
      </c>
      <c r="BL134" s="17" t="s">
        <v>170</v>
      </c>
      <c r="BM134" s="231" t="s">
        <v>5115</v>
      </c>
    </row>
    <row r="135" spans="1:65" s="2" customFormat="1" ht="13.8" customHeight="1">
      <c r="A135" s="38"/>
      <c r="B135" s="39"/>
      <c r="C135" s="266" t="s">
        <v>86</v>
      </c>
      <c r="D135" s="266" t="s">
        <v>424</v>
      </c>
      <c r="E135" s="267" t="s">
        <v>5116</v>
      </c>
      <c r="F135" s="268" t="s">
        <v>5117</v>
      </c>
      <c r="G135" s="269" t="s">
        <v>3454</v>
      </c>
      <c r="H135" s="270">
        <v>2</v>
      </c>
      <c r="I135" s="271"/>
      <c r="J135" s="272">
        <f>ROUND(I135*H135,2)</f>
        <v>0</v>
      </c>
      <c r="K135" s="273"/>
      <c r="L135" s="274"/>
      <c r="M135" s="275" t="s">
        <v>1</v>
      </c>
      <c r="N135" s="276" t="s">
        <v>41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207</v>
      </c>
      <c r="AT135" s="231" t="s">
        <v>424</v>
      </c>
      <c r="AU135" s="231" t="s">
        <v>86</v>
      </c>
      <c r="AY135" s="17" t="s">
        <v>164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84</v>
      </c>
      <c r="BK135" s="232">
        <f>ROUND(I135*H135,2)</f>
        <v>0</v>
      </c>
      <c r="BL135" s="17" t="s">
        <v>170</v>
      </c>
      <c r="BM135" s="231" t="s">
        <v>5118</v>
      </c>
    </row>
    <row r="136" spans="1:65" s="2" customFormat="1" ht="13.8" customHeight="1">
      <c r="A136" s="38"/>
      <c r="B136" s="39"/>
      <c r="C136" s="266" t="s">
        <v>179</v>
      </c>
      <c r="D136" s="266" t="s">
        <v>424</v>
      </c>
      <c r="E136" s="267" t="s">
        <v>5119</v>
      </c>
      <c r="F136" s="268" t="s">
        <v>5120</v>
      </c>
      <c r="G136" s="269" t="s">
        <v>3454</v>
      </c>
      <c r="H136" s="270">
        <v>1</v>
      </c>
      <c r="I136" s="271"/>
      <c r="J136" s="272">
        <f>ROUND(I136*H136,2)</f>
        <v>0</v>
      </c>
      <c r="K136" s="273"/>
      <c r="L136" s="274"/>
      <c r="M136" s="275" t="s">
        <v>1</v>
      </c>
      <c r="N136" s="276" t="s">
        <v>41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207</v>
      </c>
      <c r="AT136" s="231" t="s">
        <v>424</v>
      </c>
      <c r="AU136" s="231" t="s">
        <v>86</v>
      </c>
      <c r="AY136" s="17" t="s">
        <v>164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84</v>
      </c>
      <c r="BK136" s="232">
        <f>ROUND(I136*H136,2)</f>
        <v>0</v>
      </c>
      <c r="BL136" s="17" t="s">
        <v>170</v>
      </c>
      <c r="BM136" s="231" t="s">
        <v>5121</v>
      </c>
    </row>
    <row r="137" spans="1:65" s="2" customFormat="1" ht="13.8" customHeight="1">
      <c r="A137" s="38"/>
      <c r="B137" s="39"/>
      <c r="C137" s="266" t="s">
        <v>170</v>
      </c>
      <c r="D137" s="266" t="s">
        <v>424</v>
      </c>
      <c r="E137" s="267" t="s">
        <v>5122</v>
      </c>
      <c r="F137" s="268" t="s">
        <v>5123</v>
      </c>
      <c r="G137" s="269" t="s">
        <v>3454</v>
      </c>
      <c r="H137" s="270">
        <v>3</v>
      </c>
      <c r="I137" s="271"/>
      <c r="J137" s="272">
        <f>ROUND(I137*H137,2)</f>
        <v>0</v>
      </c>
      <c r="K137" s="273"/>
      <c r="L137" s="274"/>
      <c r="M137" s="275" t="s">
        <v>1</v>
      </c>
      <c r="N137" s="276" t="s">
        <v>41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207</v>
      </c>
      <c r="AT137" s="231" t="s">
        <v>424</v>
      </c>
      <c r="AU137" s="231" t="s">
        <v>86</v>
      </c>
      <c r="AY137" s="17" t="s">
        <v>164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84</v>
      </c>
      <c r="BK137" s="232">
        <f>ROUND(I137*H137,2)</f>
        <v>0</v>
      </c>
      <c r="BL137" s="17" t="s">
        <v>170</v>
      </c>
      <c r="BM137" s="231" t="s">
        <v>5124</v>
      </c>
    </row>
    <row r="138" spans="1:65" s="2" customFormat="1" ht="13.8" customHeight="1">
      <c r="A138" s="38"/>
      <c r="B138" s="39"/>
      <c r="C138" s="266" t="s">
        <v>191</v>
      </c>
      <c r="D138" s="266" t="s">
        <v>424</v>
      </c>
      <c r="E138" s="267" t="s">
        <v>5125</v>
      </c>
      <c r="F138" s="268" t="s">
        <v>5126</v>
      </c>
      <c r="G138" s="269" t="s">
        <v>3454</v>
      </c>
      <c r="H138" s="270">
        <v>2</v>
      </c>
      <c r="I138" s="271"/>
      <c r="J138" s="272">
        <f>ROUND(I138*H138,2)</f>
        <v>0</v>
      </c>
      <c r="K138" s="273"/>
      <c r="L138" s="274"/>
      <c r="M138" s="275" t="s">
        <v>1</v>
      </c>
      <c r="N138" s="276" t="s">
        <v>41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207</v>
      </c>
      <c r="AT138" s="231" t="s">
        <v>424</v>
      </c>
      <c r="AU138" s="231" t="s">
        <v>86</v>
      </c>
      <c r="AY138" s="17" t="s">
        <v>164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84</v>
      </c>
      <c r="BK138" s="232">
        <f>ROUND(I138*H138,2)</f>
        <v>0</v>
      </c>
      <c r="BL138" s="17" t="s">
        <v>170</v>
      </c>
      <c r="BM138" s="231" t="s">
        <v>5127</v>
      </c>
    </row>
    <row r="139" spans="1:65" s="2" customFormat="1" ht="13.8" customHeight="1">
      <c r="A139" s="38"/>
      <c r="B139" s="39"/>
      <c r="C139" s="266" t="s">
        <v>197</v>
      </c>
      <c r="D139" s="266" t="s">
        <v>424</v>
      </c>
      <c r="E139" s="267" t="s">
        <v>5128</v>
      </c>
      <c r="F139" s="268" t="s">
        <v>5129</v>
      </c>
      <c r="G139" s="269" t="s">
        <v>3454</v>
      </c>
      <c r="H139" s="270">
        <v>3</v>
      </c>
      <c r="I139" s="271"/>
      <c r="J139" s="272">
        <f>ROUND(I139*H139,2)</f>
        <v>0</v>
      </c>
      <c r="K139" s="273"/>
      <c r="L139" s="274"/>
      <c r="M139" s="275" t="s">
        <v>1</v>
      </c>
      <c r="N139" s="276" t="s">
        <v>41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207</v>
      </c>
      <c r="AT139" s="231" t="s">
        <v>424</v>
      </c>
      <c r="AU139" s="231" t="s">
        <v>86</v>
      </c>
      <c r="AY139" s="17" t="s">
        <v>164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84</v>
      </c>
      <c r="BK139" s="232">
        <f>ROUND(I139*H139,2)</f>
        <v>0</v>
      </c>
      <c r="BL139" s="17" t="s">
        <v>170</v>
      </c>
      <c r="BM139" s="231" t="s">
        <v>5130</v>
      </c>
    </row>
    <row r="140" spans="1:63" s="12" customFormat="1" ht="22.8" customHeight="1">
      <c r="A140" s="12"/>
      <c r="B140" s="203"/>
      <c r="C140" s="204"/>
      <c r="D140" s="205" t="s">
        <v>75</v>
      </c>
      <c r="E140" s="217" t="s">
        <v>3540</v>
      </c>
      <c r="F140" s="217" t="s">
        <v>5131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SUM(P141:P147)</f>
        <v>0</v>
      </c>
      <c r="Q140" s="211"/>
      <c r="R140" s="212">
        <f>SUM(R141:R147)</f>
        <v>0</v>
      </c>
      <c r="S140" s="211"/>
      <c r="T140" s="213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84</v>
      </c>
      <c r="AT140" s="215" t="s">
        <v>75</v>
      </c>
      <c r="AU140" s="215" t="s">
        <v>84</v>
      </c>
      <c r="AY140" s="214" t="s">
        <v>164</v>
      </c>
      <c r="BK140" s="216">
        <f>SUM(BK141:BK147)</f>
        <v>0</v>
      </c>
    </row>
    <row r="141" spans="1:65" s="2" customFormat="1" ht="13.8" customHeight="1">
      <c r="A141" s="38"/>
      <c r="B141" s="39"/>
      <c r="C141" s="266" t="s">
        <v>201</v>
      </c>
      <c r="D141" s="266" t="s">
        <v>424</v>
      </c>
      <c r="E141" s="267" t="s">
        <v>5132</v>
      </c>
      <c r="F141" s="268" t="s">
        <v>5114</v>
      </c>
      <c r="G141" s="269" t="s">
        <v>3454</v>
      </c>
      <c r="H141" s="270">
        <v>1</v>
      </c>
      <c r="I141" s="271"/>
      <c r="J141" s="272">
        <f>ROUND(I141*H141,2)</f>
        <v>0</v>
      </c>
      <c r="K141" s="273"/>
      <c r="L141" s="274"/>
      <c r="M141" s="275" t="s">
        <v>1</v>
      </c>
      <c r="N141" s="276" t="s">
        <v>41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207</v>
      </c>
      <c r="AT141" s="231" t="s">
        <v>424</v>
      </c>
      <c r="AU141" s="231" t="s">
        <v>86</v>
      </c>
      <c r="AY141" s="17" t="s">
        <v>164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84</v>
      </c>
      <c r="BK141" s="232">
        <f>ROUND(I141*H141,2)</f>
        <v>0</v>
      </c>
      <c r="BL141" s="17" t="s">
        <v>170</v>
      </c>
      <c r="BM141" s="231" t="s">
        <v>5133</v>
      </c>
    </row>
    <row r="142" spans="1:65" s="2" customFormat="1" ht="13.8" customHeight="1">
      <c r="A142" s="38"/>
      <c r="B142" s="39"/>
      <c r="C142" s="266" t="s">
        <v>207</v>
      </c>
      <c r="D142" s="266" t="s">
        <v>424</v>
      </c>
      <c r="E142" s="267" t="s">
        <v>5134</v>
      </c>
      <c r="F142" s="268" t="s">
        <v>5117</v>
      </c>
      <c r="G142" s="269" t="s">
        <v>3454</v>
      </c>
      <c r="H142" s="270">
        <v>2</v>
      </c>
      <c r="I142" s="271"/>
      <c r="J142" s="272">
        <f>ROUND(I142*H142,2)</f>
        <v>0</v>
      </c>
      <c r="K142" s="273"/>
      <c r="L142" s="274"/>
      <c r="M142" s="275" t="s">
        <v>1</v>
      </c>
      <c r="N142" s="276" t="s">
        <v>41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207</v>
      </c>
      <c r="AT142" s="231" t="s">
        <v>424</v>
      </c>
      <c r="AU142" s="231" t="s">
        <v>86</v>
      </c>
      <c r="AY142" s="17" t="s">
        <v>164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84</v>
      </c>
      <c r="BK142" s="232">
        <f>ROUND(I142*H142,2)</f>
        <v>0</v>
      </c>
      <c r="BL142" s="17" t="s">
        <v>170</v>
      </c>
      <c r="BM142" s="231" t="s">
        <v>5135</v>
      </c>
    </row>
    <row r="143" spans="1:65" s="2" customFormat="1" ht="13.8" customHeight="1">
      <c r="A143" s="38"/>
      <c r="B143" s="39"/>
      <c r="C143" s="266" t="s">
        <v>212</v>
      </c>
      <c r="D143" s="266" t="s">
        <v>424</v>
      </c>
      <c r="E143" s="267" t="s">
        <v>5136</v>
      </c>
      <c r="F143" s="268" t="s">
        <v>5120</v>
      </c>
      <c r="G143" s="269" t="s">
        <v>3454</v>
      </c>
      <c r="H143" s="270">
        <v>1</v>
      </c>
      <c r="I143" s="271"/>
      <c r="J143" s="272">
        <f>ROUND(I143*H143,2)</f>
        <v>0</v>
      </c>
      <c r="K143" s="273"/>
      <c r="L143" s="274"/>
      <c r="M143" s="275" t="s">
        <v>1</v>
      </c>
      <c r="N143" s="276" t="s">
        <v>41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207</v>
      </c>
      <c r="AT143" s="231" t="s">
        <v>424</v>
      </c>
      <c r="AU143" s="231" t="s">
        <v>86</v>
      </c>
      <c r="AY143" s="17" t="s">
        <v>164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84</v>
      </c>
      <c r="BK143" s="232">
        <f>ROUND(I143*H143,2)</f>
        <v>0</v>
      </c>
      <c r="BL143" s="17" t="s">
        <v>170</v>
      </c>
      <c r="BM143" s="231" t="s">
        <v>5137</v>
      </c>
    </row>
    <row r="144" spans="1:65" s="2" customFormat="1" ht="13.8" customHeight="1">
      <c r="A144" s="38"/>
      <c r="B144" s="39"/>
      <c r="C144" s="266" t="s">
        <v>218</v>
      </c>
      <c r="D144" s="266" t="s">
        <v>424</v>
      </c>
      <c r="E144" s="267" t="s">
        <v>5138</v>
      </c>
      <c r="F144" s="268" t="s">
        <v>5123</v>
      </c>
      <c r="G144" s="269" t="s">
        <v>3454</v>
      </c>
      <c r="H144" s="270">
        <v>3</v>
      </c>
      <c r="I144" s="271"/>
      <c r="J144" s="272">
        <f>ROUND(I144*H144,2)</f>
        <v>0</v>
      </c>
      <c r="K144" s="273"/>
      <c r="L144" s="274"/>
      <c r="M144" s="275" t="s">
        <v>1</v>
      </c>
      <c r="N144" s="276" t="s">
        <v>41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207</v>
      </c>
      <c r="AT144" s="231" t="s">
        <v>424</v>
      </c>
      <c r="AU144" s="231" t="s">
        <v>86</v>
      </c>
      <c r="AY144" s="17" t="s">
        <v>164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84</v>
      </c>
      <c r="BK144" s="232">
        <f>ROUND(I144*H144,2)</f>
        <v>0</v>
      </c>
      <c r="BL144" s="17" t="s">
        <v>170</v>
      </c>
      <c r="BM144" s="231" t="s">
        <v>5139</v>
      </c>
    </row>
    <row r="145" spans="1:65" s="2" customFormat="1" ht="13.8" customHeight="1">
      <c r="A145" s="38"/>
      <c r="B145" s="39"/>
      <c r="C145" s="266" t="s">
        <v>222</v>
      </c>
      <c r="D145" s="266" t="s">
        <v>424</v>
      </c>
      <c r="E145" s="267" t="s">
        <v>5140</v>
      </c>
      <c r="F145" s="268" t="s">
        <v>5126</v>
      </c>
      <c r="G145" s="269" t="s">
        <v>3454</v>
      </c>
      <c r="H145" s="270">
        <v>2</v>
      </c>
      <c r="I145" s="271"/>
      <c r="J145" s="272">
        <f>ROUND(I145*H145,2)</f>
        <v>0</v>
      </c>
      <c r="K145" s="273"/>
      <c r="L145" s="274"/>
      <c r="M145" s="275" t="s">
        <v>1</v>
      </c>
      <c r="N145" s="276" t="s">
        <v>41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207</v>
      </c>
      <c r="AT145" s="231" t="s">
        <v>424</v>
      </c>
      <c r="AU145" s="231" t="s">
        <v>86</v>
      </c>
      <c r="AY145" s="17" t="s">
        <v>164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84</v>
      </c>
      <c r="BK145" s="232">
        <f>ROUND(I145*H145,2)</f>
        <v>0</v>
      </c>
      <c r="BL145" s="17" t="s">
        <v>170</v>
      </c>
      <c r="BM145" s="231" t="s">
        <v>5141</v>
      </c>
    </row>
    <row r="146" spans="1:65" s="2" customFormat="1" ht="13.8" customHeight="1">
      <c r="A146" s="38"/>
      <c r="B146" s="39"/>
      <c r="C146" s="266" t="s">
        <v>227</v>
      </c>
      <c r="D146" s="266" t="s">
        <v>424</v>
      </c>
      <c r="E146" s="267" t="s">
        <v>5142</v>
      </c>
      <c r="F146" s="268" t="s">
        <v>5129</v>
      </c>
      <c r="G146" s="269" t="s">
        <v>3454</v>
      </c>
      <c r="H146" s="270">
        <v>3</v>
      </c>
      <c r="I146" s="271"/>
      <c r="J146" s="272">
        <f>ROUND(I146*H146,2)</f>
        <v>0</v>
      </c>
      <c r="K146" s="273"/>
      <c r="L146" s="274"/>
      <c r="M146" s="275" t="s">
        <v>1</v>
      </c>
      <c r="N146" s="276" t="s">
        <v>41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207</v>
      </c>
      <c r="AT146" s="231" t="s">
        <v>424</v>
      </c>
      <c r="AU146" s="231" t="s">
        <v>86</v>
      </c>
      <c r="AY146" s="17" t="s">
        <v>164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84</v>
      </c>
      <c r="BK146" s="232">
        <f>ROUND(I146*H146,2)</f>
        <v>0</v>
      </c>
      <c r="BL146" s="17" t="s">
        <v>170</v>
      </c>
      <c r="BM146" s="231" t="s">
        <v>5143</v>
      </c>
    </row>
    <row r="147" spans="1:65" s="2" customFormat="1" ht="22.2" customHeight="1">
      <c r="A147" s="38"/>
      <c r="B147" s="39"/>
      <c r="C147" s="266" t="s">
        <v>233</v>
      </c>
      <c r="D147" s="266" t="s">
        <v>424</v>
      </c>
      <c r="E147" s="267" t="s">
        <v>5144</v>
      </c>
      <c r="F147" s="268" t="s">
        <v>5145</v>
      </c>
      <c r="G147" s="269" t="s">
        <v>3454</v>
      </c>
      <c r="H147" s="270">
        <v>1</v>
      </c>
      <c r="I147" s="271"/>
      <c r="J147" s="272">
        <f>ROUND(I147*H147,2)</f>
        <v>0</v>
      </c>
      <c r="K147" s="273"/>
      <c r="L147" s="274"/>
      <c r="M147" s="275" t="s">
        <v>1</v>
      </c>
      <c r="N147" s="276" t="s">
        <v>41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207</v>
      </c>
      <c r="AT147" s="231" t="s">
        <v>424</v>
      </c>
      <c r="AU147" s="231" t="s">
        <v>86</v>
      </c>
      <c r="AY147" s="17" t="s">
        <v>164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84</v>
      </c>
      <c r="BK147" s="232">
        <f>ROUND(I147*H147,2)</f>
        <v>0</v>
      </c>
      <c r="BL147" s="17" t="s">
        <v>170</v>
      </c>
      <c r="BM147" s="231" t="s">
        <v>5146</v>
      </c>
    </row>
    <row r="148" spans="1:63" s="12" customFormat="1" ht="22.8" customHeight="1">
      <c r="A148" s="12"/>
      <c r="B148" s="203"/>
      <c r="C148" s="204"/>
      <c r="D148" s="205" t="s">
        <v>75</v>
      </c>
      <c r="E148" s="217" t="s">
        <v>4568</v>
      </c>
      <c r="F148" s="217" t="s">
        <v>5147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SUM(P149:P156)</f>
        <v>0</v>
      </c>
      <c r="Q148" s="211"/>
      <c r="R148" s="212">
        <f>SUM(R149:R156)</f>
        <v>0</v>
      </c>
      <c r="S148" s="211"/>
      <c r="T148" s="213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84</v>
      </c>
      <c r="AT148" s="215" t="s">
        <v>75</v>
      </c>
      <c r="AU148" s="215" t="s">
        <v>84</v>
      </c>
      <c r="AY148" s="214" t="s">
        <v>164</v>
      </c>
      <c r="BK148" s="216">
        <f>SUM(BK149:BK156)</f>
        <v>0</v>
      </c>
    </row>
    <row r="149" spans="1:65" s="2" customFormat="1" ht="13.8" customHeight="1">
      <c r="A149" s="38"/>
      <c r="B149" s="39"/>
      <c r="C149" s="266" t="s">
        <v>238</v>
      </c>
      <c r="D149" s="266" t="s">
        <v>424</v>
      </c>
      <c r="E149" s="267" t="s">
        <v>5148</v>
      </c>
      <c r="F149" s="268" t="s">
        <v>5114</v>
      </c>
      <c r="G149" s="269" t="s">
        <v>3454</v>
      </c>
      <c r="H149" s="270">
        <v>1</v>
      </c>
      <c r="I149" s="271"/>
      <c r="J149" s="272">
        <f>ROUND(I149*H149,2)</f>
        <v>0</v>
      </c>
      <c r="K149" s="273"/>
      <c r="L149" s="274"/>
      <c r="M149" s="275" t="s">
        <v>1</v>
      </c>
      <c r="N149" s="276" t="s">
        <v>41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207</v>
      </c>
      <c r="AT149" s="231" t="s">
        <v>424</v>
      </c>
      <c r="AU149" s="231" t="s">
        <v>86</v>
      </c>
      <c r="AY149" s="17" t="s">
        <v>164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84</v>
      </c>
      <c r="BK149" s="232">
        <f>ROUND(I149*H149,2)</f>
        <v>0</v>
      </c>
      <c r="BL149" s="17" t="s">
        <v>170</v>
      </c>
      <c r="BM149" s="231" t="s">
        <v>5149</v>
      </c>
    </row>
    <row r="150" spans="1:65" s="2" customFormat="1" ht="13.8" customHeight="1">
      <c r="A150" s="38"/>
      <c r="B150" s="39"/>
      <c r="C150" s="266" t="s">
        <v>8</v>
      </c>
      <c r="D150" s="266" t="s">
        <v>424</v>
      </c>
      <c r="E150" s="267" t="s">
        <v>3468</v>
      </c>
      <c r="F150" s="268" t="s">
        <v>5117</v>
      </c>
      <c r="G150" s="269" t="s">
        <v>3454</v>
      </c>
      <c r="H150" s="270">
        <v>1</v>
      </c>
      <c r="I150" s="271"/>
      <c r="J150" s="272">
        <f>ROUND(I150*H150,2)</f>
        <v>0</v>
      </c>
      <c r="K150" s="273"/>
      <c r="L150" s="274"/>
      <c r="M150" s="275" t="s">
        <v>1</v>
      </c>
      <c r="N150" s="276" t="s">
        <v>41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207</v>
      </c>
      <c r="AT150" s="231" t="s">
        <v>424</v>
      </c>
      <c r="AU150" s="231" t="s">
        <v>86</v>
      </c>
      <c r="AY150" s="17" t="s">
        <v>164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84</v>
      </c>
      <c r="BK150" s="232">
        <f>ROUND(I150*H150,2)</f>
        <v>0</v>
      </c>
      <c r="BL150" s="17" t="s">
        <v>170</v>
      </c>
      <c r="BM150" s="231" t="s">
        <v>5150</v>
      </c>
    </row>
    <row r="151" spans="1:65" s="2" customFormat="1" ht="13.8" customHeight="1">
      <c r="A151" s="38"/>
      <c r="B151" s="39"/>
      <c r="C151" s="266" t="s">
        <v>252</v>
      </c>
      <c r="D151" s="266" t="s">
        <v>424</v>
      </c>
      <c r="E151" s="267" t="s">
        <v>5151</v>
      </c>
      <c r="F151" s="268" t="s">
        <v>5117</v>
      </c>
      <c r="G151" s="269" t="s">
        <v>3454</v>
      </c>
      <c r="H151" s="270">
        <v>1</v>
      </c>
      <c r="I151" s="271"/>
      <c r="J151" s="272">
        <f>ROUND(I151*H151,2)</f>
        <v>0</v>
      </c>
      <c r="K151" s="273"/>
      <c r="L151" s="274"/>
      <c r="M151" s="275" t="s">
        <v>1</v>
      </c>
      <c r="N151" s="276" t="s">
        <v>41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207</v>
      </c>
      <c r="AT151" s="231" t="s">
        <v>424</v>
      </c>
      <c r="AU151" s="231" t="s">
        <v>86</v>
      </c>
      <c r="AY151" s="17" t="s">
        <v>164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84</v>
      </c>
      <c r="BK151" s="232">
        <f>ROUND(I151*H151,2)</f>
        <v>0</v>
      </c>
      <c r="BL151" s="17" t="s">
        <v>170</v>
      </c>
      <c r="BM151" s="231" t="s">
        <v>5152</v>
      </c>
    </row>
    <row r="152" spans="1:65" s="2" customFormat="1" ht="13.8" customHeight="1">
      <c r="A152" s="38"/>
      <c r="B152" s="39"/>
      <c r="C152" s="266" t="s">
        <v>258</v>
      </c>
      <c r="D152" s="266" t="s">
        <v>424</v>
      </c>
      <c r="E152" s="267" t="s">
        <v>5153</v>
      </c>
      <c r="F152" s="268" t="s">
        <v>5120</v>
      </c>
      <c r="G152" s="269" t="s">
        <v>3454</v>
      </c>
      <c r="H152" s="270">
        <v>2</v>
      </c>
      <c r="I152" s="271"/>
      <c r="J152" s="272">
        <f>ROUND(I152*H152,2)</f>
        <v>0</v>
      </c>
      <c r="K152" s="273"/>
      <c r="L152" s="274"/>
      <c r="M152" s="275" t="s">
        <v>1</v>
      </c>
      <c r="N152" s="276" t="s">
        <v>41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207</v>
      </c>
      <c r="AT152" s="231" t="s">
        <v>424</v>
      </c>
      <c r="AU152" s="231" t="s">
        <v>86</v>
      </c>
      <c r="AY152" s="17" t="s">
        <v>164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84</v>
      </c>
      <c r="BK152" s="232">
        <f>ROUND(I152*H152,2)</f>
        <v>0</v>
      </c>
      <c r="BL152" s="17" t="s">
        <v>170</v>
      </c>
      <c r="BM152" s="231" t="s">
        <v>5154</v>
      </c>
    </row>
    <row r="153" spans="1:65" s="2" customFormat="1" ht="13.8" customHeight="1">
      <c r="A153" s="38"/>
      <c r="B153" s="39"/>
      <c r="C153" s="266" t="s">
        <v>263</v>
      </c>
      <c r="D153" s="266" t="s">
        <v>424</v>
      </c>
      <c r="E153" s="267" t="s">
        <v>5155</v>
      </c>
      <c r="F153" s="268" t="s">
        <v>5123</v>
      </c>
      <c r="G153" s="269" t="s">
        <v>3454</v>
      </c>
      <c r="H153" s="270">
        <v>3</v>
      </c>
      <c r="I153" s="271"/>
      <c r="J153" s="272">
        <f>ROUND(I153*H153,2)</f>
        <v>0</v>
      </c>
      <c r="K153" s="273"/>
      <c r="L153" s="274"/>
      <c r="M153" s="275" t="s">
        <v>1</v>
      </c>
      <c r="N153" s="276" t="s">
        <v>41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207</v>
      </c>
      <c r="AT153" s="231" t="s">
        <v>424</v>
      </c>
      <c r="AU153" s="231" t="s">
        <v>86</v>
      </c>
      <c r="AY153" s="17" t="s">
        <v>164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84</v>
      </c>
      <c r="BK153" s="232">
        <f>ROUND(I153*H153,2)</f>
        <v>0</v>
      </c>
      <c r="BL153" s="17" t="s">
        <v>170</v>
      </c>
      <c r="BM153" s="231" t="s">
        <v>5156</v>
      </c>
    </row>
    <row r="154" spans="1:65" s="2" customFormat="1" ht="13.8" customHeight="1">
      <c r="A154" s="38"/>
      <c r="B154" s="39"/>
      <c r="C154" s="266" t="s">
        <v>268</v>
      </c>
      <c r="D154" s="266" t="s">
        <v>424</v>
      </c>
      <c r="E154" s="267" t="s">
        <v>5157</v>
      </c>
      <c r="F154" s="268" t="s">
        <v>5126</v>
      </c>
      <c r="G154" s="269" t="s">
        <v>3454</v>
      </c>
      <c r="H154" s="270">
        <v>2</v>
      </c>
      <c r="I154" s="271"/>
      <c r="J154" s="272">
        <f>ROUND(I154*H154,2)</f>
        <v>0</v>
      </c>
      <c r="K154" s="273"/>
      <c r="L154" s="274"/>
      <c r="M154" s="275" t="s">
        <v>1</v>
      </c>
      <c r="N154" s="276" t="s">
        <v>41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207</v>
      </c>
      <c r="AT154" s="231" t="s">
        <v>424</v>
      </c>
      <c r="AU154" s="231" t="s">
        <v>86</v>
      </c>
      <c r="AY154" s="17" t="s">
        <v>164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84</v>
      </c>
      <c r="BK154" s="232">
        <f>ROUND(I154*H154,2)</f>
        <v>0</v>
      </c>
      <c r="BL154" s="17" t="s">
        <v>170</v>
      </c>
      <c r="BM154" s="231" t="s">
        <v>5158</v>
      </c>
    </row>
    <row r="155" spans="1:65" s="2" customFormat="1" ht="13.8" customHeight="1">
      <c r="A155" s="38"/>
      <c r="B155" s="39"/>
      <c r="C155" s="266" t="s">
        <v>275</v>
      </c>
      <c r="D155" s="266" t="s">
        <v>424</v>
      </c>
      <c r="E155" s="267" t="s">
        <v>5159</v>
      </c>
      <c r="F155" s="268" t="s">
        <v>5129</v>
      </c>
      <c r="G155" s="269" t="s">
        <v>3454</v>
      </c>
      <c r="H155" s="270">
        <v>3</v>
      </c>
      <c r="I155" s="271"/>
      <c r="J155" s="272">
        <f>ROUND(I155*H155,2)</f>
        <v>0</v>
      </c>
      <c r="K155" s="273"/>
      <c r="L155" s="274"/>
      <c r="M155" s="275" t="s">
        <v>1</v>
      </c>
      <c r="N155" s="276" t="s">
        <v>41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207</v>
      </c>
      <c r="AT155" s="231" t="s">
        <v>424</v>
      </c>
      <c r="AU155" s="231" t="s">
        <v>86</v>
      </c>
      <c r="AY155" s="17" t="s">
        <v>164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84</v>
      </c>
      <c r="BK155" s="232">
        <f>ROUND(I155*H155,2)</f>
        <v>0</v>
      </c>
      <c r="BL155" s="17" t="s">
        <v>170</v>
      </c>
      <c r="BM155" s="231" t="s">
        <v>5160</v>
      </c>
    </row>
    <row r="156" spans="1:65" s="2" customFormat="1" ht="22.2" customHeight="1">
      <c r="A156" s="38"/>
      <c r="B156" s="39"/>
      <c r="C156" s="266" t="s">
        <v>7</v>
      </c>
      <c r="D156" s="266" t="s">
        <v>424</v>
      </c>
      <c r="E156" s="267" t="s">
        <v>5161</v>
      </c>
      <c r="F156" s="268" t="s">
        <v>5145</v>
      </c>
      <c r="G156" s="269" t="s">
        <v>3454</v>
      </c>
      <c r="H156" s="270">
        <v>1</v>
      </c>
      <c r="I156" s="271"/>
      <c r="J156" s="272">
        <f>ROUND(I156*H156,2)</f>
        <v>0</v>
      </c>
      <c r="K156" s="273"/>
      <c r="L156" s="274"/>
      <c r="M156" s="275" t="s">
        <v>1</v>
      </c>
      <c r="N156" s="276" t="s">
        <v>41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207</v>
      </c>
      <c r="AT156" s="231" t="s">
        <v>424</v>
      </c>
      <c r="AU156" s="231" t="s">
        <v>86</v>
      </c>
      <c r="AY156" s="17" t="s">
        <v>164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84</v>
      </c>
      <c r="BK156" s="232">
        <f>ROUND(I156*H156,2)</f>
        <v>0</v>
      </c>
      <c r="BL156" s="17" t="s">
        <v>170</v>
      </c>
      <c r="BM156" s="231" t="s">
        <v>5162</v>
      </c>
    </row>
    <row r="157" spans="1:63" s="12" customFormat="1" ht="22.8" customHeight="1">
      <c r="A157" s="12"/>
      <c r="B157" s="203"/>
      <c r="C157" s="204"/>
      <c r="D157" s="205" t="s">
        <v>75</v>
      </c>
      <c r="E157" s="217" t="s">
        <v>4594</v>
      </c>
      <c r="F157" s="217" t="s">
        <v>5163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SUM(P158:P161)</f>
        <v>0</v>
      </c>
      <c r="Q157" s="211"/>
      <c r="R157" s="212">
        <f>SUM(R158:R161)</f>
        <v>0</v>
      </c>
      <c r="S157" s="211"/>
      <c r="T157" s="213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84</v>
      </c>
      <c r="AT157" s="215" t="s">
        <v>75</v>
      </c>
      <c r="AU157" s="215" t="s">
        <v>84</v>
      </c>
      <c r="AY157" s="214" t="s">
        <v>164</v>
      </c>
      <c r="BK157" s="216">
        <f>SUM(BK158:BK161)</f>
        <v>0</v>
      </c>
    </row>
    <row r="158" spans="1:65" s="2" customFormat="1" ht="22.2" customHeight="1">
      <c r="A158" s="38"/>
      <c r="B158" s="39"/>
      <c r="C158" s="266" t="s">
        <v>284</v>
      </c>
      <c r="D158" s="266" t="s">
        <v>424</v>
      </c>
      <c r="E158" s="267" t="s">
        <v>5164</v>
      </c>
      <c r="F158" s="268" t="s">
        <v>5165</v>
      </c>
      <c r="G158" s="269" t="s">
        <v>3454</v>
      </c>
      <c r="H158" s="270">
        <v>10</v>
      </c>
      <c r="I158" s="271"/>
      <c r="J158" s="272">
        <f>ROUND(I158*H158,2)</f>
        <v>0</v>
      </c>
      <c r="K158" s="273"/>
      <c r="L158" s="274"/>
      <c r="M158" s="275" t="s">
        <v>1</v>
      </c>
      <c r="N158" s="276" t="s">
        <v>41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207</v>
      </c>
      <c r="AT158" s="231" t="s">
        <v>424</v>
      </c>
      <c r="AU158" s="231" t="s">
        <v>86</v>
      </c>
      <c r="AY158" s="17" t="s">
        <v>164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84</v>
      </c>
      <c r="BK158" s="232">
        <f>ROUND(I158*H158,2)</f>
        <v>0</v>
      </c>
      <c r="BL158" s="17" t="s">
        <v>170</v>
      </c>
      <c r="BM158" s="231" t="s">
        <v>5166</v>
      </c>
    </row>
    <row r="159" spans="1:65" s="2" customFormat="1" ht="13.8" customHeight="1">
      <c r="A159" s="38"/>
      <c r="B159" s="39"/>
      <c r="C159" s="266" t="s">
        <v>291</v>
      </c>
      <c r="D159" s="266" t="s">
        <v>424</v>
      </c>
      <c r="E159" s="267" t="s">
        <v>5167</v>
      </c>
      <c r="F159" s="268" t="s">
        <v>5168</v>
      </c>
      <c r="G159" s="269" t="s">
        <v>3454</v>
      </c>
      <c r="H159" s="270">
        <v>1</v>
      </c>
      <c r="I159" s="271"/>
      <c r="J159" s="272">
        <f>ROUND(I159*H159,2)</f>
        <v>0</v>
      </c>
      <c r="K159" s="273"/>
      <c r="L159" s="274"/>
      <c r="M159" s="275" t="s">
        <v>1</v>
      </c>
      <c r="N159" s="276" t="s">
        <v>41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207</v>
      </c>
      <c r="AT159" s="231" t="s">
        <v>424</v>
      </c>
      <c r="AU159" s="231" t="s">
        <v>86</v>
      </c>
      <c r="AY159" s="17" t="s">
        <v>164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84</v>
      </c>
      <c r="BK159" s="232">
        <f>ROUND(I159*H159,2)</f>
        <v>0</v>
      </c>
      <c r="BL159" s="17" t="s">
        <v>170</v>
      </c>
      <c r="BM159" s="231" t="s">
        <v>5169</v>
      </c>
    </row>
    <row r="160" spans="1:65" s="2" customFormat="1" ht="13.8" customHeight="1">
      <c r="A160" s="38"/>
      <c r="B160" s="39"/>
      <c r="C160" s="266" t="s">
        <v>296</v>
      </c>
      <c r="D160" s="266" t="s">
        <v>424</v>
      </c>
      <c r="E160" s="267" t="s">
        <v>5170</v>
      </c>
      <c r="F160" s="268" t="s">
        <v>5171</v>
      </c>
      <c r="G160" s="269" t="s">
        <v>3454</v>
      </c>
      <c r="H160" s="270">
        <v>2</v>
      </c>
      <c r="I160" s="271"/>
      <c r="J160" s="272">
        <f>ROUND(I160*H160,2)</f>
        <v>0</v>
      </c>
      <c r="K160" s="273"/>
      <c r="L160" s="274"/>
      <c r="M160" s="275" t="s">
        <v>1</v>
      </c>
      <c r="N160" s="276" t="s">
        <v>41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207</v>
      </c>
      <c r="AT160" s="231" t="s">
        <v>424</v>
      </c>
      <c r="AU160" s="231" t="s">
        <v>86</v>
      </c>
      <c r="AY160" s="17" t="s">
        <v>164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84</v>
      </c>
      <c r="BK160" s="232">
        <f>ROUND(I160*H160,2)</f>
        <v>0</v>
      </c>
      <c r="BL160" s="17" t="s">
        <v>170</v>
      </c>
      <c r="BM160" s="231" t="s">
        <v>5172</v>
      </c>
    </row>
    <row r="161" spans="1:65" s="2" customFormat="1" ht="13.8" customHeight="1">
      <c r="A161" s="38"/>
      <c r="B161" s="39"/>
      <c r="C161" s="266" t="s">
        <v>305</v>
      </c>
      <c r="D161" s="266" t="s">
        <v>424</v>
      </c>
      <c r="E161" s="267" t="s">
        <v>5173</v>
      </c>
      <c r="F161" s="268" t="s">
        <v>5174</v>
      </c>
      <c r="G161" s="269" t="s">
        <v>3454</v>
      </c>
      <c r="H161" s="270">
        <v>2</v>
      </c>
      <c r="I161" s="271"/>
      <c r="J161" s="272">
        <f>ROUND(I161*H161,2)</f>
        <v>0</v>
      </c>
      <c r="K161" s="273"/>
      <c r="L161" s="274"/>
      <c r="M161" s="275" t="s">
        <v>1</v>
      </c>
      <c r="N161" s="276" t="s">
        <v>41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207</v>
      </c>
      <c r="AT161" s="231" t="s">
        <v>424</v>
      </c>
      <c r="AU161" s="231" t="s">
        <v>86</v>
      </c>
      <c r="AY161" s="17" t="s">
        <v>164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84</v>
      </c>
      <c r="BK161" s="232">
        <f>ROUND(I161*H161,2)</f>
        <v>0</v>
      </c>
      <c r="BL161" s="17" t="s">
        <v>170</v>
      </c>
      <c r="BM161" s="231" t="s">
        <v>5175</v>
      </c>
    </row>
    <row r="162" spans="1:63" s="12" customFormat="1" ht="22.8" customHeight="1">
      <c r="A162" s="12"/>
      <c r="B162" s="203"/>
      <c r="C162" s="204"/>
      <c r="D162" s="205" t="s">
        <v>75</v>
      </c>
      <c r="E162" s="217" t="s">
        <v>4665</v>
      </c>
      <c r="F162" s="217" t="s">
        <v>5176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SUM(P163:P164)</f>
        <v>0</v>
      </c>
      <c r="Q162" s="211"/>
      <c r="R162" s="212">
        <f>SUM(R163:R164)</f>
        <v>0</v>
      </c>
      <c r="S162" s="211"/>
      <c r="T162" s="213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84</v>
      </c>
      <c r="AT162" s="215" t="s">
        <v>75</v>
      </c>
      <c r="AU162" s="215" t="s">
        <v>84</v>
      </c>
      <c r="AY162" s="214" t="s">
        <v>164</v>
      </c>
      <c r="BK162" s="216">
        <f>SUM(BK163:BK164)</f>
        <v>0</v>
      </c>
    </row>
    <row r="163" spans="1:65" s="2" customFormat="1" ht="22.2" customHeight="1">
      <c r="A163" s="38"/>
      <c r="B163" s="39"/>
      <c r="C163" s="266" t="s">
        <v>314</v>
      </c>
      <c r="D163" s="266" t="s">
        <v>424</v>
      </c>
      <c r="E163" s="267" t="s">
        <v>5177</v>
      </c>
      <c r="F163" s="268" t="s">
        <v>5145</v>
      </c>
      <c r="G163" s="269" t="s">
        <v>3454</v>
      </c>
      <c r="H163" s="270">
        <v>3</v>
      </c>
      <c r="I163" s="271"/>
      <c r="J163" s="272">
        <f>ROUND(I163*H163,2)</f>
        <v>0</v>
      </c>
      <c r="K163" s="273"/>
      <c r="L163" s="274"/>
      <c r="M163" s="275" t="s">
        <v>1</v>
      </c>
      <c r="N163" s="276" t="s">
        <v>41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207</v>
      </c>
      <c r="AT163" s="231" t="s">
        <v>424</v>
      </c>
      <c r="AU163" s="231" t="s">
        <v>86</v>
      </c>
      <c r="AY163" s="17" t="s">
        <v>164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84</v>
      </c>
      <c r="BK163" s="232">
        <f>ROUND(I163*H163,2)</f>
        <v>0</v>
      </c>
      <c r="BL163" s="17" t="s">
        <v>170</v>
      </c>
      <c r="BM163" s="231" t="s">
        <v>5178</v>
      </c>
    </row>
    <row r="164" spans="1:65" s="2" customFormat="1" ht="22.2" customHeight="1">
      <c r="A164" s="38"/>
      <c r="B164" s="39"/>
      <c r="C164" s="266" t="s">
        <v>319</v>
      </c>
      <c r="D164" s="266" t="s">
        <v>424</v>
      </c>
      <c r="E164" s="267" t="s">
        <v>5179</v>
      </c>
      <c r="F164" s="268" t="s">
        <v>5180</v>
      </c>
      <c r="G164" s="269" t="s">
        <v>3454</v>
      </c>
      <c r="H164" s="270">
        <v>7</v>
      </c>
      <c r="I164" s="271"/>
      <c r="J164" s="272">
        <f>ROUND(I164*H164,2)</f>
        <v>0</v>
      </c>
      <c r="K164" s="273"/>
      <c r="L164" s="274"/>
      <c r="M164" s="275" t="s">
        <v>1</v>
      </c>
      <c r="N164" s="276" t="s">
        <v>41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207</v>
      </c>
      <c r="AT164" s="231" t="s">
        <v>424</v>
      </c>
      <c r="AU164" s="231" t="s">
        <v>86</v>
      </c>
      <c r="AY164" s="17" t="s">
        <v>164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84</v>
      </c>
      <c r="BK164" s="232">
        <f>ROUND(I164*H164,2)</f>
        <v>0</v>
      </c>
      <c r="BL164" s="17" t="s">
        <v>170</v>
      </c>
      <c r="BM164" s="231" t="s">
        <v>5181</v>
      </c>
    </row>
    <row r="165" spans="1:63" s="12" customFormat="1" ht="25.9" customHeight="1">
      <c r="A165" s="12"/>
      <c r="B165" s="203"/>
      <c r="C165" s="204"/>
      <c r="D165" s="205" t="s">
        <v>75</v>
      </c>
      <c r="E165" s="206" t="s">
        <v>5182</v>
      </c>
      <c r="F165" s="206" t="s">
        <v>5183</v>
      </c>
      <c r="G165" s="204"/>
      <c r="H165" s="204"/>
      <c r="I165" s="207"/>
      <c r="J165" s="208">
        <f>BK165</f>
        <v>0</v>
      </c>
      <c r="K165" s="204"/>
      <c r="L165" s="209"/>
      <c r="M165" s="210"/>
      <c r="N165" s="211"/>
      <c r="O165" s="211"/>
      <c r="P165" s="212">
        <f>SUM(P166:P167)</f>
        <v>0</v>
      </c>
      <c r="Q165" s="211"/>
      <c r="R165" s="212">
        <f>SUM(R166:R167)</f>
        <v>0</v>
      </c>
      <c r="S165" s="211"/>
      <c r="T165" s="213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84</v>
      </c>
      <c r="AT165" s="215" t="s">
        <v>75</v>
      </c>
      <c r="AU165" s="215" t="s">
        <v>76</v>
      </c>
      <c r="AY165" s="214" t="s">
        <v>164</v>
      </c>
      <c r="BK165" s="216">
        <f>SUM(BK166:BK167)</f>
        <v>0</v>
      </c>
    </row>
    <row r="166" spans="1:65" s="2" customFormat="1" ht="22.2" customHeight="1">
      <c r="A166" s="38"/>
      <c r="B166" s="39"/>
      <c r="C166" s="266" t="s">
        <v>324</v>
      </c>
      <c r="D166" s="266" t="s">
        <v>424</v>
      </c>
      <c r="E166" s="267" t="s">
        <v>5184</v>
      </c>
      <c r="F166" s="268" t="s">
        <v>5185</v>
      </c>
      <c r="G166" s="269" t="s">
        <v>3454</v>
      </c>
      <c r="H166" s="270">
        <v>1</v>
      </c>
      <c r="I166" s="271"/>
      <c r="J166" s="272">
        <f>ROUND(I166*H166,2)</f>
        <v>0</v>
      </c>
      <c r="K166" s="273"/>
      <c r="L166" s="274"/>
      <c r="M166" s="275" t="s">
        <v>1</v>
      </c>
      <c r="N166" s="276" t="s">
        <v>41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207</v>
      </c>
      <c r="AT166" s="231" t="s">
        <v>424</v>
      </c>
      <c r="AU166" s="231" t="s">
        <v>84</v>
      </c>
      <c r="AY166" s="17" t="s">
        <v>164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84</v>
      </c>
      <c r="BK166" s="232">
        <f>ROUND(I166*H166,2)</f>
        <v>0</v>
      </c>
      <c r="BL166" s="17" t="s">
        <v>170</v>
      </c>
      <c r="BM166" s="231" t="s">
        <v>5186</v>
      </c>
    </row>
    <row r="167" spans="1:65" s="2" customFormat="1" ht="13.8" customHeight="1">
      <c r="A167" s="38"/>
      <c r="B167" s="39"/>
      <c r="C167" s="266" t="s">
        <v>333</v>
      </c>
      <c r="D167" s="266" t="s">
        <v>424</v>
      </c>
      <c r="E167" s="267" t="s">
        <v>5187</v>
      </c>
      <c r="F167" s="268" t="s">
        <v>5188</v>
      </c>
      <c r="G167" s="269" t="s">
        <v>1</v>
      </c>
      <c r="H167" s="270">
        <v>1</v>
      </c>
      <c r="I167" s="271"/>
      <c r="J167" s="272">
        <f>ROUND(I167*H167,2)</f>
        <v>0</v>
      </c>
      <c r="K167" s="273"/>
      <c r="L167" s="274"/>
      <c r="M167" s="275" t="s">
        <v>1</v>
      </c>
      <c r="N167" s="276" t="s">
        <v>41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207</v>
      </c>
      <c r="AT167" s="231" t="s">
        <v>424</v>
      </c>
      <c r="AU167" s="231" t="s">
        <v>84</v>
      </c>
      <c r="AY167" s="17" t="s">
        <v>164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84</v>
      </c>
      <c r="BK167" s="232">
        <f>ROUND(I167*H167,2)</f>
        <v>0</v>
      </c>
      <c r="BL167" s="17" t="s">
        <v>170</v>
      </c>
      <c r="BM167" s="231" t="s">
        <v>5189</v>
      </c>
    </row>
    <row r="168" spans="1:63" s="12" customFormat="1" ht="25.9" customHeight="1">
      <c r="A168" s="12"/>
      <c r="B168" s="203"/>
      <c r="C168" s="204"/>
      <c r="D168" s="205" t="s">
        <v>75</v>
      </c>
      <c r="E168" s="206" t="s">
        <v>5190</v>
      </c>
      <c r="F168" s="206" t="s">
        <v>5191</v>
      </c>
      <c r="G168" s="204"/>
      <c r="H168" s="204"/>
      <c r="I168" s="207"/>
      <c r="J168" s="208">
        <f>BK168</f>
        <v>0</v>
      </c>
      <c r="K168" s="204"/>
      <c r="L168" s="209"/>
      <c r="M168" s="210"/>
      <c r="N168" s="211"/>
      <c r="O168" s="211"/>
      <c r="P168" s="212">
        <f>SUM(P169:P175)</f>
        <v>0</v>
      </c>
      <c r="Q168" s="211"/>
      <c r="R168" s="212">
        <f>SUM(R169:R175)</f>
        <v>0</v>
      </c>
      <c r="S168" s="211"/>
      <c r="T168" s="213">
        <f>SUM(T169:T175)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84</v>
      </c>
      <c r="AT168" s="215" t="s">
        <v>75</v>
      </c>
      <c r="AU168" s="215" t="s">
        <v>76</v>
      </c>
      <c r="AY168" s="214" t="s">
        <v>164</v>
      </c>
      <c r="BK168" s="216">
        <f>SUM(BK169:BK175)</f>
        <v>0</v>
      </c>
    </row>
    <row r="169" spans="1:65" s="2" customFormat="1" ht="13.8" customHeight="1">
      <c r="A169" s="38"/>
      <c r="B169" s="39"/>
      <c r="C169" s="219" t="s">
        <v>338</v>
      </c>
      <c r="D169" s="219" t="s">
        <v>166</v>
      </c>
      <c r="E169" s="220" t="s">
        <v>5192</v>
      </c>
      <c r="F169" s="221" t="s">
        <v>5193</v>
      </c>
      <c r="G169" s="222" t="s">
        <v>1462</v>
      </c>
      <c r="H169" s="223">
        <v>1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41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170</v>
      </c>
      <c r="AT169" s="231" t="s">
        <v>166</v>
      </c>
      <c r="AU169" s="231" t="s">
        <v>84</v>
      </c>
      <c r="AY169" s="17" t="s">
        <v>164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84</v>
      </c>
      <c r="BK169" s="232">
        <f>ROUND(I169*H169,2)</f>
        <v>0</v>
      </c>
      <c r="BL169" s="17" t="s">
        <v>170</v>
      </c>
      <c r="BM169" s="231" t="s">
        <v>5194</v>
      </c>
    </row>
    <row r="170" spans="1:65" s="2" customFormat="1" ht="13.8" customHeight="1">
      <c r="A170" s="38"/>
      <c r="B170" s="39"/>
      <c r="C170" s="219" t="s">
        <v>347</v>
      </c>
      <c r="D170" s="219" t="s">
        <v>166</v>
      </c>
      <c r="E170" s="220" t="s">
        <v>5195</v>
      </c>
      <c r="F170" s="221" t="s">
        <v>5196</v>
      </c>
      <c r="G170" s="222" t="s">
        <v>1462</v>
      </c>
      <c r="H170" s="223">
        <v>1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41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170</v>
      </c>
      <c r="AT170" s="231" t="s">
        <v>166</v>
      </c>
      <c r="AU170" s="231" t="s">
        <v>84</v>
      </c>
      <c r="AY170" s="17" t="s">
        <v>164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84</v>
      </c>
      <c r="BK170" s="232">
        <f>ROUND(I170*H170,2)</f>
        <v>0</v>
      </c>
      <c r="BL170" s="17" t="s">
        <v>170</v>
      </c>
      <c r="BM170" s="231" t="s">
        <v>5197</v>
      </c>
    </row>
    <row r="171" spans="1:65" s="2" customFormat="1" ht="13.8" customHeight="1">
      <c r="A171" s="38"/>
      <c r="B171" s="39"/>
      <c r="C171" s="219" t="s">
        <v>352</v>
      </c>
      <c r="D171" s="219" t="s">
        <v>166</v>
      </c>
      <c r="E171" s="220" t="s">
        <v>5198</v>
      </c>
      <c r="F171" s="221" t="s">
        <v>5199</v>
      </c>
      <c r="G171" s="222" t="s">
        <v>1462</v>
      </c>
      <c r="H171" s="223">
        <v>1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41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170</v>
      </c>
      <c r="AT171" s="231" t="s">
        <v>166</v>
      </c>
      <c r="AU171" s="231" t="s">
        <v>84</v>
      </c>
      <c r="AY171" s="17" t="s">
        <v>164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84</v>
      </c>
      <c r="BK171" s="232">
        <f>ROUND(I171*H171,2)</f>
        <v>0</v>
      </c>
      <c r="BL171" s="17" t="s">
        <v>170</v>
      </c>
      <c r="BM171" s="231" t="s">
        <v>5200</v>
      </c>
    </row>
    <row r="172" spans="1:65" s="2" customFormat="1" ht="13.8" customHeight="1">
      <c r="A172" s="38"/>
      <c r="B172" s="39"/>
      <c r="C172" s="219" t="s">
        <v>356</v>
      </c>
      <c r="D172" s="219" t="s">
        <v>166</v>
      </c>
      <c r="E172" s="220" t="s">
        <v>5201</v>
      </c>
      <c r="F172" s="221" t="s">
        <v>5202</v>
      </c>
      <c r="G172" s="222" t="s">
        <v>1462</v>
      </c>
      <c r="H172" s="223">
        <v>1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41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170</v>
      </c>
      <c r="AT172" s="231" t="s">
        <v>166</v>
      </c>
      <c r="AU172" s="231" t="s">
        <v>84</v>
      </c>
      <c r="AY172" s="17" t="s">
        <v>164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84</v>
      </c>
      <c r="BK172" s="232">
        <f>ROUND(I172*H172,2)</f>
        <v>0</v>
      </c>
      <c r="BL172" s="17" t="s">
        <v>170</v>
      </c>
      <c r="BM172" s="231" t="s">
        <v>5203</v>
      </c>
    </row>
    <row r="173" spans="1:65" s="2" customFormat="1" ht="13.8" customHeight="1">
      <c r="A173" s="38"/>
      <c r="B173" s="39"/>
      <c r="C173" s="219" t="s">
        <v>360</v>
      </c>
      <c r="D173" s="219" t="s">
        <v>166</v>
      </c>
      <c r="E173" s="220" t="s">
        <v>5204</v>
      </c>
      <c r="F173" s="221" t="s">
        <v>5205</v>
      </c>
      <c r="G173" s="222" t="s">
        <v>1462</v>
      </c>
      <c r="H173" s="223">
        <v>1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41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170</v>
      </c>
      <c r="AT173" s="231" t="s">
        <v>166</v>
      </c>
      <c r="AU173" s="231" t="s">
        <v>84</v>
      </c>
      <c r="AY173" s="17" t="s">
        <v>164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84</v>
      </c>
      <c r="BK173" s="232">
        <f>ROUND(I173*H173,2)</f>
        <v>0</v>
      </c>
      <c r="BL173" s="17" t="s">
        <v>170</v>
      </c>
      <c r="BM173" s="231" t="s">
        <v>5206</v>
      </c>
    </row>
    <row r="174" spans="1:65" s="2" customFormat="1" ht="13.8" customHeight="1">
      <c r="A174" s="38"/>
      <c r="B174" s="39"/>
      <c r="C174" s="219" t="s">
        <v>364</v>
      </c>
      <c r="D174" s="219" t="s">
        <v>166</v>
      </c>
      <c r="E174" s="220" t="s">
        <v>5207</v>
      </c>
      <c r="F174" s="221" t="s">
        <v>5208</v>
      </c>
      <c r="G174" s="222" t="s">
        <v>1462</v>
      </c>
      <c r="H174" s="223">
        <v>1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41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170</v>
      </c>
      <c r="AT174" s="231" t="s">
        <v>166</v>
      </c>
      <c r="AU174" s="231" t="s">
        <v>84</v>
      </c>
      <c r="AY174" s="17" t="s">
        <v>164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84</v>
      </c>
      <c r="BK174" s="232">
        <f>ROUND(I174*H174,2)</f>
        <v>0</v>
      </c>
      <c r="BL174" s="17" t="s">
        <v>170</v>
      </c>
      <c r="BM174" s="231" t="s">
        <v>5209</v>
      </c>
    </row>
    <row r="175" spans="1:65" s="2" customFormat="1" ht="13.8" customHeight="1">
      <c r="A175" s="38"/>
      <c r="B175" s="39"/>
      <c r="C175" s="219" t="s">
        <v>369</v>
      </c>
      <c r="D175" s="219" t="s">
        <v>166</v>
      </c>
      <c r="E175" s="220" t="s">
        <v>5210</v>
      </c>
      <c r="F175" s="221" t="s">
        <v>5211</v>
      </c>
      <c r="G175" s="222" t="s">
        <v>1462</v>
      </c>
      <c r="H175" s="223">
        <v>1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41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170</v>
      </c>
      <c r="AT175" s="231" t="s">
        <v>166</v>
      </c>
      <c r="AU175" s="231" t="s">
        <v>84</v>
      </c>
      <c r="AY175" s="17" t="s">
        <v>164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84</v>
      </c>
      <c r="BK175" s="232">
        <f>ROUND(I175*H175,2)</f>
        <v>0</v>
      </c>
      <c r="BL175" s="17" t="s">
        <v>170</v>
      </c>
      <c r="BM175" s="231" t="s">
        <v>5212</v>
      </c>
    </row>
    <row r="176" spans="1:63" s="12" customFormat="1" ht="25.9" customHeight="1">
      <c r="A176" s="12"/>
      <c r="B176" s="203"/>
      <c r="C176" s="204"/>
      <c r="D176" s="205" t="s">
        <v>75</v>
      </c>
      <c r="E176" s="206" t="s">
        <v>5031</v>
      </c>
      <c r="F176" s="206" t="s">
        <v>5213</v>
      </c>
      <c r="G176" s="204"/>
      <c r="H176" s="204"/>
      <c r="I176" s="207"/>
      <c r="J176" s="208">
        <f>BK176</f>
        <v>0</v>
      </c>
      <c r="K176" s="204"/>
      <c r="L176" s="209"/>
      <c r="M176" s="210"/>
      <c r="N176" s="211"/>
      <c r="O176" s="211"/>
      <c r="P176" s="212">
        <f>P177+P197+P217+P232+P243+P263</f>
        <v>0</v>
      </c>
      <c r="Q176" s="211"/>
      <c r="R176" s="212">
        <f>R177+R197+R217+R232+R243+R263</f>
        <v>0</v>
      </c>
      <c r="S176" s="211"/>
      <c r="T176" s="213">
        <f>T177+T197+T217+T232+T243+T263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84</v>
      </c>
      <c r="AT176" s="215" t="s">
        <v>75</v>
      </c>
      <c r="AU176" s="215" t="s">
        <v>76</v>
      </c>
      <c r="AY176" s="214" t="s">
        <v>164</v>
      </c>
      <c r="BK176" s="216">
        <f>BK177+BK197+BK217+BK232+BK243+BK263</f>
        <v>0</v>
      </c>
    </row>
    <row r="177" spans="1:63" s="12" customFormat="1" ht="22.8" customHeight="1">
      <c r="A177" s="12"/>
      <c r="B177" s="203"/>
      <c r="C177" s="204"/>
      <c r="D177" s="205" t="s">
        <v>75</v>
      </c>
      <c r="E177" s="217" t="s">
        <v>5214</v>
      </c>
      <c r="F177" s="217" t="s">
        <v>5215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SUM(P178:P196)</f>
        <v>0</v>
      </c>
      <c r="Q177" s="211"/>
      <c r="R177" s="212">
        <f>SUM(R178:R196)</f>
        <v>0</v>
      </c>
      <c r="S177" s="211"/>
      <c r="T177" s="213">
        <f>SUM(T178:T196)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84</v>
      </c>
      <c r="AT177" s="215" t="s">
        <v>75</v>
      </c>
      <c r="AU177" s="215" t="s">
        <v>84</v>
      </c>
      <c r="AY177" s="214" t="s">
        <v>164</v>
      </c>
      <c r="BK177" s="216">
        <f>SUM(BK178:BK196)</f>
        <v>0</v>
      </c>
    </row>
    <row r="178" spans="1:65" s="2" customFormat="1" ht="13.8" customHeight="1">
      <c r="A178" s="38"/>
      <c r="B178" s="39"/>
      <c r="C178" s="266" t="s">
        <v>374</v>
      </c>
      <c r="D178" s="266" t="s">
        <v>424</v>
      </c>
      <c r="E178" s="267" t="s">
        <v>5216</v>
      </c>
      <c r="F178" s="268" t="s">
        <v>5217</v>
      </c>
      <c r="G178" s="269" t="s">
        <v>3454</v>
      </c>
      <c r="H178" s="270">
        <v>1</v>
      </c>
      <c r="I178" s="271"/>
      <c r="J178" s="272">
        <f>ROUND(I178*H178,2)</f>
        <v>0</v>
      </c>
      <c r="K178" s="273"/>
      <c r="L178" s="274"/>
      <c r="M178" s="275" t="s">
        <v>1</v>
      </c>
      <c r="N178" s="276" t="s">
        <v>41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207</v>
      </c>
      <c r="AT178" s="231" t="s">
        <v>424</v>
      </c>
      <c r="AU178" s="231" t="s">
        <v>86</v>
      </c>
      <c r="AY178" s="17" t="s">
        <v>164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84</v>
      </c>
      <c r="BK178" s="232">
        <f>ROUND(I178*H178,2)</f>
        <v>0</v>
      </c>
      <c r="BL178" s="17" t="s">
        <v>170</v>
      </c>
      <c r="BM178" s="231" t="s">
        <v>5218</v>
      </c>
    </row>
    <row r="179" spans="1:65" s="2" customFormat="1" ht="13.8" customHeight="1">
      <c r="A179" s="38"/>
      <c r="B179" s="39"/>
      <c r="C179" s="266" t="s">
        <v>379</v>
      </c>
      <c r="D179" s="266" t="s">
        <v>424</v>
      </c>
      <c r="E179" s="267" t="s">
        <v>5219</v>
      </c>
      <c r="F179" s="268" t="s">
        <v>5220</v>
      </c>
      <c r="G179" s="269" t="s">
        <v>3454</v>
      </c>
      <c r="H179" s="270">
        <v>1</v>
      </c>
      <c r="I179" s="271"/>
      <c r="J179" s="272">
        <f>ROUND(I179*H179,2)</f>
        <v>0</v>
      </c>
      <c r="K179" s="273"/>
      <c r="L179" s="274"/>
      <c r="M179" s="275" t="s">
        <v>1</v>
      </c>
      <c r="N179" s="276" t="s">
        <v>41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207</v>
      </c>
      <c r="AT179" s="231" t="s">
        <v>424</v>
      </c>
      <c r="AU179" s="231" t="s">
        <v>86</v>
      </c>
      <c r="AY179" s="17" t="s">
        <v>164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84</v>
      </c>
      <c r="BK179" s="232">
        <f>ROUND(I179*H179,2)</f>
        <v>0</v>
      </c>
      <c r="BL179" s="17" t="s">
        <v>170</v>
      </c>
      <c r="BM179" s="231" t="s">
        <v>5221</v>
      </c>
    </row>
    <row r="180" spans="1:65" s="2" customFormat="1" ht="13.8" customHeight="1">
      <c r="A180" s="38"/>
      <c r="B180" s="39"/>
      <c r="C180" s="266" t="s">
        <v>384</v>
      </c>
      <c r="D180" s="266" t="s">
        <v>424</v>
      </c>
      <c r="E180" s="267" t="s">
        <v>5222</v>
      </c>
      <c r="F180" s="268" t="s">
        <v>5223</v>
      </c>
      <c r="G180" s="269" t="s">
        <v>3454</v>
      </c>
      <c r="H180" s="270">
        <v>1</v>
      </c>
      <c r="I180" s="271"/>
      <c r="J180" s="272">
        <f>ROUND(I180*H180,2)</f>
        <v>0</v>
      </c>
      <c r="K180" s="273"/>
      <c r="L180" s="274"/>
      <c r="M180" s="275" t="s">
        <v>1</v>
      </c>
      <c r="N180" s="276" t="s">
        <v>41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207</v>
      </c>
      <c r="AT180" s="231" t="s">
        <v>424</v>
      </c>
      <c r="AU180" s="231" t="s">
        <v>86</v>
      </c>
      <c r="AY180" s="17" t="s">
        <v>164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84</v>
      </c>
      <c r="BK180" s="232">
        <f>ROUND(I180*H180,2)</f>
        <v>0</v>
      </c>
      <c r="BL180" s="17" t="s">
        <v>170</v>
      </c>
      <c r="BM180" s="231" t="s">
        <v>5224</v>
      </c>
    </row>
    <row r="181" spans="1:65" s="2" customFormat="1" ht="13.8" customHeight="1">
      <c r="A181" s="38"/>
      <c r="B181" s="39"/>
      <c r="C181" s="266" t="s">
        <v>389</v>
      </c>
      <c r="D181" s="266" t="s">
        <v>424</v>
      </c>
      <c r="E181" s="267" t="s">
        <v>5225</v>
      </c>
      <c r="F181" s="268" t="s">
        <v>5226</v>
      </c>
      <c r="G181" s="269" t="s">
        <v>3454</v>
      </c>
      <c r="H181" s="270">
        <v>2</v>
      </c>
      <c r="I181" s="271"/>
      <c r="J181" s="272">
        <f>ROUND(I181*H181,2)</f>
        <v>0</v>
      </c>
      <c r="K181" s="273"/>
      <c r="L181" s="274"/>
      <c r="M181" s="275" t="s">
        <v>1</v>
      </c>
      <c r="N181" s="276" t="s">
        <v>41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207</v>
      </c>
      <c r="AT181" s="231" t="s">
        <v>424</v>
      </c>
      <c r="AU181" s="231" t="s">
        <v>86</v>
      </c>
      <c r="AY181" s="17" t="s">
        <v>164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84</v>
      </c>
      <c r="BK181" s="232">
        <f>ROUND(I181*H181,2)</f>
        <v>0</v>
      </c>
      <c r="BL181" s="17" t="s">
        <v>170</v>
      </c>
      <c r="BM181" s="231" t="s">
        <v>5227</v>
      </c>
    </row>
    <row r="182" spans="1:65" s="2" customFormat="1" ht="13.8" customHeight="1">
      <c r="A182" s="38"/>
      <c r="B182" s="39"/>
      <c r="C182" s="266" t="s">
        <v>394</v>
      </c>
      <c r="D182" s="266" t="s">
        <v>424</v>
      </c>
      <c r="E182" s="267" t="s">
        <v>5228</v>
      </c>
      <c r="F182" s="268" t="s">
        <v>5229</v>
      </c>
      <c r="G182" s="269" t="s">
        <v>3454</v>
      </c>
      <c r="H182" s="270">
        <v>1</v>
      </c>
      <c r="I182" s="271"/>
      <c r="J182" s="272">
        <f>ROUND(I182*H182,2)</f>
        <v>0</v>
      </c>
      <c r="K182" s="273"/>
      <c r="L182" s="274"/>
      <c r="M182" s="275" t="s">
        <v>1</v>
      </c>
      <c r="N182" s="276" t="s">
        <v>41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207</v>
      </c>
      <c r="AT182" s="231" t="s">
        <v>424</v>
      </c>
      <c r="AU182" s="231" t="s">
        <v>86</v>
      </c>
      <c r="AY182" s="17" t="s">
        <v>164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84</v>
      </c>
      <c r="BK182" s="232">
        <f>ROUND(I182*H182,2)</f>
        <v>0</v>
      </c>
      <c r="BL182" s="17" t="s">
        <v>170</v>
      </c>
      <c r="BM182" s="231" t="s">
        <v>5230</v>
      </c>
    </row>
    <row r="183" spans="1:65" s="2" customFormat="1" ht="13.8" customHeight="1">
      <c r="A183" s="38"/>
      <c r="B183" s="39"/>
      <c r="C183" s="266" t="s">
        <v>398</v>
      </c>
      <c r="D183" s="266" t="s">
        <v>424</v>
      </c>
      <c r="E183" s="267" t="s">
        <v>5231</v>
      </c>
      <c r="F183" s="268" t="s">
        <v>5232</v>
      </c>
      <c r="G183" s="269" t="s">
        <v>3454</v>
      </c>
      <c r="H183" s="270">
        <v>1</v>
      </c>
      <c r="I183" s="271"/>
      <c r="J183" s="272">
        <f>ROUND(I183*H183,2)</f>
        <v>0</v>
      </c>
      <c r="K183" s="273"/>
      <c r="L183" s="274"/>
      <c r="M183" s="275" t="s">
        <v>1</v>
      </c>
      <c r="N183" s="276" t="s">
        <v>41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207</v>
      </c>
      <c r="AT183" s="231" t="s">
        <v>424</v>
      </c>
      <c r="AU183" s="231" t="s">
        <v>86</v>
      </c>
      <c r="AY183" s="17" t="s">
        <v>164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84</v>
      </c>
      <c r="BK183" s="232">
        <f>ROUND(I183*H183,2)</f>
        <v>0</v>
      </c>
      <c r="BL183" s="17" t="s">
        <v>170</v>
      </c>
      <c r="BM183" s="231" t="s">
        <v>5233</v>
      </c>
    </row>
    <row r="184" spans="1:65" s="2" customFormat="1" ht="13.8" customHeight="1">
      <c r="A184" s="38"/>
      <c r="B184" s="39"/>
      <c r="C184" s="266" t="s">
        <v>402</v>
      </c>
      <c r="D184" s="266" t="s">
        <v>424</v>
      </c>
      <c r="E184" s="267" t="s">
        <v>5234</v>
      </c>
      <c r="F184" s="268" t="s">
        <v>5235</v>
      </c>
      <c r="G184" s="269" t="s">
        <v>3454</v>
      </c>
      <c r="H184" s="270">
        <v>1</v>
      </c>
      <c r="I184" s="271"/>
      <c r="J184" s="272">
        <f>ROUND(I184*H184,2)</f>
        <v>0</v>
      </c>
      <c r="K184" s="273"/>
      <c r="L184" s="274"/>
      <c r="M184" s="275" t="s">
        <v>1</v>
      </c>
      <c r="N184" s="276" t="s">
        <v>41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207</v>
      </c>
      <c r="AT184" s="231" t="s">
        <v>424</v>
      </c>
      <c r="AU184" s="231" t="s">
        <v>86</v>
      </c>
      <c r="AY184" s="17" t="s">
        <v>164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84</v>
      </c>
      <c r="BK184" s="232">
        <f>ROUND(I184*H184,2)</f>
        <v>0</v>
      </c>
      <c r="BL184" s="17" t="s">
        <v>170</v>
      </c>
      <c r="BM184" s="231" t="s">
        <v>5236</v>
      </c>
    </row>
    <row r="185" spans="1:65" s="2" customFormat="1" ht="13.8" customHeight="1">
      <c r="A185" s="38"/>
      <c r="B185" s="39"/>
      <c r="C185" s="266" t="s">
        <v>407</v>
      </c>
      <c r="D185" s="266" t="s">
        <v>424</v>
      </c>
      <c r="E185" s="267" t="s">
        <v>5237</v>
      </c>
      <c r="F185" s="268" t="s">
        <v>5238</v>
      </c>
      <c r="G185" s="269" t="s">
        <v>3454</v>
      </c>
      <c r="H185" s="270">
        <v>1</v>
      </c>
      <c r="I185" s="271"/>
      <c r="J185" s="272">
        <f>ROUND(I185*H185,2)</f>
        <v>0</v>
      </c>
      <c r="K185" s="273"/>
      <c r="L185" s="274"/>
      <c r="M185" s="275" t="s">
        <v>1</v>
      </c>
      <c r="N185" s="276" t="s">
        <v>41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207</v>
      </c>
      <c r="AT185" s="231" t="s">
        <v>424</v>
      </c>
      <c r="AU185" s="231" t="s">
        <v>86</v>
      </c>
      <c r="AY185" s="17" t="s">
        <v>164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84</v>
      </c>
      <c r="BK185" s="232">
        <f>ROUND(I185*H185,2)</f>
        <v>0</v>
      </c>
      <c r="BL185" s="17" t="s">
        <v>170</v>
      </c>
      <c r="BM185" s="231" t="s">
        <v>5239</v>
      </c>
    </row>
    <row r="186" spans="1:65" s="2" customFormat="1" ht="22.2" customHeight="1">
      <c r="A186" s="38"/>
      <c r="B186" s="39"/>
      <c r="C186" s="266" t="s">
        <v>411</v>
      </c>
      <c r="D186" s="266" t="s">
        <v>424</v>
      </c>
      <c r="E186" s="267" t="s">
        <v>5240</v>
      </c>
      <c r="F186" s="268" t="s">
        <v>5241</v>
      </c>
      <c r="G186" s="269" t="s">
        <v>3454</v>
      </c>
      <c r="H186" s="270">
        <v>1</v>
      </c>
      <c r="I186" s="271"/>
      <c r="J186" s="272">
        <f>ROUND(I186*H186,2)</f>
        <v>0</v>
      </c>
      <c r="K186" s="273"/>
      <c r="L186" s="274"/>
      <c r="M186" s="275" t="s">
        <v>1</v>
      </c>
      <c r="N186" s="276" t="s">
        <v>41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207</v>
      </c>
      <c r="AT186" s="231" t="s">
        <v>424</v>
      </c>
      <c r="AU186" s="231" t="s">
        <v>86</v>
      </c>
      <c r="AY186" s="17" t="s">
        <v>164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84</v>
      </c>
      <c r="BK186" s="232">
        <f>ROUND(I186*H186,2)</f>
        <v>0</v>
      </c>
      <c r="BL186" s="17" t="s">
        <v>170</v>
      </c>
      <c r="BM186" s="231" t="s">
        <v>5242</v>
      </c>
    </row>
    <row r="187" spans="1:65" s="2" customFormat="1" ht="22.2" customHeight="1">
      <c r="A187" s="38"/>
      <c r="B187" s="39"/>
      <c r="C187" s="266" t="s">
        <v>415</v>
      </c>
      <c r="D187" s="266" t="s">
        <v>424</v>
      </c>
      <c r="E187" s="267" t="s">
        <v>5243</v>
      </c>
      <c r="F187" s="268" t="s">
        <v>5244</v>
      </c>
      <c r="G187" s="269" t="s">
        <v>182</v>
      </c>
      <c r="H187" s="270">
        <v>210</v>
      </c>
      <c r="I187" s="271"/>
      <c r="J187" s="272">
        <f>ROUND(I187*H187,2)</f>
        <v>0</v>
      </c>
      <c r="K187" s="273"/>
      <c r="L187" s="274"/>
      <c r="M187" s="275" t="s">
        <v>1</v>
      </c>
      <c r="N187" s="276" t="s">
        <v>41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207</v>
      </c>
      <c r="AT187" s="231" t="s">
        <v>424</v>
      </c>
      <c r="AU187" s="231" t="s">
        <v>86</v>
      </c>
      <c r="AY187" s="17" t="s">
        <v>164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84</v>
      </c>
      <c r="BK187" s="232">
        <f>ROUND(I187*H187,2)</f>
        <v>0</v>
      </c>
      <c r="BL187" s="17" t="s">
        <v>170</v>
      </c>
      <c r="BM187" s="231" t="s">
        <v>5245</v>
      </c>
    </row>
    <row r="188" spans="1:65" s="2" customFormat="1" ht="22.2" customHeight="1">
      <c r="A188" s="38"/>
      <c r="B188" s="39"/>
      <c r="C188" s="266" t="s">
        <v>423</v>
      </c>
      <c r="D188" s="266" t="s">
        <v>424</v>
      </c>
      <c r="E188" s="267" t="s">
        <v>5246</v>
      </c>
      <c r="F188" s="268" t="s">
        <v>5244</v>
      </c>
      <c r="G188" s="269" t="s">
        <v>182</v>
      </c>
      <c r="H188" s="270">
        <v>75</v>
      </c>
      <c r="I188" s="271"/>
      <c r="J188" s="272">
        <f>ROUND(I188*H188,2)</f>
        <v>0</v>
      </c>
      <c r="K188" s="273"/>
      <c r="L188" s="274"/>
      <c r="M188" s="275" t="s">
        <v>1</v>
      </c>
      <c r="N188" s="276" t="s">
        <v>41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207</v>
      </c>
      <c r="AT188" s="231" t="s">
        <v>424</v>
      </c>
      <c r="AU188" s="231" t="s">
        <v>86</v>
      </c>
      <c r="AY188" s="17" t="s">
        <v>164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84</v>
      </c>
      <c r="BK188" s="232">
        <f>ROUND(I188*H188,2)</f>
        <v>0</v>
      </c>
      <c r="BL188" s="17" t="s">
        <v>170</v>
      </c>
      <c r="BM188" s="231" t="s">
        <v>5247</v>
      </c>
    </row>
    <row r="189" spans="1:65" s="2" customFormat="1" ht="13.8" customHeight="1">
      <c r="A189" s="38"/>
      <c r="B189" s="39"/>
      <c r="C189" s="266" t="s">
        <v>430</v>
      </c>
      <c r="D189" s="266" t="s">
        <v>424</v>
      </c>
      <c r="E189" s="267" t="s">
        <v>5248</v>
      </c>
      <c r="F189" s="268" t="s">
        <v>5249</v>
      </c>
      <c r="G189" s="269" t="s">
        <v>182</v>
      </c>
      <c r="H189" s="270">
        <v>80</v>
      </c>
      <c r="I189" s="271"/>
      <c r="J189" s="272">
        <f>ROUND(I189*H189,2)</f>
        <v>0</v>
      </c>
      <c r="K189" s="273"/>
      <c r="L189" s="274"/>
      <c r="M189" s="275" t="s">
        <v>1</v>
      </c>
      <c r="N189" s="276" t="s">
        <v>41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207</v>
      </c>
      <c r="AT189" s="231" t="s">
        <v>424</v>
      </c>
      <c r="AU189" s="231" t="s">
        <v>86</v>
      </c>
      <c r="AY189" s="17" t="s">
        <v>164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84</v>
      </c>
      <c r="BK189" s="232">
        <f>ROUND(I189*H189,2)</f>
        <v>0</v>
      </c>
      <c r="BL189" s="17" t="s">
        <v>170</v>
      </c>
      <c r="BM189" s="231" t="s">
        <v>5250</v>
      </c>
    </row>
    <row r="190" spans="1:65" s="2" customFormat="1" ht="13.8" customHeight="1">
      <c r="A190" s="38"/>
      <c r="B190" s="39"/>
      <c r="C190" s="266" t="s">
        <v>436</v>
      </c>
      <c r="D190" s="266" t="s">
        <v>424</v>
      </c>
      <c r="E190" s="267" t="s">
        <v>5251</v>
      </c>
      <c r="F190" s="268" t="s">
        <v>5252</v>
      </c>
      <c r="G190" s="269" t="s">
        <v>182</v>
      </c>
      <c r="H190" s="270">
        <v>150</v>
      </c>
      <c r="I190" s="271"/>
      <c r="J190" s="272">
        <f>ROUND(I190*H190,2)</f>
        <v>0</v>
      </c>
      <c r="K190" s="273"/>
      <c r="L190" s="274"/>
      <c r="M190" s="275" t="s">
        <v>1</v>
      </c>
      <c r="N190" s="276" t="s">
        <v>41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207</v>
      </c>
      <c r="AT190" s="231" t="s">
        <v>424</v>
      </c>
      <c r="AU190" s="231" t="s">
        <v>86</v>
      </c>
      <c r="AY190" s="17" t="s">
        <v>164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84</v>
      </c>
      <c r="BK190" s="232">
        <f>ROUND(I190*H190,2)</f>
        <v>0</v>
      </c>
      <c r="BL190" s="17" t="s">
        <v>170</v>
      </c>
      <c r="BM190" s="231" t="s">
        <v>5253</v>
      </c>
    </row>
    <row r="191" spans="1:65" s="2" customFormat="1" ht="22.2" customHeight="1">
      <c r="A191" s="38"/>
      <c r="B191" s="39"/>
      <c r="C191" s="266" t="s">
        <v>443</v>
      </c>
      <c r="D191" s="266" t="s">
        <v>424</v>
      </c>
      <c r="E191" s="267" t="s">
        <v>5254</v>
      </c>
      <c r="F191" s="268" t="s">
        <v>5255</v>
      </c>
      <c r="G191" s="269" t="s">
        <v>182</v>
      </c>
      <c r="H191" s="270">
        <v>15</v>
      </c>
      <c r="I191" s="271"/>
      <c r="J191" s="272">
        <f>ROUND(I191*H191,2)</f>
        <v>0</v>
      </c>
      <c r="K191" s="273"/>
      <c r="L191" s="274"/>
      <c r="M191" s="275" t="s">
        <v>1</v>
      </c>
      <c r="N191" s="276" t="s">
        <v>41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207</v>
      </c>
      <c r="AT191" s="231" t="s">
        <v>424</v>
      </c>
      <c r="AU191" s="231" t="s">
        <v>86</v>
      </c>
      <c r="AY191" s="17" t="s">
        <v>164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84</v>
      </c>
      <c r="BK191" s="232">
        <f>ROUND(I191*H191,2)</f>
        <v>0</v>
      </c>
      <c r="BL191" s="17" t="s">
        <v>170</v>
      </c>
      <c r="BM191" s="231" t="s">
        <v>5256</v>
      </c>
    </row>
    <row r="192" spans="1:65" s="2" customFormat="1" ht="22.2" customHeight="1">
      <c r="A192" s="38"/>
      <c r="B192" s="39"/>
      <c r="C192" s="266" t="s">
        <v>452</v>
      </c>
      <c r="D192" s="266" t="s">
        <v>424</v>
      </c>
      <c r="E192" s="267" t="s">
        <v>5257</v>
      </c>
      <c r="F192" s="268" t="s">
        <v>5255</v>
      </c>
      <c r="G192" s="269" t="s">
        <v>182</v>
      </c>
      <c r="H192" s="270">
        <v>15</v>
      </c>
      <c r="I192" s="271"/>
      <c r="J192" s="272">
        <f>ROUND(I192*H192,2)</f>
        <v>0</v>
      </c>
      <c r="K192" s="273"/>
      <c r="L192" s="274"/>
      <c r="M192" s="275" t="s">
        <v>1</v>
      </c>
      <c r="N192" s="276" t="s">
        <v>41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207</v>
      </c>
      <c r="AT192" s="231" t="s">
        <v>424</v>
      </c>
      <c r="AU192" s="231" t="s">
        <v>86</v>
      </c>
      <c r="AY192" s="17" t="s">
        <v>164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84</v>
      </c>
      <c r="BK192" s="232">
        <f>ROUND(I192*H192,2)</f>
        <v>0</v>
      </c>
      <c r="BL192" s="17" t="s">
        <v>170</v>
      </c>
      <c r="BM192" s="231" t="s">
        <v>5258</v>
      </c>
    </row>
    <row r="193" spans="1:65" s="2" customFormat="1" ht="22.2" customHeight="1">
      <c r="A193" s="38"/>
      <c r="B193" s="39"/>
      <c r="C193" s="266" t="s">
        <v>461</v>
      </c>
      <c r="D193" s="266" t="s">
        <v>424</v>
      </c>
      <c r="E193" s="267" t="s">
        <v>5259</v>
      </c>
      <c r="F193" s="268" t="s">
        <v>5255</v>
      </c>
      <c r="G193" s="269" t="s">
        <v>182</v>
      </c>
      <c r="H193" s="270">
        <v>30</v>
      </c>
      <c r="I193" s="271"/>
      <c r="J193" s="272">
        <f>ROUND(I193*H193,2)</f>
        <v>0</v>
      </c>
      <c r="K193" s="273"/>
      <c r="L193" s="274"/>
      <c r="M193" s="275" t="s">
        <v>1</v>
      </c>
      <c r="N193" s="276" t="s">
        <v>41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207</v>
      </c>
      <c r="AT193" s="231" t="s">
        <v>424</v>
      </c>
      <c r="AU193" s="231" t="s">
        <v>86</v>
      </c>
      <c r="AY193" s="17" t="s">
        <v>164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84</v>
      </c>
      <c r="BK193" s="232">
        <f>ROUND(I193*H193,2)</f>
        <v>0</v>
      </c>
      <c r="BL193" s="17" t="s">
        <v>170</v>
      </c>
      <c r="BM193" s="231" t="s">
        <v>5260</v>
      </c>
    </row>
    <row r="194" spans="1:65" s="2" customFormat="1" ht="13.8" customHeight="1">
      <c r="A194" s="38"/>
      <c r="B194" s="39"/>
      <c r="C194" s="266" t="s">
        <v>466</v>
      </c>
      <c r="D194" s="266" t="s">
        <v>424</v>
      </c>
      <c r="E194" s="267" t="s">
        <v>5261</v>
      </c>
      <c r="F194" s="268" t="s">
        <v>5262</v>
      </c>
      <c r="G194" s="269" t="s">
        <v>1462</v>
      </c>
      <c r="H194" s="270">
        <v>1</v>
      </c>
      <c r="I194" s="271"/>
      <c r="J194" s="272">
        <f>ROUND(I194*H194,2)</f>
        <v>0</v>
      </c>
      <c r="K194" s="273"/>
      <c r="L194" s="274"/>
      <c r="M194" s="275" t="s">
        <v>1</v>
      </c>
      <c r="N194" s="276" t="s">
        <v>41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207</v>
      </c>
      <c r="AT194" s="231" t="s">
        <v>424</v>
      </c>
      <c r="AU194" s="231" t="s">
        <v>86</v>
      </c>
      <c r="AY194" s="17" t="s">
        <v>164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84</v>
      </c>
      <c r="BK194" s="232">
        <f>ROUND(I194*H194,2)</f>
        <v>0</v>
      </c>
      <c r="BL194" s="17" t="s">
        <v>170</v>
      </c>
      <c r="BM194" s="231" t="s">
        <v>5263</v>
      </c>
    </row>
    <row r="195" spans="1:65" s="2" customFormat="1" ht="13.8" customHeight="1">
      <c r="A195" s="38"/>
      <c r="B195" s="39"/>
      <c r="C195" s="266" t="s">
        <v>472</v>
      </c>
      <c r="D195" s="266" t="s">
        <v>424</v>
      </c>
      <c r="E195" s="267" t="s">
        <v>5264</v>
      </c>
      <c r="F195" s="268" t="s">
        <v>5265</v>
      </c>
      <c r="G195" s="269" t="s">
        <v>1462</v>
      </c>
      <c r="H195" s="270">
        <v>1</v>
      </c>
      <c r="I195" s="271"/>
      <c r="J195" s="272">
        <f>ROUND(I195*H195,2)</f>
        <v>0</v>
      </c>
      <c r="K195" s="273"/>
      <c r="L195" s="274"/>
      <c r="M195" s="275" t="s">
        <v>1</v>
      </c>
      <c r="N195" s="276" t="s">
        <v>41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207</v>
      </c>
      <c r="AT195" s="231" t="s">
        <v>424</v>
      </c>
      <c r="AU195" s="231" t="s">
        <v>86</v>
      </c>
      <c r="AY195" s="17" t="s">
        <v>164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84</v>
      </c>
      <c r="BK195" s="232">
        <f>ROUND(I195*H195,2)</f>
        <v>0</v>
      </c>
      <c r="BL195" s="17" t="s">
        <v>170</v>
      </c>
      <c r="BM195" s="231" t="s">
        <v>5266</v>
      </c>
    </row>
    <row r="196" spans="1:65" s="2" customFormat="1" ht="34.8" customHeight="1">
      <c r="A196" s="38"/>
      <c r="B196" s="39"/>
      <c r="C196" s="266" t="s">
        <v>477</v>
      </c>
      <c r="D196" s="266" t="s">
        <v>424</v>
      </c>
      <c r="E196" s="267" t="s">
        <v>5267</v>
      </c>
      <c r="F196" s="268" t="s">
        <v>5268</v>
      </c>
      <c r="G196" s="269" t="s">
        <v>3454</v>
      </c>
      <c r="H196" s="270">
        <v>1</v>
      </c>
      <c r="I196" s="271"/>
      <c r="J196" s="272">
        <f>ROUND(I196*H196,2)</f>
        <v>0</v>
      </c>
      <c r="K196" s="273"/>
      <c r="L196" s="274"/>
      <c r="M196" s="275" t="s">
        <v>1</v>
      </c>
      <c r="N196" s="276" t="s">
        <v>41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207</v>
      </c>
      <c r="AT196" s="231" t="s">
        <v>424</v>
      </c>
      <c r="AU196" s="231" t="s">
        <v>86</v>
      </c>
      <c r="AY196" s="17" t="s">
        <v>164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84</v>
      </c>
      <c r="BK196" s="232">
        <f>ROUND(I196*H196,2)</f>
        <v>0</v>
      </c>
      <c r="BL196" s="17" t="s">
        <v>170</v>
      </c>
      <c r="BM196" s="231" t="s">
        <v>5269</v>
      </c>
    </row>
    <row r="197" spans="1:63" s="12" customFormat="1" ht="22.8" customHeight="1">
      <c r="A197" s="12"/>
      <c r="B197" s="203"/>
      <c r="C197" s="204"/>
      <c r="D197" s="205" t="s">
        <v>75</v>
      </c>
      <c r="E197" s="217" t="s">
        <v>5270</v>
      </c>
      <c r="F197" s="217" t="s">
        <v>5271</v>
      </c>
      <c r="G197" s="204"/>
      <c r="H197" s="204"/>
      <c r="I197" s="207"/>
      <c r="J197" s="218">
        <f>BK197</f>
        <v>0</v>
      </c>
      <c r="K197" s="204"/>
      <c r="L197" s="209"/>
      <c r="M197" s="210"/>
      <c r="N197" s="211"/>
      <c r="O197" s="211"/>
      <c r="P197" s="212">
        <f>SUM(P198:P216)</f>
        <v>0</v>
      </c>
      <c r="Q197" s="211"/>
      <c r="R197" s="212">
        <f>SUM(R198:R216)</f>
        <v>0</v>
      </c>
      <c r="S197" s="211"/>
      <c r="T197" s="213">
        <f>SUM(T198:T216)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4" t="s">
        <v>84</v>
      </c>
      <c r="AT197" s="215" t="s">
        <v>75</v>
      </c>
      <c r="AU197" s="215" t="s">
        <v>84</v>
      </c>
      <c r="AY197" s="214" t="s">
        <v>164</v>
      </c>
      <c r="BK197" s="216">
        <f>SUM(BK198:BK216)</f>
        <v>0</v>
      </c>
    </row>
    <row r="198" spans="1:65" s="2" customFormat="1" ht="13.8" customHeight="1">
      <c r="A198" s="38"/>
      <c r="B198" s="39"/>
      <c r="C198" s="266" t="s">
        <v>485</v>
      </c>
      <c r="D198" s="266" t="s">
        <v>424</v>
      </c>
      <c r="E198" s="267" t="s">
        <v>5272</v>
      </c>
      <c r="F198" s="268" t="s">
        <v>5217</v>
      </c>
      <c r="G198" s="269" t="s">
        <v>3454</v>
      </c>
      <c r="H198" s="270">
        <v>1</v>
      </c>
      <c r="I198" s="271"/>
      <c r="J198" s="272">
        <f>ROUND(I198*H198,2)</f>
        <v>0</v>
      </c>
      <c r="K198" s="273"/>
      <c r="L198" s="274"/>
      <c r="M198" s="275" t="s">
        <v>1</v>
      </c>
      <c r="N198" s="276" t="s">
        <v>41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207</v>
      </c>
      <c r="AT198" s="231" t="s">
        <v>424</v>
      </c>
      <c r="AU198" s="231" t="s">
        <v>86</v>
      </c>
      <c r="AY198" s="17" t="s">
        <v>164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84</v>
      </c>
      <c r="BK198" s="232">
        <f>ROUND(I198*H198,2)</f>
        <v>0</v>
      </c>
      <c r="BL198" s="17" t="s">
        <v>170</v>
      </c>
      <c r="BM198" s="231" t="s">
        <v>5273</v>
      </c>
    </row>
    <row r="199" spans="1:65" s="2" customFormat="1" ht="13.8" customHeight="1">
      <c r="A199" s="38"/>
      <c r="B199" s="39"/>
      <c r="C199" s="266" t="s">
        <v>490</v>
      </c>
      <c r="D199" s="266" t="s">
        <v>424</v>
      </c>
      <c r="E199" s="267" t="s">
        <v>5274</v>
      </c>
      <c r="F199" s="268" t="s">
        <v>5220</v>
      </c>
      <c r="G199" s="269" t="s">
        <v>3454</v>
      </c>
      <c r="H199" s="270">
        <v>2</v>
      </c>
      <c r="I199" s="271"/>
      <c r="J199" s="272">
        <f>ROUND(I199*H199,2)</f>
        <v>0</v>
      </c>
      <c r="K199" s="273"/>
      <c r="L199" s="274"/>
      <c r="M199" s="275" t="s">
        <v>1</v>
      </c>
      <c r="N199" s="276" t="s">
        <v>41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207</v>
      </c>
      <c r="AT199" s="231" t="s">
        <v>424</v>
      </c>
      <c r="AU199" s="231" t="s">
        <v>86</v>
      </c>
      <c r="AY199" s="17" t="s">
        <v>164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84</v>
      </c>
      <c r="BK199" s="232">
        <f>ROUND(I199*H199,2)</f>
        <v>0</v>
      </c>
      <c r="BL199" s="17" t="s">
        <v>170</v>
      </c>
      <c r="BM199" s="231" t="s">
        <v>5275</v>
      </c>
    </row>
    <row r="200" spans="1:65" s="2" customFormat="1" ht="13.8" customHeight="1">
      <c r="A200" s="38"/>
      <c r="B200" s="39"/>
      <c r="C200" s="266" t="s">
        <v>495</v>
      </c>
      <c r="D200" s="266" t="s">
        <v>424</v>
      </c>
      <c r="E200" s="267" t="s">
        <v>5276</v>
      </c>
      <c r="F200" s="268" t="s">
        <v>5226</v>
      </c>
      <c r="G200" s="269" t="s">
        <v>3454</v>
      </c>
      <c r="H200" s="270">
        <v>2</v>
      </c>
      <c r="I200" s="271"/>
      <c r="J200" s="272">
        <f>ROUND(I200*H200,2)</f>
        <v>0</v>
      </c>
      <c r="K200" s="273"/>
      <c r="L200" s="274"/>
      <c r="M200" s="275" t="s">
        <v>1</v>
      </c>
      <c r="N200" s="276" t="s">
        <v>41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207</v>
      </c>
      <c r="AT200" s="231" t="s">
        <v>424</v>
      </c>
      <c r="AU200" s="231" t="s">
        <v>86</v>
      </c>
      <c r="AY200" s="17" t="s">
        <v>164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84</v>
      </c>
      <c r="BK200" s="232">
        <f>ROUND(I200*H200,2)</f>
        <v>0</v>
      </c>
      <c r="BL200" s="17" t="s">
        <v>170</v>
      </c>
      <c r="BM200" s="231" t="s">
        <v>5277</v>
      </c>
    </row>
    <row r="201" spans="1:65" s="2" customFormat="1" ht="13.8" customHeight="1">
      <c r="A201" s="38"/>
      <c r="B201" s="39"/>
      <c r="C201" s="266" t="s">
        <v>505</v>
      </c>
      <c r="D201" s="266" t="s">
        <v>424</v>
      </c>
      <c r="E201" s="267" t="s">
        <v>5278</v>
      </c>
      <c r="F201" s="268" t="s">
        <v>5229</v>
      </c>
      <c r="G201" s="269" t="s">
        <v>3454</v>
      </c>
      <c r="H201" s="270">
        <v>3</v>
      </c>
      <c r="I201" s="271"/>
      <c r="J201" s="272">
        <f>ROUND(I201*H201,2)</f>
        <v>0</v>
      </c>
      <c r="K201" s="273"/>
      <c r="L201" s="274"/>
      <c r="M201" s="275" t="s">
        <v>1</v>
      </c>
      <c r="N201" s="276" t="s">
        <v>41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207</v>
      </c>
      <c r="AT201" s="231" t="s">
        <v>424</v>
      </c>
      <c r="AU201" s="231" t="s">
        <v>86</v>
      </c>
      <c r="AY201" s="17" t="s">
        <v>164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84</v>
      </c>
      <c r="BK201" s="232">
        <f>ROUND(I201*H201,2)</f>
        <v>0</v>
      </c>
      <c r="BL201" s="17" t="s">
        <v>170</v>
      </c>
      <c r="BM201" s="231" t="s">
        <v>5279</v>
      </c>
    </row>
    <row r="202" spans="1:65" s="2" customFormat="1" ht="13.8" customHeight="1">
      <c r="A202" s="38"/>
      <c r="B202" s="39"/>
      <c r="C202" s="266" t="s">
        <v>516</v>
      </c>
      <c r="D202" s="266" t="s">
        <v>424</v>
      </c>
      <c r="E202" s="267" t="s">
        <v>5280</v>
      </c>
      <c r="F202" s="268" t="s">
        <v>5232</v>
      </c>
      <c r="G202" s="269" t="s">
        <v>3454</v>
      </c>
      <c r="H202" s="270">
        <v>2</v>
      </c>
      <c r="I202" s="271"/>
      <c r="J202" s="272">
        <f>ROUND(I202*H202,2)</f>
        <v>0</v>
      </c>
      <c r="K202" s="273"/>
      <c r="L202" s="274"/>
      <c r="M202" s="275" t="s">
        <v>1</v>
      </c>
      <c r="N202" s="276" t="s">
        <v>41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207</v>
      </c>
      <c r="AT202" s="231" t="s">
        <v>424</v>
      </c>
      <c r="AU202" s="231" t="s">
        <v>86</v>
      </c>
      <c r="AY202" s="17" t="s">
        <v>164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84</v>
      </c>
      <c r="BK202" s="232">
        <f>ROUND(I202*H202,2)</f>
        <v>0</v>
      </c>
      <c r="BL202" s="17" t="s">
        <v>170</v>
      </c>
      <c r="BM202" s="231" t="s">
        <v>5281</v>
      </c>
    </row>
    <row r="203" spans="1:65" s="2" customFormat="1" ht="13.8" customHeight="1">
      <c r="A203" s="38"/>
      <c r="B203" s="39"/>
      <c r="C203" s="266" t="s">
        <v>525</v>
      </c>
      <c r="D203" s="266" t="s">
        <v>424</v>
      </c>
      <c r="E203" s="267" t="s">
        <v>5282</v>
      </c>
      <c r="F203" s="268" t="s">
        <v>5235</v>
      </c>
      <c r="G203" s="269" t="s">
        <v>3454</v>
      </c>
      <c r="H203" s="270">
        <v>2</v>
      </c>
      <c r="I203" s="271"/>
      <c r="J203" s="272">
        <f>ROUND(I203*H203,2)</f>
        <v>0</v>
      </c>
      <c r="K203" s="273"/>
      <c r="L203" s="274"/>
      <c r="M203" s="275" t="s">
        <v>1</v>
      </c>
      <c r="N203" s="276" t="s">
        <v>41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207</v>
      </c>
      <c r="AT203" s="231" t="s">
        <v>424</v>
      </c>
      <c r="AU203" s="231" t="s">
        <v>86</v>
      </c>
      <c r="AY203" s="17" t="s">
        <v>164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84</v>
      </c>
      <c r="BK203" s="232">
        <f>ROUND(I203*H203,2)</f>
        <v>0</v>
      </c>
      <c r="BL203" s="17" t="s">
        <v>170</v>
      </c>
      <c r="BM203" s="231" t="s">
        <v>5283</v>
      </c>
    </row>
    <row r="204" spans="1:65" s="2" customFormat="1" ht="13.8" customHeight="1">
      <c r="A204" s="38"/>
      <c r="B204" s="39"/>
      <c r="C204" s="266" t="s">
        <v>534</v>
      </c>
      <c r="D204" s="266" t="s">
        <v>424</v>
      </c>
      <c r="E204" s="267" t="s">
        <v>5284</v>
      </c>
      <c r="F204" s="268" t="s">
        <v>5238</v>
      </c>
      <c r="G204" s="269" t="s">
        <v>3454</v>
      </c>
      <c r="H204" s="270">
        <v>1</v>
      </c>
      <c r="I204" s="271"/>
      <c r="J204" s="272">
        <f>ROUND(I204*H204,2)</f>
        <v>0</v>
      </c>
      <c r="K204" s="273"/>
      <c r="L204" s="274"/>
      <c r="M204" s="275" t="s">
        <v>1</v>
      </c>
      <c r="N204" s="276" t="s">
        <v>41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207</v>
      </c>
      <c r="AT204" s="231" t="s">
        <v>424</v>
      </c>
      <c r="AU204" s="231" t="s">
        <v>86</v>
      </c>
      <c r="AY204" s="17" t="s">
        <v>164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84</v>
      </c>
      <c r="BK204" s="232">
        <f>ROUND(I204*H204,2)</f>
        <v>0</v>
      </c>
      <c r="BL204" s="17" t="s">
        <v>170</v>
      </c>
      <c r="BM204" s="231" t="s">
        <v>5285</v>
      </c>
    </row>
    <row r="205" spans="1:65" s="2" customFormat="1" ht="22.2" customHeight="1">
      <c r="A205" s="38"/>
      <c r="B205" s="39"/>
      <c r="C205" s="266" t="s">
        <v>544</v>
      </c>
      <c r="D205" s="266" t="s">
        <v>424</v>
      </c>
      <c r="E205" s="267" t="s">
        <v>5286</v>
      </c>
      <c r="F205" s="268" t="s">
        <v>5241</v>
      </c>
      <c r="G205" s="269" t="s">
        <v>3454</v>
      </c>
      <c r="H205" s="270">
        <v>1</v>
      </c>
      <c r="I205" s="271"/>
      <c r="J205" s="272">
        <f>ROUND(I205*H205,2)</f>
        <v>0</v>
      </c>
      <c r="K205" s="273"/>
      <c r="L205" s="274"/>
      <c r="M205" s="275" t="s">
        <v>1</v>
      </c>
      <c r="N205" s="276" t="s">
        <v>41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207</v>
      </c>
      <c r="AT205" s="231" t="s">
        <v>424</v>
      </c>
      <c r="AU205" s="231" t="s">
        <v>86</v>
      </c>
      <c r="AY205" s="17" t="s">
        <v>164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84</v>
      </c>
      <c r="BK205" s="232">
        <f>ROUND(I205*H205,2)</f>
        <v>0</v>
      </c>
      <c r="BL205" s="17" t="s">
        <v>170</v>
      </c>
      <c r="BM205" s="231" t="s">
        <v>5287</v>
      </c>
    </row>
    <row r="206" spans="1:65" s="2" customFormat="1" ht="13.8" customHeight="1">
      <c r="A206" s="38"/>
      <c r="B206" s="39"/>
      <c r="C206" s="266" t="s">
        <v>554</v>
      </c>
      <c r="D206" s="266" t="s">
        <v>424</v>
      </c>
      <c r="E206" s="267" t="s">
        <v>5288</v>
      </c>
      <c r="F206" s="268" t="s">
        <v>5289</v>
      </c>
      <c r="G206" s="269" t="s">
        <v>3454</v>
      </c>
      <c r="H206" s="270">
        <v>2</v>
      </c>
      <c r="I206" s="271"/>
      <c r="J206" s="272">
        <f>ROUND(I206*H206,2)</f>
        <v>0</v>
      </c>
      <c r="K206" s="273"/>
      <c r="L206" s="274"/>
      <c r="M206" s="275" t="s">
        <v>1</v>
      </c>
      <c r="N206" s="276" t="s">
        <v>41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207</v>
      </c>
      <c r="AT206" s="231" t="s">
        <v>424</v>
      </c>
      <c r="AU206" s="231" t="s">
        <v>86</v>
      </c>
      <c r="AY206" s="17" t="s">
        <v>164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84</v>
      </c>
      <c r="BK206" s="232">
        <f>ROUND(I206*H206,2)</f>
        <v>0</v>
      </c>
      <c r="BL206" s="17" t="s">
        <v>170</v>
      </c>
      <c r="BM206" s="231" t="s">
        <v>5290</v>
      </c>
    </row>
    <row r="207" spans="1:65" s="2" customFormat="1" ht="13.8" customHeight="1">
      <c r="A207" s="38"/>
      <c r="B207" s="39"/>
      <c r="C207" s="266" t="s">
        <v>561</v>
      </c>
      <c r="D207" s="266" t="s">
        <v>424</v>
      </c>
      <c r="E207" s="267" t="s">
        <v>5291</v>
      </c>
      <c r="F207" s="268" t="s">
        <v>5292</v>
      </c>
      <c r="G207" s="269" t="s">
        <v>3454</v>
      </c>
      <c r="H207" s="270">
        <v>1</v>
      </c>
      <c r="I207" s="271"/>
      <c r="J207" s="272">
        <f>ROUND(I207*H207,2)</f>
        <v>0</v>
      </c>
      <c r="K207" s="273"/>
      <c r="L207" s="274"/>
      <c r="M207" s="275" t="s">
        <v>1</v>
      </c>
      <c r="N207" s="276" t="s">
        <v>41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207</v>
      </c>
      <c r="AT207" s="231" t="s">
        <v>424</v>
      </c>
      <c r="AU207" s="231" t="s">
        <v>86</v>
      </c>
      <c r="AY207" s="17" t="s">
        <v>164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84</v>
      </c>
      <c r="BK207" s="232">
        <f>ROUND(I207*H207,2)</f>
        <v>0</v>
      </c>
      <c r="BL207" s="17" t="s">
        <v>170</v>
      </c>
      <c r="BM207" s="231" t="s">
        <v>5293</v>
      </c>
    </row>
    <row r="208" spans="1:65" s="2" customFormat="1" ht="22.2" customHeight="1">
      <c r="A208" s="38"/>
      <c r="B208" s="39"/>
      <c r="C208" s="266" t="s">
        <v>567</v>
      </c>
      <c r="D208" s="266" t="s">
        <v>424</v>
      </c>
      <c r="E208" s="267" t="s">
        <v>5294</v>
      </c>
      <c r="F208" s="268" t="s">
        <v>5244</v>
      </c>
      <c r="G208" s="269" t="s">
        <v>182</v>
      </c>
      <c r="H208" s="270">
        <v>380</v>
      </c>
      <c r="I208" s="271"/>
      <c r="J208" s="272">
        <f>ROUND(I208*H208,2)</f>
        <v>0</v>
      </c>
      <c r="K208" s="273"/>
      <c r="L208" s="274"/>
      <c r="M208" s="275" t="s">
        <v>1</v>
      </c>
      <c r="N208" s="276" t="s">
        <v>41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207</v>
      </c>
      <c r="AT208" s="231" t="s">
        <v>424</v>
      </c>
      <c r="AU208" s="231" t="s">
        <v>86</v>
      </c>
      <c r="AY208" s="17" t="s">
        <v>164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84</v>
      </c>
      <c r="BK208" s="232">
        <f>ROUND(I208*H208,2)</f>
        <v>0</v>
      </c>
      <c r="BL208" s="17" t="s">
        <v>170</v>
      </c>
      <c r="BM208" s="231" t="s">
        <v>5295</v>
      </c>
    </row>
    <row r="209" spans="1:65" s="2" customFormat="1" ht="22.2" customHeight="1">
      <c r="A209" s="38"/>
      <c r="B209" s="39"/>
      <c r="C209" s="266" t="s">
        <v>573</v>
      </c>
      <c r="D209" s="266" t="s">
        <v>424</v>
      </c>
      <c r="E209" s="267" t="s">
        <v>5296</v>
      </c>
      <c r="F209" s="268" t="s">
        <v>5244</v>
      </c>
      <c r="G209" s="269" t="s">
        <v>182</v>
      </c>
      <c r="H209" s="270">
        <v>75</v>
      </c>
      <c r="I209" s="271"/>
      <c r="J209" s="272">
        <f>ROUND(I209*H209,2)</f>
        <v>0</v>
      </c>
      <c r="K209" s="273"/>
      <c r="L209" s="274"/>
      <c r="M209" s="275" t="s">
        <v>1</v>
      </c>
      <c r="N209" s="276" t="s">
        <v>41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207</v>
      </c>
      <c r="AT209" s="231" t="s">
        <v>424</v>
      </c>
      <c r="AU209" s="231" t="s">
        <v>86</v>
      </c>
      <c r="AY209" s="17" t="s">
        <v>164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84</v>
      </c>
      <c r="BK209" s="232">
        <f>ROUND(I209*H209,2)</f>
        <v>0</v>
      </c>
      <c r="BL209" s="17" t="s">
        <v>170</v>
      </c>
      <c r="BM209" s="231" t="s">
        <v>5297</v>
      </c>
    </row>
    <row r="210" spans="1:65" s="2" customFormat="1" ht="13.8" customHeight="1">
      <c r="A210" s="38"/>
      <c r="B210" s="39"/>
      <c r="C210" s="266" t="s">
        <v>579</v>
      </c>
      <c r="D210" s="266" t="s">
        <v>424</v>
      </c>
      <c r="E210" s="267" t="s">
        <v>5298</v>
      </c>
      <c r="F210" s="268" t="s">
        <v>5299</v>
      </c>
      <c r="G210" s="269" t="s">
        <v>182</v>
      </c>
      <c r="H210" s="270">
        <v>770</v>
      </c>
      <c r="I210" s="271"/>
      <c r="J210" s="272">
        <f>ROUND(I210*H210,2)</f>
        <v>0</v>
      </c>
      <c r="K210" s="273"/>
      <c r="L210" s="274"/>
      <c r="M210" s="275" t="s">
        <v>1</v>
      </c>
      <c r="N210" s="276" t="s">
        <v>41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207</v>
      </c>
      <c r="AT210" s="231" t="s">
        <v>424</v>
      </c>
      <c r="AU210" s="231" t="s">
        <v>86</v>
      </c>
      <c r="AY210" s="17" t="s">
        <v>164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84</v>
      </c>
      <c r="BK210" s="232">
        <f>ROUND(I210*H210,2)</f>
        <v>0</v>
      </c>
      <c r="BL210" s="17" t="s">
        <v>170</v>
      </c>
      <c r="BM210" s="231" t="s">
        <v>5300</v>
      </c>
    </row>
    <row r="211" spans="1:65" s="2" customFormat="1" ht="13.8" customHeight="1">
      <c r="A211" s="38"/>
      <c r="B211" s="39"/>
      <c r="C211" s="266" t="s">
        <v>585</v>
      </c>
      <c r="D211" s="266" t="s">
        <v>424</v>
      </c>
      <c r="E211" s="267" t="s">
        <v>5301</v>
      </c>
      <c r="F211" s="268" t="s">
        <v>5252</v>
      </c>
      <c r="G211" s="269" t="s">
        <v>182</v>
      </c>
      <c r="H211" s="270">
        <v>50</v>
      </c>
      <c r="I211" s="271"/>
      <c r="J211" s="272">
        <f>ROUND(I211*H211,2)</f>
        <v>0</v>
      </c>
      <c r="K211" s="273"/>
      <c r="L211" s="274"/>
      <c r="M211" s="275" t="s">
        <v>1</v>
      </c>
      <c r="N211" s="276" t="s">
        <v>41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207</v>
      </c>
      <c r="AT211" s="231" t="s">
        <v>424</v>
      </c>
      <c r="AU211" s="231" t="s">
        <v>86</v>
      </c>
      <c r="AY211" s="17" t="s">
        <v>164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84</v>
      </c>
      <c r="BK211" s="232">
        <f>ROUND(I211*H211,2)</f>
        <v>0</v>
      </c>
      <c r="BL211" s="17" t="s">
        <v>170</v>
      </c>
      <c r="BM211" s="231" t="s">
        <v>5302</v>
      </c>
    </row>
    <row r="212" spans="1:65" s="2" customFormat="1" ht="22.2" customHeight="1">
      <c r="A212" s="38"/>
      <c r="B212" s="39"/>
      <c r="C212" s="266" t="s">
        <v>591</v>
      </c>
      <c r="D212" s="266" t="s">
        <v>424</v>
      </c>
      <c r="E212" s="267" t="s">
        <v>4585</v>
      </c>
      <c r="F212" s="268" t="s">
        <v>5303</v>
      </c>
      <c r="G212" s="269" t="s">
        <v>182</v>
      </c>
      <c r="H212" s="270">
        <v>900</v>
      </c>
      <c r="I212" s="271"/>
      <c r="J212" s="272">
        <f>ROUND(I212*H212,2)</f>
        <v>0</v>
      </c>
      <c r="K212" s="273"/>
      <c r="L212" s="274"/>
      <c r="M212" s="275" t="s">
        <v>1</v>
      </c>
      <c r="N212" s="276" t="s">
        <v>41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207</v>
      </c>
      <c r="AT212" s="231" t="s">
        <v>424</v>
      </c>
      <c r="AU212" s="231" t="s">
        <v>86</v>
      </c>
      <c r="AY212" s="17" t="s">
        <v>164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84</v>
      </c>
      <c r="BK212" s="232">
        <f>ROUND(I212*H212,2)</f>
        <v>0</v>
      </c>
      <c r="BL212" s="17" t="s">
        <v>170</v>
      </c>
      <c r="BM212" s="231" t="s">
        <v>5304</v>
      </c>
    </row>
    <row r="213" spans="1:65" s="2" customFormat="1" ht="22.2" customHeight="1">
      <c r="A213" s="38"/>
      <c r="B213" s="39"/>
      <c r="C213" s="266" t="s">
        <v>597</v>
      </c>
      <c r="D213" s="266" t="s">
        <v>424</v>
      </c>
      <c r="E213" s="267" t="s">
        <v>5305</v>
      </c>
      <c r="F213" s="268" t="s">
        <v>5255</v>
      </c>
      <c r="G213" s="269" t="s">
        <v>182</v>
      </c>
      <c r="H213" s="270">
        <v>165</v>
      </c>
      <c r="I213" s="271"/>
      <c r="J213" s="272">
        <f>ROUND(I213*H213,2)</f>
        <v>0</v>
      </c>
      <c r="K213" s="273"/>
      <c r="L213" s="274"/>
      <c r="M213" s="275" t="s">
        <v>1</v>
      </c>
      <c r="N213" s="276" t="s">
        <v>41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207</v>
      </c>
      <c r="AT213" s="231" t="s">
        <v>424</v>
      </c>
      <c r="AU213" s="231" t="s">
        <v>86</v>
      </c>
      <c r="AY213" s="17" t="s">
        <v>164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84</v>
      </c>
      <c r="BK213" s="232">
        <f>ROUND(I213*H213,2)</f>
        <v>0</v>
      </c>
      <c r="BL213" s="17" t="s">
        <v>170</v>
      </c>
      <c r="BM213" s="231" t="s">
        <v>5306</v>
      </c>
    </row>
    <row r="214" spans="1:65" s="2" customFormat="1" ht="13.8" customHeight="1">
      <c r="A214" s="38"/>
      <c r="B214" s="39"/>
      <c r="C214" s="266" t="s">
        <v>618</v>
      </c>
      <c r="D214" s="266" t="s">
        <v>424</v>
      </c>
      <c r="E214" s="267" t="s">
        <v>5307</v>
      </c>
      <c r="F214" s="268" t="s">
        <v>5262</v>
      </c>
      <c r="G214" s="269" t="s">
        <v>1462</v>
      </c>
      <c r="H214" s="270">
        <v>1</v>
      </c>
      <c r="I214" s="271"/>
      <c r="J214" s="272">
        <f>ROUND(I214*H214,2)</f>
        <v>0</v>
      </c>
      <c r="K214" s="273"/>
      <c r="L214" s="274"/>
      <c r="M214" s="275" t="s">
        <v>1</v>
      </c>
      <c r="N214" s="276" t="s">
        <v>41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207</v>
      </c>
      <c r="AT214" s="231" t="s">
        <v>424</v>
      </c>
      <c r="AU214" s="231" t="s">
        <v>86</v>
      </c>
      <c r="AY214" s="17" t="s">
        <v>164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84</v>
      </c>
      <c r="BK214" s="232">
        <f>ROUND(I214*H214,2)</f>
        <v>0</v>
      </c>
      <c r="BL214" s="17" t="s">
        <v>170</v>
      </c>
      <c r="BM214" s="231" t="s">
        <v>5308</v>
      </c>
    </row>
    <row r="215" spans="1:65" s="2" customFormat="1" ht="13.8" customHeight="1">
      <c r="A215" s="38"/>
      <c r="B215" s="39"/>
      <c r="C215" s="266" t="s">
        <v>628</v>
      </c>
      <c r="D215" s="266" t="s">
        <v>424</v>
      </c>
      <c r="E215" s="267" t="s">
        <v>5309</v>
      </c>
      <c r="F215" s="268" t="s">
        <v>5265</v>
      </c>
      <c r="G215" s="269" t="s">
        <v>1462</v>
      </c>
      <c r="H215" s="270">
        <v>1</v>
      </c>
      <c r="I215" s="271"/>
      <c r="J215" s="272">
        <f>ROUND(I215*H215,2)</f>
        <v>0</v>
      </c>
      <c r="K215" s="273"/>
      <c r="L215" s="274"/>
      <c r="M215" s="275" t="s">
        <v>1</v>
      </c>
      <c r="N215" s="276" t="s">
        <v>41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207</v>
      </c>
      <c r="AT215" s="231" t="s">
        <v>424</v>
      </c>
      <c r="AU215" s="231" t="s">
        <v>86</v>
      </c>
      <c r="AY215" s="17" t="s">
        <v>164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84</v>
      </c>
      <c r="BK215" s="232">
        <f>ROUND(I215*H215,2)</f>
        <v>0</v>
      </c>
      <c r="BL215" s="17" t="s">
        <v>170</v>
      </c>
      <c r="BM215" s="231" t="s">
        <v>5310</v>
      </c>
    </row>
    <row r="216" spans="1:65" s="2" customFormat="1" ht="34.8" customHeight="1">
      <c r="A216" s="38"/>
      <c r="B216" s="39"/>
      <c r="C216" s="266" t="s">
        <v>632</v>
      </c>
      <c r="D216" s="266" t="s">
        <v>424</v>
      </c>
      <c r="E216" s="267" t="s">
        <v>5311</v>
      </c>
      <c r="F216" s="268" t="s">
        <v>5268</v>
      </c>
      <c r="G216" s="269" t="s">
        <v>3454</v>
      </c>
      <c r="H216" s="270">
        <v>1</v>
      </c>
      <c r="I216" s="271"/>
      <c r="J216" s="272">
        <f>ROUND(I216*H216,2)</f>
        <v>0</v>
      </c>
      <c r="K216" s="273"/>
      <c r="L216" s="274"/>
      <c r="M216" s="275" t="s">
        <v>1</v>
      </c>
      <c r="N216" s="276" t="s">
        <v>41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207</v>
      </c>
      <c r="AT216" s="231" t="s">
        <v>424</v>
      </c>
      <c r="AU216" s="231" t="s">
        <v>86</v>
      </c>
      <c r="AY216" s="17" t="s">
        <v>164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84</v>
      </c>
      <c r="BK216" s="232">
        <f>ROUND(I216*H216,2)</f>
        <v>0</v>
      </c>
      <c r="BL216" s="17" t="s">
        <v>170</v>
      </c>
      <c r="BM216" s="231" t="s">
        <v>5312</v>
      </c>
    </row>
    <row r="217" spans="1:63" s="12" customFormat="1" ht="22.8" customHeight="1">
      <c r="A217" s="12"/>
      <c r="B217" s="203"/>
      <c r="C217" s="204"/>
      <c r="D217" s="205" t="s">
        <v>75</v>
      </c>
      <c r="E217" s="217" t="s">
        <v>5313</v>
      </c>
      <c r="F217" s="217" t="s">
        <v>5314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SUM(P218:P231)</f>
        <v>0</v>
      </c>
      <c r="Q217" s="211"/>
      <c r="R217" s="212">
        <f>SUM(R218:R231)</f>
        <v>0</v>
      </c>
      <c r="S217" s="211"/>
      <c r="T217" s="213">
        <f>SUM(T218:T231)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84</v>
      </c>
      <c r="AT217" s="215" t="s">
        <v>75</v>
      </c>
      <c r="AU217" s="215" t="s">
        <v>84</v>
      </c>
      <c r="AY217" s="214" t="s">
        <v>164</v>
      </c>
      <c r="BK217" s="216">
        <f>SUM(BK218:BK231)</f>
        <v>0</v>
      </c>
    </row>
    <row r="218" spans="1:65" s="2" customFormat="1" ht="13.8" customHeight="1">
      <c r="A218" s="38"/>
      <c r="B218" s="39"/>
      <c r="C218" s="266" t="s">
        <v>638</v>
      </c>
      <c r="D218" s="266" t="s">
        <v>424</v>
      </c>
      <c r="E218" s="267" t="s">
        <v>5315</v>
      </c>
      <c r="F218" s="268" t="s">
        <v>5217</v>
      </c>
      <c r="G218" s="269" t="s">
        <v>3454</v>
      </c>
      <c r="H218" s="270">
        <v>1</v>
      </c>
      <c r="I218" s="271"/>
      <c r="J218" s="272">
        <f>ROUND(I218*H218,2)</f>
        <v>0</v>
      </c>
      <c r="K218" s="273"/>
      <c r="L218" s="274"/>
      <c r="M218" s="275" t="s">
        <v>1</v>
      </c>
      <c r="N218" s="276" t="s">
        <v>41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207</v>
      </c>
      <c r="AT218" s="231" t="s">
        <v>424</v>
      </c>
      <c r="AU218" s="231" t="s">
        <v>86</v>
      </c>
      <c r="AY218" s="17" t="s">
        <v>164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84</v>
      </c>
      <c r="BK218" s="232">
        <f>ROUND(I218*H218,2)</f>
        <v>0</v>
      </c>
      <c r="BL218" s="17" t="s">
        <v>170</v>
      </c>
      <c r="BM218" s="231" t="s">
        <v>5316</v>
      </c>
    </row>
    <row r="219" spans="1:65" s="2" customFormat="1" ht="13.8" customHeight="1">
      <c r="A219" s="38"/>
      <c r="B219" s="39"/>
      <c r="C219" s="266" t="s">
        <v>644</v>
      </c>
      <c r="D219" s="266" t="s">
        <v>424</v>
      </c>
      <c r="E219" s="267" t="s">
        <v>5317</v>
      </c>
      <c r="F219" s="268" t="s">
        <v>5220</v>
      </c>
      <c r="G219" s="269" t="s">
        <v>3454</v>
      </c>
      <c r="H219" s="270">
        <v>1</v>
      </c>
      <c r="I219" s="271"/>
      <c r="J219" s="272">
        <f>ROUND(I219*H219,2)</f>
        <v>0</v>
      </c>
      <c r="K219" s="273"/>
      <c r="L219" s="274"/>
      <c r="M219" s="275" t="s">
        <v>1</v>
      </c>
      <c r="N219" s="276" t="s">
        <v>41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207</v>
      </c>
      <c r="AT219" s="231" t="s">
        <v>424</v>
      </c>
      <c r="AU219" s="231" t="s">
        <v>86</v>
      </c>
      <c r="AY219" s="17" t="s">
        <v>164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84</v>
      </c>
      <c r="BK219" s="232">
        <f>ROUND(I219*H219,2)</f>
        <v>0</v>
      </c>
      <c r="BL219" s="17" t="s">
        <v>170</v>
      </c>
      <c r="BM219" s="231" t="s">
        <v>5318</v>
      </c>
    </row>
    <row r="220" spans="1:65" s="2" customFormat="1" ht="13.8" customHeight="1">
      <c r="A220" s="38"/>
      <c r="B220" s="39"/>
      <c r="C220" s="266" t="s">
        <v>650</v>
      </c>
      <c r="D220" s="266" t="s">
        <v>424</v>
      </c>
      <c r="E220" s="267" t="s">
        <v>5319</v>
      </c>
      <c r="F220" s="268" t="s">
        <v>5229</v>
      </c>
      <c r="G220" s="269" t="s">
        <v>3454</v>
      </c>
      <c r="H220" s="270">
        <v>1</v>
      </c>
      <c r="I220" s="271"/>
      <c r="J220" s="272">
        <f>ROUND(I220*H220,2)</f>
        <v>0</v>
      </c>
      <c r="K220" s="273"/>
      <c r="L220" s="274"/>
      <c r="M220" s="275" t="s">
        <v>1</v>
      </c>
      <c r="N220" s="276" t="s">
        <v>41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207</v>
      </c>
      <c r="AT220" s="231" t="s">
        <v>424</v>
      </c>
      <c r="AU220" s="231" t="s">
        <v>86</v>
      </c>
      <c r="AY220" s="17" t="s">
        <v>164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84</v>
      </c>
      <c r="BK220" s="232">
        <f>ROUND(I220*H220,2)</f>
        <v>0</v>
      </c>
      <c r="BL220" s="17" t="s">
        <v>170</v>
      </c>
      <c r="BM220" s="231" t="s">
        <v>5320</v>
      </c>
    </row>
    <row r="221" spans="1:65" s="2" customFormat="1" ht="13.8" customHeight="1">
      <c r="A221" s="38"/>
      <c r="B221" s="39"/>
      <c r="C221" s="266" t="s">
        <v>655</v>
      </c>
      <c r="D221" s="266" t="s">
        <v>424</v>
      </c>
      <c r="E221" s="267" t="s">
        <v>5321</v>
      </c>
      <c r="F221" s="268" t="s">
        <v>5232</v>
      </c>
      <c r="G221" s="269" t="s">
        <v>3454</v>
      </c>
      <c r="H221" s="270">
        <v>1</v>
      </c>
      <c r="I221" s="271"/>
      <c r="J221" s="272">
        <f>ROUND(I221*H221,2)</f>
        <v>0</v>
      </c>
      <c r="K221" s="273"/>
      <c r="L221" s="274"/>
      <c r="M221" s="275" t="s">
        <v>1</v>
      </c>
      <c r="N221" s="276" t="s">
        <v>41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207</v>
      </c>
      <c r="AT221" s="231" t="s">
        <v>424</v>
      </c>
      <c r="AU221" s="231" t="s">
        <v>86</v>
      </c>
      <c r="AY221" s="17" t="s">
        <v>164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84</v>
      </c>
      <c r="BK221" s="232">
        <f>ROUND(I221*H221,2)</f>
        <v>0</v>
      </c>
      <c r="BL221" s="17" t="s">
        <v>170</v>
      </c>
      <c r="BM221" s="231" t="s">
        <v>5322</v>
      </c>
    </row>
    <row r="222" spans="1:65" s="2" customFormat="1" ht="13.8" customHeight="1">
      <c r="A222" s="38"/>
      <c r="B222" s="39"/>
      <c r="C222" s="266" t="s">
        <v>659</v>
      </c>
      <c r="D222" s="266" t="s">
        <v>424</v>
      </c>
      <c r="E222" s="267" t="s">
        <v>5323</v>
      </c>
      <c r="F222" s="268" t="s">
        <v>5238</v>
      </c>
      <c r="G222" s="269" t="s">
        <v>3454</v>
      </c>
      <c r="H222" s="270">
        <v>1</v>
      </c>
      <c r="I222" s="271"/>
      <c r="J222" s="272">
        <f>ROUND(I222*H222,2)</f>
        <v>0</v>
      </c>
      <c r="K222" s="273"/>
      <c r="L222" s="274"/>
      <c r="M222" s="275" t="s">
        <v>1</v>
      </c>
      <c r="N222" s="276" t="s">
        <v>41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207</v>
      </c>
      <c r="AT222" s="231" t="s">
        <v>424</v>
      </c>
      <c r="AU222" s="231" t="s">
        <v>86</v>
      </c>
      <c r="AY222" s="17" t="s">
        <v>164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84</v>
      </c>
      <c r="BK222" s="232">
        <f>ROUND(I222*H222,2)</f>
        <v>0</v>
      </c>
      <c r="BL222" s="17" t="s">
        <v>170</v>
      </c>
      <c r="BM222" s="231" t="s">
        <v>5324</v>
      </c>
    </row>
    <row r="223" spans="1:65" s="2" customFormat="1" ht="22.2" customHeight="1">
      <c r="A223" s="38"/>
      <c r="B223" s="39"/>
      <c r="C223" s="266" t="s">
        <v>663</v>
      </c>
      <c r="D223" s="266" t="s">
        <v>424</v>
      </c>
      <c r="E223" s="267" t="s">
        <v>5325</v>
      </c>
      <c r="F223" s="268" t="s">
        <v>5326</v>
      </c>
      <c r="G223" s="269" t="s">
        <v>182</v>
      </c>
      <c r="H223" s="270">
        <v>80</v>
      </c>
      <c r="I223" s="271"/>
      <c r="J223" s="272">
        <f>ROUND(I223*H223,2)</f>
        <v>0</v>
      </c>
      <c r="K223" s="273"/>
      <c r="L223" s="274"/>
      <c r="M223" s="275" t="s">
        <v>1</v>
      </c>
      <c r="N223" s="276" t="s">
        <v>41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207</v>
      </c>
      <c r="AT223" s="231" t="s">
        <v>424</v>
      </c>
      <c r="AU223" s="231" t="s">
        <v>86</v>
      </c>
      <c r="AY223" s="17" t="s">
        <v>164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84</v>
      </c>
      <c r="BK223" s="232">
        <f>ROUND(I223*H223,2)</f>
        <v>0</v>
      </c>
      <c r="BL223" s="17" t="s">
        <v>170</v>
      </c>
      <c r="BM223" s="231" t="s">
        <v>5327</v>
      </c>
    </row>
    <row r="224" spans="1:65" s="2" customFormat="1" ht="22.2" customHeight="1">
      <c r="A224" s="38"/>
      <c r="B224" s="39"/>
      <c r="C224" s="266" t="s">
        <v>670</v>
      </c>
      <c r="D224" s="266" t="s">
        <v>424</v>
      </c>
      <c r="E224" s="267" t="s">
        <v>5328</v>
      </c>
      <c r="F224" s="268" t="s">
        <v>5326</v>
      </c>
      <c r="G224" s="269" t="s">
        <v>182</v>
      </c>
      <c r="H224" s="270">
        <v>80</v>
      </c>
      <c r="I224" s="271"/>
      <c r="J224" s="272">
        <f>ROUND(I224*H224,2)</f>
        <v>0</v>
      </c>
      <c r="K224" s="273"/>
      <c r="L224" s="274"/>
      <c r="M224" s="275" t="s">
        <v>1</v>
      </c>
      <c r="N224" s="276" t="s">
        <v>41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207</v>
      </c>
      <c r="AT224" s="231" t="s">
        <v>424</v>
      </c>
      <c r="AU224" s="231" t="s">
        <v>86</v>
      </c>
      <c r="AY224" s="17" t="s">
        <v>164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84</v>
      </c>
      <c r="BK224" s="232">
        <f>ROUND(I224*H224,2)</f>
        <v>0</v>
      </c>
      <c r="BL224" s="17" t="s">
        <v>170</v>
      </c>
      <c r="BM224" s="231" t="s">
        <v>5329</v>
      </c>
    </row>
    <row r="225" spans="1:65" s="2" customFormat="1" ht="13.8" customHeight="1">
      <c r="A225" s="38"/>
      <c r="B225" s="39"/>
      <c r="C225" s="266" t="s">
        <v>675</v>
      </c>
      <c r="D225" s="266" t="s">
        <v>424</v>
      </c>
      <c r="E225" s="267" t="s">
        <v>5330</v>
      </c>
      <c r="F225" s="268" t="s">
        <v>5252</v>
      </c>
      <c r="G225" s="269" t="s">
        <v>182</v>
      </c>
      <c r="H225" s="270">
        <v>50</v>
      </c>
      <c r="I225" s="271"/>
      <c r="J225" s="272">
        <f>ROUND(I225*H225,2)</f>
        <v>0</v>
      </c>
      <c r="K225" s="273"/>
      <c r="L225" s="274"/>
      <c r="M225" s="275" t="s">
        <v>1</v>
      </c>
      <c r="N225" s="276" t="s">
        <v>41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207</v>
      </c>
      <c r="AT225" s="231" t="s">
        <v>424</v>
      </c>
      <c r="AU225" s="231" t="s">
        <v>86</v>
      </c>
      <c r="AY225" s="17" t="s">
        <v>164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84</v>
      </c>
      <c r="BK225" s="232">
        <f>ROUND(I225*H225,2)</f>
        <v>0</v>
      </c>
      <c r="BL225" s="17" t="s">
        <v>170</v>
      </c>
      <c r="BM225" s="231" t="s">
        <v>5331</v>
      </c>
    </row>
    <row r="226" spans="1:65" s="2" customFormat="1" ht="22.2" customHeight="1">
      <c r="A226" s="38"/>
      <c r="B226" s="39"/>
      <c r="C226" s="266" t="s">
        <v>680</v>
      </c>
      <c r="D226" s="266" t="s">
        <v>424</v>
      </c>
      <c r="E226" s="267" t="s">
        <v>4596</v>
      </c>
      <c r="F226" s="268" t="s">
        <v>5332</v>
      </c>
      <c r="G226" s="269" t="s">
        <v>182</v>
      </c>
      <c r="H226" s="270">
        <v>250</v>
      </c>
      <c r="I226" s="271"/>
      <c r="J226" s="272">
        <f>ROUND(I226*H226,2)</f>
        <v>0</v>
      </c>
      <c r="K226" s="273"/>
      <c r="L226" s="274"/>
      <c r="M226" s="275" t="s">
        <v>1</v>
      </c>
      <c r="N226" s="276" t="s">
        <v>41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207</v>
      </c>
      <c r="AT226" s="231" t="s">
        <v>424</v>
      </c>
      <c r="AU226" s="231" t="s">
        <v>86</v>
      </c>
      <c r="AY226" s="17" t="s">
        <v>164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84</v>
      </c>
      <c r="BK226" s="232">
        <f>ROUND(I226*H226,2)</f>
        <v>0</v>
      </c>
      <c r="BL226" s="17" t="s">
        <v>170</v>
      </c>
      <c r="BM226" s="231" t="s">
        <v>5333</v>
      </c>
    </row>
    <row r="227" spans="1:65" s="2" customFormat="1" ht="22.2" customHeight="1">
      <c r="A227" s="38"/>
      <c r="B227" s="39"/>
      <c r="C227" s="266" t="s">
        <v>684</v>
      </c>
      <c r="D227" s="266" t="s">
        <v>424</v>
      </c>
      <c r="E227" s="267" t="s">
        <v>5334</v>
      </c>
      <c r="F227" s="268" t="s">
        <v>5255</v>
      </c>
      <c r="G227" s="269" t="s">
        <v>182</v>
      </c>
      <c r="H227" s="270">
        <v>50</v>
      </c>
      <c r="I227" s="271"/>
      <c r="J227" s="272">
        <f>ROUND(I227*H227,2)</f>
        <v>0</v>
      </c>
      <c r="K227" s="273"/>
      <c r="L227" s="274"/>
      <c r="M227" s="275" t="s">
        <v>1</v>
      </c>
      <c r="N227" s="276" t="s">
        <v>41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207</v>
      </c>
      <c r="AT227" s="231" t="s">
        <v>424</v>
      </c>
      <c r="AU227" s="231" t="s">
        <v>86</v>
      </c>
      <c r="AY227" s="17" t="s">
        <v>164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84</v>
      </c>
      <c r="BK227" s="232">
        <f>ROUND(I227*H227,2)</f>
        <v>0</v>
      </c>
      <c r="BL227" s="17" t="s">
        <v>170</v>
      </c>
      <c r="BM227" s="231" t="s">
        <v>5335</v>
      </c>
    </row>
    <row r="228" spans="1:65" s="2" customFormat="1" ht="13.8" customHeight="1">
      <c r="A228" s="38"/>
      <c r="B228" s="39"/>
      <c r="C228" s="266" t="s">
        <v>689</v>
      </c>
      <c r="D228" s="266" t="s">
        <v>424</v>
      </c>
      <c r="E228" s="267" t="s">
        <v>5336</v>
      </c>
      <c r="F228" s="268" t="s">
        <v>5262</v>
      </c>
      <c r="G228" s="269" t="s">
        <v>1462</v>
      </c>
      <c r="H228" s="270">
        <v>1</v>
      </c>
      <c r="I228" s="271"/>
      <c r="J228" s="272">
        <f>ROUND(I228*H228,2)</f>
        <v>0</v>
      </c>
      <c r="K228" s="273"/>
      <c r="L228" s="274"/>
      <c r="M228" s="275" t="s">
        <v>1</v>
      </c>
      <c r="N228" s="276" t="s">
        <v>41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207</v>
      </c>
      <c r="AT228" s="231" t="s">
        <v>424</v>
      </c>
      <c r="AU228" s="231" t="s">
        <v>86</v>
      </c>
      <c r="AY228" s="17" t="s">
        <v>164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84</v>
      </c>
      <c r="BK228" s="232">
        <f>ROUND(I228*H228,2)</f>
        <v>0</v>
      </c>
      <c r="BL228" s="17" t="s">
        <v>170</v>
      </c>
      <c r="BM228" s="231" t="s">
        <v>5337</v>
      </c>
    </row>
    <row r="229" spans="1:65" s="2" customFormat="1" ht="13.8" customHeight="1">
      <c r="A229" s="38"/>
      <c r="B229" s="39"/>
      <c r="C229" s="266" t="s">
        <v>699</v>
      </c>
      <c r="D229" s="266" t="s">
        <v>424</v>
      </c>
      <c r="E229" s="267" t="s">
        <v>5338</v>
      </c>
      <c r="F229" s="268" t="s">
        <v>5265</v>
      </c>
      <c r="G229" s="269" t="s">
        <v>1462</v>
      </c>
      <c r="H229" s="270">
        <v>1</v>
      </c>
      <c r="I229" s="271"/>
      <c r="J229" s="272">
        <f>ROUND(I229*H229,2)</f>
        <v>0</v>
      </c>
      <c r="K229" s="273"/>
      <c r="L229" s="274"/>
      <c r="M229" s="275" t="s">
        <v>1</v>
      </c>
      <c r="N229" s="276" t="s">
        <v>41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207</v>
      </c>
      <c r="AT229" s="231" t="s">
        <v>424</v>
      </c>
      <c r="AU229" s="231" t="s">
        <v>86</v>
      </c>
      <c r="AY229" s="17" t="s">
        <v>164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84</v>
      </c>
      <c r="BK229" s="232">
        <f>ROUND(I229*H229,2)</f>
        <v>0</v>
      </c>
      <c r="BL229" s="17" t="s">
        <v>170</v>
      </c>
      <c r="BM229" s="231" t="s">
        <v>5339</v>
      </c>
    </row>
    <row r="230" spans="1:65" s="2" customFormat="1" ht="34.8" customHeight="1">
      <c r="A230" s="38"/>
      <c r="B230" s="39"/>
      <c r="C230" s="266" t="s">
        <v>704</v>
      </c>
      <c r="D230" s="266" t="s">
        <v>424</v>
      </c>
      <c r="E230" s="267" t="s">
        <v>5340</v>
      </c>
      <c r="F230" s="268" t="s">
        <v>5268</v>
      </c>
      <c r="G230" s="269" t="s">
        <v>3454</v>
      </c>
      <c r="H230" s="270">
        <v>1</v>
      </c>
      <c r="I230" s="271"/>
      <c r="J230" s="272">
        <f>ROUND(I230*H230,2)</f>
        <v>0</v>
      </c>
      <c r="K230" s="273"/>
      <c r="L230" s="274"/>
      <c r="M230" s="275" t="s">
        <v>1</v>
      </c>
      <c r="N230" s="276" t="s">
        <v>41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207</v>
      </c>
      <c r="AT230" s="231" t="s">
        <v>424</v>
      </c>
      <c r="AU230" s="231" t="s">
        <v>86</v>
      </c>
      <c r="AY230" s="17" t="s">
        <v>164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84</v>
      </c>
      <c r="BK230" s="232">
        <f>ROUND(I230*H230,2)</f>
        <v>0</v>
      </c>
      <c r="BL230" s="17" t="s">
        <v>170</v>
      </c>
      <c r="BM230" s="231" t="s">
        <v>5341</v>
      </c>
    </row>
    <row r="231" spans="1:65" s="2" customFormat="1" ht="34.8" customHeight="1">
      <c r="A231" s="38"/>
      <c r="B231" s="39"/>
      <c r="C231" s="266" t="s">
        <v>713</v>
      </c>
      <c r="D231" s="266" t="s">
        <v>424</v>
      </c>
      <c r="E231" s="267" t="s">
        <v>5342</v>
      </c>
      <c r="F231" s="268" t="s">
        <v>5268</v>
      </c>
      <c r="G231" s="269" t="s">
        <v>3454</v>
      </c>
      <c r="H231" s="270">
        <v>1</v>
      </c>
      <c r="I231" s="271"/>
      <c r="J231" s="272">
        <f>ROUND(I231*H231,2)</f>
        <v>0</v>
      </c>
      <c r="K231" s="273"/>
      <c r="L231" s="274"/>
      <c r="M231" s="275" t="s">
        <v>1</v>
      </c>
      <c r="N231" s="276" t="s">
        <v>41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207</v>
      </c>
      <c r="AT231" s="231" t="s">
        <v>424</v>
      </c>
      <c r="AU231" s="231" t="s">
        <v>86</v>
      </c>
      <c r="AY231" s="17" t="s">
        <v>164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84</v>
      </c>
      <c r="BK231" s="232">
        <f>ROUND(I231*H231,2)</f>
        <v>0</v>
      </c>
      <c r="BL231" s="17" t="s">
        <v>170</v>
      </c>
      <c r="BM231" s="231" t="s">
        <v>5343</v>
      </c>
    </row>
    <row r="232" spans="1:63" s="12" customFormat="1" ht="22.8" customHeight="1">
      <c r="A232" s="12"/>
      <c r="B232" s="203"/>
      <c r="C232" s="204"/>
      <c r="D232" s="205" t="s">
        <v>75</v>
      </c>
      <c r="E232" s="217" t="s">
        <v>5344</v>
      </c>
      <c r="F232" s="217" t="s">
        <v>5345</v>
      </c>
      <c r="G232" s="204"/>
      <c r="H232" s="204"/>
      <c r="I232" s="207"/>
      <c r="J232" s="218">
        <f>BK232</f>
        <v>0</v>
      </c>
      <c r="K232" s="204"/>
      <c r="L232" s="209"/>
      <c r="M232" s="210"/>
      <c r="N232" s="211"/>
      <c r="O232" s="211"/>
      <c r="P232" s="212">
        <f>SUM(P233:P242)</f>
        <v>0</v>
      </c>
      <c r="Q232" s="211"/>
      <c r="R232" s="212">
        <f>SUM(R233:R242)</f>
        <v>0</v>
      </c>
      <c r="S232" s="211"/>
      <c r="T232" s="213">
        <f>SUM(T233:T242)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4" t="s">
        <v>84</v>
      </c>
      <c r="AT232" s="215" t="s">
        <v>75</v>
      </c>
      <c r="AU232" s="215" t="s">
        <v>84</v>
      </c>
      <c r="AY232" s="214" t="s">
        <v>164</v>
      </c>
      <c r="BK232" s="216">
        <f>SUM(BK233:BK242)</f>
        <v>0</v>
      </c>
    </row>
    <row r="233" spans="1:65" s="2" customFormat="1" ht="13.8" customHeight="1">
      <c r="A233" s="38"/>
      <c r="B233" s="39"/>
      <c r="C233" s="266" t="s">
        <v>717</v>
      </c>
      <c r="D233" s="266" t="s">
        <v>424</v>
      </c>
      <c r="E233" s="267" t="s">
        <v>5346</v>
      </c>
      <c r="F233" s="268" t="s">
        <v>5217</v>
      </c>
      <c r="G233" s="269" t="s">
        <v>3454</v>
      </c>
      <c r="H233" s="270">
        <v>1</v>
      </c>
      <c r="I233" s="271"/>
      <c r="J233" s="272">
        <f>ROUND(I233*H233,2)</f>
        <v>0</v>
      </c>
      <c r="K233" s="273"/>
      <c r="L233" s="274"/>
      <c r="M233" s="275" t="s">
        <v>1</v>
      </c>
      <c r="N233" s="276" t="s">
        <v>41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207</v>
      </c>
      <c r="AT233" s="231" t="s">
        <v>424</v>
      </c>
      <c r="AU233" s="231" t="s">
        <v>86</v>
      </c>
      <c r="AY233" s="17" t="s">
        <v>164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84</v>
      </c>
      <c r="BK233" s="232">
        <f>ROUND(I233*H233,2)</f>
        <v>0</v>
      </c>
      <c r="BL233" s="17" t="s">
        <v>170</v>
      </c>
      <c r="BM233" s="231" t="s">
        <v>5347</v>
      </c>
    </row>
    <row r="234" spans="1:65" s="2" customFormat="1" ht="13.8" customHeight="1">
      <c r="A234" s="38"/>
      <c r="B234" s="39"/>
      <c r="C234" s="266" t="s">
        <v>723</v>
      </c>
      <c r="D234" s="266" t="s">
        <v>424</v>
      </c>
      <c r="E234" s="267" t="s">
        <v>5348</v>
      </c>
      <c r="F234" s="268" t="s">
        <v>5226</v>
      </c>
      <c r="G234" s="269" t="s">
        <v>3454</v>
      </c>
      <c r="H234" s="270">
        <v>1</v>
      </c>
      <c r="I234" s="271"/>
      <c r="J234" s="272">
        <f>ROUND(I234*H234,2)</f>
        <v>0</v>
      </c>
      <c r="K234" s="273"/>
      <c r="L234" s="274"/>
      <c r="M234" s="275" t="s">
        <v>1</v>
      </c>
      <c r="N234" s="276" t="s">
        <v>41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207</v>
      </c>
      <c r="AT234" s="231" t="s">
        <v>424</v>
      </c>
      <c r="AU234" s="231" t="s">
        <v>86</v>
      </c>
      <c r="AY234" s="17" t="s">
        <v>164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84</v>
      </c>
      <c r="BK234" s="232">
        <f>ROUND(I234*H234,2)</f>
        <v>0</v>
      </c>
      <c r="BL234" s="17" t="s">
        <v>170</v>
      </c>
      <c r="BM234" s="231" t="s">
        <v>5349</v>
      </c>
    </row>
    <row r="235" spans="1:65" s="2" customFormat="1" ht="13.8" customHeight="1">
      <c r="A235" s="38"/>
      <c r="B235" s="39"/>
      <c r="C235" s="266" t="s">
        <v>732</v>
      </c>
      <c r="D235" s="266" t="s">
        <v>424</v>
      </c>
      <c r="E235" s="267" t="s">
        <v>5350</v>
      </c>
      <c r="F235" s="268" t="s">
        <v>5235</v>
      </c>
      <c r="G235" s="269" t="s">
        <v>3454</v>
      </c>
      <c r="H235" s="270">
        <v>1</v>
      </c>
      <c r="I235" s="271"/>
      <c r="J235" s="272">
        <f>ROUND(I235*H235,2)</f>
        <v>0</v>
      </c>
      <c r="K235" s="273"/>
      <c r="L235" s="274"/>
      <c r="M235" s="275" t="s">
        <v>1</v>
      </c>
      <c r="N235" s="276" t="s">
        <v>41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207</v>
      </c>
      <c r="AT235" s="231" t="s">
        <v>424</v>
      </c>
      <c r="AU235" s="231" t="s">
        <v>86</v>
      </c>
      <c r="AY235" s="17" t="s">
        <v>164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84</v>
      </c>
      <c r="BK235" s="232">
        <f>ROUND(I235*H235,2)</f>
        <v>0</v>
      </c>
      <c r="BL235" s="17" t="s">
        <v>170</v>
      </c>
      <c r="BM235" s="231" t="s">
        <v>5351</v>
      </c>
    </row>
    <row r="236" spans="1:65" s="2" customFormat="1" ht="13.8" customHeight="1">
      <c r="A236" s="38"/>
      <c r="B236" s="39"/>
      <c r="C236" s="266" t="s">
        <v>738</v>
      </c>
      <c r="D236" s="266" t="s">
        <v>424</v>
      </c>
      <c r="E236" s="267" t="s">
        <v>5352</v>
      </c>
      <c r="F236" s="268" t="s">
        <v>5238</v>
      </c>
      <c r="G236" s="269" t="s">
        <v>3454</v>
      </c>
      <c r="H236" s="270">
        <v>1</v>
      </c>
      <c r="I236" s="271"/>
      <c r="J236" s="272">
        <f>ROUND(I236*H236,2)</f>
        <v>0</v>
      </c>
      <c r="K236" s="273"/>
      <c r="L236" s="274"/>
      <c r="M236" s="275" t="s">
        <v>1</v>
      </c>
      <c r="N236" s="276" t="s">
        <v>41</v>
      </c>
      <c r="O236" s="91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207</v>
      </c>
      <c r="AT236" s="231" t="s">
        <v>424</v>
      </c>
      <c r="AU236" s="231" t="s">
        <v>86</v>
      </c>
      <c r="AY236" s="17" t="s">
        <v>164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84</v>
      </c>
      <c r="BK236" s="232">
        <f>ROUND(I236*H236,2)</f>
        <v>0</v>
      </c>
      <c r="BL236" s="17" t="s">
        <v>170</v>
      </c>
      <c r="BM236" s="231" t="s">
        <v>5353</v>
      </c>
    </row>
    <row r="237" spans="1:65" s="2" customFormat="1" ht="22.2" customHeight="1">
      <c r="A237" s="38"/>
      <c r="B237" s="39"/>
      <c r="C237" s="266" t="s">
        <v>748</v>
      </c>
      <c r="D237" s="266" t="s">
        <v>424</v>
      </c>
      <c r="E237" s="267" t="s">
        <v>5354</v>
      </c>
      <c r="F237" s="268" t="s">
        <v>5326</v>
      </c>
      <c r="G237" s="269" t="s">
        <v>182</v>
      </c>
      <c r="H237" s="270">
        <v>100</v>
      </c>
      <c r="I237" s="271"/>
      <c r="J237" s="272">
        <f>ROUND(I237*H237,2)</f>
        <v>0</v>
      </c>
      <c r="K237" s="273"/>
      <c r="L237" s="274"/>
      <c r="M237" s="275" t="s">
        <v>1</v>
      </c>
      <c r="N237" s="276" t="s">
        <v>41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207</v>
      </c>
      <c r="AT237" s="231" t="s">
        <v>424</v>
      </c>
      <c r="AU237" s="231" t="s">
        <v>86</v>
      </c>
      <c r="AY237" s="17" t="s">
        <v>164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84</v>
      </c>
      <c r="BK237" s="232">
        <f>ROUND(I237*H237,2)</f>
        <v>0</v>
      </c>
      <c r="BL237" s="17" t="s">
        <v>170</v>
      </c>
      <c r="BM237" s="231" t="s">
        <v>5355</v>
      </c>
    </row>
    <row r="238" spans="1:65" s="2" customFormat="1" ht="13.8" customHeight="1">
      <c r="A238" s="38"/>
      <c r="B238" s="39"/>
      <c r="C238" s="266" t="s">
        <v>753</v>
      </c>
      <c r="D238" s="266" t="s">
        <v>424</v>
      </c>
      <c r="E238" s="267" t="s">
        <v>5356</v>
      </c>
      <c r="F238" s="268" t="s">
        <v>5252</v>
      </c>
      <c r="G238" s="269" t="s">
        <v>182</v>
      </c>
      <c r="H238" s="270">
        <v>100</v>
      </c>
      <c r="I238" s="271"/>
      <c r="J238" s="272">
        <f>ROUND(I238*H238,2)</f>
        <v>0</v>
      </c>
      <c r="K238" s="273"/>
      <c r="L238" s="274"/>
      <c r="M238" s="275" t="s">
        <v>1</v>
      </c>
      <c r="N238" s="276" t="s">
        <v>41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207</v>
      </c>
      <c r="AT238" s="231" t="s">
        <v>424</v>
      </c>
      <c r="AU238" s="231" t="s">
        <v>86</v>
      </c>
      <c r="AY238" s="17" t="s">
        <v>164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84</v>
      </c>
      <c r="BK238" s="232">
        <f>ROUND(I238*H238,2)</f>
        <v>0</v>
      </c>
      <c r="BL238" s="17" t="s">
        <v>170</v>
      </c>
      <c r="BM238" s="231" t="s">
        <v>5357</v>
      </c>
    </row>
    <row r="239" spans="1:65" s="2" customFormat="1" ht="22.2" customHeight="1">
      <c r="A239" s="38"/>
      <c r="B239" s="39"/>
      <c r="C239" s="266" t="s">
        <v>757</v>
      </c>
      <c r="D239" s="266" t="s">
        <v>424</v>
      </c>
      <c r="E239" s="267" t="s">
        <v>4611</v>
      </c>
      <c r="F239" s="268" t="s">
        <v>5358</v>
      </c>
      <c r="G239" s="269" t="s">
        <v>182</v>
      </c>
      <c r="H239" s="270">
        <v>130</v>
      </c>
      <c r="I239" s="271"/>
      <c r="J239" s="272">
        <f>ROUND(I239*H239,2)</f>
        <v>0</v>
      </c>
      <c r="K239" s="273"/>
      <c r="L239" s="274"/>
      <c r="M239" s="275" t="s">
        <v>1</v>
      </c>
      <c r="N239" s="276" t="s">
        <v>41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207</v>
      </c>
      <c r="AT239" s="231" t="s">
        <v>424</v>
      </c>
      <c r="AU239" s="231" t="s">
        <v>86</v>
      </c>
      <c r="AY239" s="17" t="s">
        <v>164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84</v>
      </c>
      <c r="BK239" s="232">
        <f>ROUND(I239*H239,2)</f>
        <v>0</v>
      </c>
      <c r="BL239" s="17" t="s">
        <v>170</v>
      </c>
      <c r="BM239" s="231" t="s">
        <v>5359</v>
      </c>
    </row>
    <row r="240" spans="1:65" s="2" customFormat="1" ht="22.2" customHeight="1">
      <c r="A240" s="38"/>
      <c r="B240" s="39"/>
      <c r="C240" s="266" t="s">
        <v>764</v>
      </c>
      <c r="D240" s="266" t="s">
        <v>424</v>
      </c>
      <c r="E240" s="267" t="s">
        <v>5360</v>
      </c>
      <c r="F240" s="268" t="s">
        <v>5255</v>
      </c>
      <c r="G240" s="269" t="s">
        <v>182</v>
      </c>
      <c r="H240" s="270">
        <v>50</v>
      </c>
      <c r="I240" s="271"/>
      <c r="J240" s="272">
        <f>ROUND(I240*H240,2)</f>
        <v>0</v>
      </c>
      <c r="K240" s="273"/>
      <c r="L240" s="274"/>
      <c r="M240" s="275" t="s">
        <v>1</v>
      </c>
      <c r="N240" s="276" t="s">
        <v>41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207</v>
      </c>
      <c r="AT240" s="231" t="s">
        <v>424</v>
      </c>
      <c r="AU240" s="231" t="s">
        <v>86</v>
      </c>
      <c r="AY240" s="17" t="s">
        <v>164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84</v>
      </c>
      <c r="BK240" s="232">
        <f>ROUND(I240*H240,2)</f>
        <v>0</v>
      </c>
      <c r="BL240" s="17" t="s">
        <v>170</v>
      </c>
      <c r="BM240" s="231" t="s">
        <v>5361</v>
      </c>
    </row>
    <row r="241" spans="1:65" s="2" customFormat="1" ht="13.8" customHeight="1">
      <c r="A241" s="38"/>
      <c r="B241" s="39"/>
      <c r="C241" s="266" t="s">
        <v>770</v>
      </c>
      <c r="D241" s="266" t="s">
        <v>424</v>
      </c>
      <c r="E241" s="267" t="s">
        <v>5362</v>
      </c>
      <c r="F241" s="268" t="s">
        <v>5262</v>
      </c>
      <c r="G241" s="269" t="s">
        <v>1462</v>
      </c>
      <c r="H241" s="270">
        <v>1</v>
      </c>
      <c r="I241" s="271"/>
      <c r="J241" s="272">
        <f>ROUND(I241*H241,2)</f>
        <v>0</v>
      </c>
      <c r="K241" s="273"/>
      <c r="L241" s="274"/>
      <c r="M241" s="275" t="s">
        <v>1</v>
      </c>
      <c r="N241" s="276" t="s">
        <v>41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207</v>
      </c>
      <c r="AT241" s="231" t="s">
        <v>424</v>
      </c>
      <c r="AU241" s="231" t="s">
        <v>86</v>
      </c>
      <c r="AY241" s="17" t="s">
        <v>164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84</v>
      </c>
      <c r="BK241" s="232">
        <f>ROUND(I241*H241,2)</f>
        <v>0</v>
      </c>
      <c r="BL241" s="17" t="s">
        <v>170</v>
      </c>
      <c r="BM241" s="231" t="s">
        <v>5363</v>
      </c>
    </row>
    <row r="242" spans="1:65" s="2" customFormat="1" ht="13.8" customHeight="1">
      <c r="A242" s="38"/>
      <c r="B242" s="39"/>
      <c r="C242" s="266" t="s">
        <v>776</v>
      </c>
      <c r="D242" s="266" t="s">
        <v>424</v>
      </c>
      <c r="E242" s="267" t="s">
        <v>5364</v>
      </c>
      <c r="F242" s="268" t="s">
        <v>5265</v>
      </c>
      <c r="G242" s="269" t="s">
        <v>1462</v>
      </c>
      <c r="H242" s="270">
        <v>1</v>
      </c>
      <c r="I242" s="271"/>
      <c r="J242" s="272">
        <f>ROUND(I242*H242,2)</f>
        <v>0</v>
      </c>
      <c r="K242" s="273"/>
      <c r="L242" s="274"/>
      <c r="M242" s="275" t="s">
        <v>1</v>
      </c>
      <c r="N242" s="276" t="s">
        <v>41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207</v>
      </c>
      <c r="AT242" s="231" t="s">
        <v>424</v>
      </c>
      <c r="AU242" s="231" t="s">
        <v>86</v>
      </c>
      <c r="AY242" s="17" t="s">
        <v>164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84</v>
      </c>
      <c r="BK242" s="232">
        <f>ROUND(I242*H242,2)</f>
        <v>0</v>
      </c>
      <c r="BL242" s="17" t="s">
        <v>170</v>
      </c>
      <c r="BM242" s="231" t="s">
        <v>5365</v>
      </c>
    </row>
    <row r="243" spans="1:63" s="12" customFormat="1" ht="22.8" customHeight="1">
      <c r="A243" s="12"/>
      <c r="B243" s="203"/>
      <c r="C243" s="204"/>
      <c r="D243" s="205" t="s">
        <v>75</v>
      </c>
      <c r="E243" s="217" t="s">
        <v>5366</v>
      </c>
      <c r="F243" s="217" t="s">
        <v>5367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SUM(P244:P262)</f>
        <v>0</v>
      </c>
      <c r="Q243" s="211"/>
      <c r="R243" s="212">
        <f>SUM(R244:R262)</f>
        <v>0</v>
      </c>
      <c r="S243" s="211"/>
      <c r="T243" s="213">
        <f>SUM(T244:T262)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84</v>
      </c>
      <c r="AT243" s="215" t="s">
        <v>75</v>
      </c>
      <c r="AU243" s="215" t="s">
        <v>84</v>
      </c>
      <c r="AY243" s="214" t="s">
        <v>164</v>
      </c>
      <c r="BK243" s="216">
        <f>SUM(BK244:BK262)</f>
        <v>0</v>
      </c>
    </row>
    <row r="244" spans="1:65" s="2" customFormat="1" ht="13.8" customHeight="1">
      <c r="A244" s="38"/>
      <c r="B244" s="39"/>
      <c r="C244" s="266" t="s">
        <v>782</v>
      </c>
      <c r="D244" s="266" t="s">
        <v>424</v>
      </c>
      <c r="E244" s="267" t="s">
        <v>5368</v>
      </c>
      <c r="F244" s="268" t="s">
        <v>5217</v>
      </c>
      <c r="G244" s="269" t="s">
        <v>3454</v>
      </c>
      <c r="H244" s="270">
        <v>1</v>
      </c>
      <c r="I244" s="271"/>
      <c r="J244" s="272">
        <f>ROUND(I244*H244,2)</f>
        <v>0</v>
      </c>
      <c r="K244" s="273"/>
      <c r="L244" s="274"/>
      <c r="M244" s="275" t="s">
        <v>1</v>
      </c>
      <c r="N244" s="276" t="s">
        <v>41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207</v>
      </c>
      <c r="AT244" s="231" t="s">
        <v>424</v>
      </c>
      <c r="AU244" s="231" t="s">
        <v>86</v>
      </c>
      <c r="AY244" s="17" t="s">
        <v>164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84</v>
      </c>
      <c r="BK244" s="232">
        <f>ROUND(I244*H244,2)</f>
        <v>0</v>
      </c>
      <c r="BL244" s="17" t="s">
        <v>170</v>
      </c>
      <c r="BM244" s="231" t="s">
        <v>5369</v>
      </c>
    </row>
    <row r="245" spans="1:65" s="2" customFormat="1" ht="13.8" customHeight="1">
      <c r="A245" s="38"/>
      <c r="B245" s="39"/>
      <c r="C245" s="266" t="s">
        <v>786</v>
      </c>
      <c r="D245" s="266" t="s">
        <v>424</v>
      </c>
      <c r="E245" s="267" t="s">
        <v>5370</v>
      </c>
      <c r="F245" s="268" t="s">
        <v>5220</v>
      </c>
      <c r="G245" s="269" t="s">
        <v>3454</v>
      </c>
      <c r="H245" s="270">
        <v>1</v>
      </c>
      <c r="I245" s="271"/>
      <c r="J245" s="272">
        <f>ROUND(I245*H245,2)</f>
        <v>0</v>
      </c>
      <c r="K245" s="273"/>
      <c r="L245" s="274"/>
      <c r="M245" s="275" t="s">
        <v>1</v>
      </c>
      <c r="N245" s="276" t="s">
        <v>41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207</v>
      </c>
      <c r="AT245" s="231" t="s">
        <v>424</v>
      </c>
      <c r="AU245" s="231" t="s">
        <v>86</v>
      </c>
      <c r="AY245" s="17" t="s">
        <v>164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84</v>
      </c>
      <c r="BK245" s="232">
        <f>ROUND(I245*H245,2)</f>
        <v>0</v>
      </c>
      <c r="BL245" s="17" t="s">
        <v>170</v>
      </c>
      <c r="BM245" s="231" t="s">
        <v>5371</v>
      </c>
    </row>
    <row r="246" spans="1:65" s="2" customFormat="1" ht="13.8" customHeight="1">
      <c r="A246" s="38"/>
      <c r="B246" s="39"/>
      <c r="C246" s="266" t="s">
        <v>791</v>
      </c>
      <c r="D246" s="266" t="s">
        <v>424</v>
      </c>
      <c r="E246" s="267" t="s">
        <v>5372</v>
      </c>
      <c r="F246" s="268" t="s">
        <v>5223</v>
      </c>
      <c r="G246" s="269" t="s">
        <v>3454</v>
      </c>
      <c r="H246" s="270">
        <v>1</v>
      </c>
      <c r="I246" s="271"/>
      <c r="J246" s="272">
        <f>ROUND(I246*H246,2)</f>
        <v>0</v>
      </c>
      <c r="K246" s="273"/>
      <c r="L246" s="274"/>
      <c r="M246" s="275" t="s">
        <v>1</v>
      </c>
      <c r="N246" s="276" t="s">
        <v>41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207</v>
      </c>
      <c r="AT246" s="231" t="s">
        <v>424</v>
      </c>
      <c r="AU246" s="231" t="s">
        <v>86</v>
      </c>
      <c r="AY246" s="17" t="s">
        <v>164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84</v>
      </c>
      <c r="BK246" s="232">
        <f>ROUND(I246*H246,2)</f>
        <v>0</v>
      </c>
      <c r="BL246" s="17" t="s">
        <v>170</v>
      </c>
      <c r="BM246" s="231" t="s">
        <v>5373</v>
      </c>
    </row>
    <row r="247" spans="1:65" s="2" customFormat="1" ht="13.8" customHeight="1">
      <c r="A247" s="38"/>
      <c r="B247" s="39"/>
      <c r="C247" s="266" t="s">
        <v>796</v>
      </c>
      <c r="D247" s="266" t="s">
        <v>424</v>
      </c>
      <c r="E247" s="267" t="s">
        <v>5374</v>
      </c>
      <c r="F247" s="268" t="s">
        <v>5226</v>
      </c>
      <c r="G247" s="269" t="s">
        <v>3454</v>
      </c>
      <c r="H247" s="270">
        <v>2</v>
      </c>
      <c r="I247" s="271"/>
      <c r="J247" s="272">
        <f>ROUND(I247*H247,2)</f>
        <v>0</v>
      </c>
      <c r="K247" s="273"/>
      <c r="L247" s="274"/>
      <c r="M247" s="275" t="s">
        <v>1</v>
      </c>
      <c r="N247" s="276" t="s">
        <v>41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207</v>
      </c>
      <c r="AT247" s="231" t="s">
        <v>424</v>
      </c>
      <c r="AU247" s="231" t="s">
        <v>86</v>
      </c>
      <c r="AY247" s="17" t="s">
        <v>164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84</v>
      </c>
      <c r="BK247" s="232">
        <f>ROUND(I247*H247,2)</f>
        <v>0</v>
      </c>
      <c r="BL247" s="17" t="s">
        <v>170</v>
      </c>
      <c r="BM247" s="231" t="s">
        <v>5375</v>
      </c>
    </row>
    <row r="248" spans="1:65" s="2" customFormat="1" ht="13.8" customHeight="1">
      <c r="A248" s="38"/>
      <c r="B248" s="39"/>
      <c r="C248" s="266" t="s">
        <v>801</v>
      </c>
      <c r="D248" s="266" t="s">
        <v>424</v>
      </c>
      <c r="E248" s="267" t="s">
        <v>5376</v>
      </c>
      <c r="F248" s="268" t="s">
        <v>5229</v>
      </c>
      <c r="G248" s="269" t="s">
        <v>3454</v>
      </c>
      <c r="H248" s="270">
        <v>1</v>
      </c>
      <c r="I248" s="271"/>
      <c r="J248" s="272">
        <f>ROUND(I248*H248,2)</f>
        <v>0</v>
      </c>
      <c r="K248" s="273"/>
      <c r="L248" s="274"/>
      <c r="M248" s="275" t="s">
        <v>1</v>
      </c>
      <c r="N248" s="276" t="s">
        <v>41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207</v>
      </c>
      <c r="AT248" s="231" t="s">
        <v>424</v>
      </c>
      <c r="AU248" s="231" t="s">
        <v>86</v>
      </c>
      <c r="AY248" s="17" t="s">
        <v>164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84</v>
      </c>
      <c r="BK248" s="232">
        <f>ROUND(I248*H248,2)</f>
        <v>0</v>
      </c>
      <c r="BL248" s="17" t="s">
        <v>170</v>
      </c>
      <c r="BM248" s="231" t="s">
        <v>5377</v>
      </c>
    </row>
    <row r="249" spans="1:65" s="2" customFormat="1" ht="13.8" customHeight="1">
      <c r="A249" s="38"/>
      <c r="B249" s="39"/>
      <c r="C249" s="266" t="s">
        <v>810</v>
      </c>
      <c r="D249" s="266" t="s">
        <v>424</v>
      </c>
      <c r="E249" s="267" t="s">
        <v>5378</v>
      </c>
      <c r="F249" s="268" t="s">
        <v>5232</v>
      </c>
      <c r="G249" s="269" t="s">
        <v>3454</v>
      </c>
      <c r="H249" s="270">
        <v>1</v>
      </c>
      <c r="I249" s="271"/>
      <c r="J249" s="272">
        <f>ROUND(I249*H249,2)</f>
        <v>0</v>
      </c>
      <c r="K249" s="273"/>
      <c r="L249" s="274"/>
      <c r="M249" s="275" t="s">
        <v>1</v>
      </c>
      <c r="N249" s="276" t="s">
        <v>41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207</v>
      </c>
      <c r="AT249" s="231" t="s">
        <v>424</v>
      </c>
      <c r="AU249" s="231" t="s">
        <v>86</v>
      </c>
      <c r="AY249" s="17" t="s">
        <v>164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84</v>
      </c>
      <c r="BK249" s="232">
        <f>ROUND(I249*H249,2)</f>
        <v>0</v>
      </c>
      <c r="BL249" s="17" t="s">
        <v>170</v>
      </c>
      <c r="BM249" s="231" t="s">
        <v>5379</v>
      </c>
    </row>
    <row r="250" spans="1:65" s="2" customFormat="1" ht="13.8" customHeight="1">
      <c r="A250" s="38"/>
      <c r="B250" s="39"/>
      <c r="C250" s="266" t="s">
        <v>816</v>
      </c>
      <c r="D250" s="266" t="s">
        <v>424</v>
      </c>
      <c r="E250" s="267" t="s">
        <v>5380</v>
      </c>
      <c r="F250" s="268" t="s">
        <v>5235</v>
      </c>
      <c r="G250" s="269" t="s">
        <v>3454</v>
      </c>
      <c r="H250" s="270">
        <v>1</v>
      </c>
      <c r="I250" s="271"/>
      <c r="J250" s="272">
        <f>ROUND(I250*H250,2)</f>
        <v>0</v>
      </c>
      <c r="K250" s="273"/>
      <c r="L250" s="274"/>
      <c r="M250" s="275" t="s">
        <v>1</v>
      </c>
      <c r="N250" s="276" t="s">
        <v>41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207</v>
      </c>
      <c r="AT250" s="231" t="s">
        <v>424</v>
      </c>
      <c r="AU250" s="231" t="s">
        <v>86</v>
      </c>
      <c r="AY250" s="17" t="s">
        <v>164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84</v>
      </c>
      <c r="BK250" s="232">
        <f>ROUND(I250*H250,2)</f>
        <v>0</v>
      </c>
      <c r="BL250" s="17" t="s">
        <v>170</v>
      </c>
      <c r="BM250" s="231" t="s">
        <v>5381</v>
      </c>
    </row>
    <row r="251" spans="1:65" s="2" customFormat="1" ht="13.8" customHeight="1">
      <c r="A251" s="38"/>
      <c r="B251" s="39"/>
      <c r="C251" s="266" t="s">
        <v>822</v>
      </c>
      <c r="D251" s="266" t="s">
        <v>424</v>
      </c>
      <c r="E251" s="267" t="s">
        <v>5382</v>
      </c>
      <c r="F251" s="268" t="s">
        <v>5238</v>
      </c>
      <c r="G251" s="269" t="s">
        <v>3454</v>
      </c>
      <c r="H251" s="270">
        <v>1</v>
      </c>
      <c r="I251" s="271"/>
      <c r="J251" s="272">
        <f>ROUND(I251*H251,2)</f>
        <v>0</v>
      </c>
      <c r="K251" s="273"/>
      <c r="L251" s="274"/>
      <c r="M251" s="275" t="s">
        <v>1</v>
      </c>
      <c r="N251" s="276" t="s">
        <v>41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207</v>
      </c>
      <c r="AT251" s="231" t="s">
        <v>424</v>
      </c>
      <c r="AU251" s="231" t="s">
        <v>86</v>
      </c>
      <c r="AY251" s="17" t="s">
        <v>164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84</v>
      </c>
      <c r="BK251" s="232">
        <f>ROUND(I251*H251,2)</f>
        <v>0</v>
      </c>
      <c r="BL251" s="17" t="s">
        <v>170</v>
      </c>
      <c r="BM251" s="231" t="s">
        <v>5383</v>
      </c>
    </row>
    <row r="252" spans="1:65" s="2" customFormat="1" ht="22.2" customHeight="1">
      <c r="A252" s="38"/>
      <c r="B252" s="39"/>
      <c r="C252" s="266" t="s">
        <v>828</v>
      </c>
      <c r="D252" s="266" t="s">
        <v>424</v>
      </c>
      <c r="E252" s="267" t="s">
        <v>5384</v>
      </c>
      <c r="F252" s="268" t="s">
        <v>5241</v>
      </c>
      <c r="G252" s="269" t="s">
        <v>3454</v>
      </c>
      <c r="H252" s="270">
        <v>1</v>
      </c>
      <c r="I252" s="271"/>
      <c r="J252" s="272">
        <f>ROUND(I252*H252,2)</f>
        <v>0</v>
      </c>
      <c r="K252" s="273"/>
      <c r="L252" s="274"/>
      <c r="M252" s="275" t="s">
        <v>1</v>
      </c>
      <c r="N252" s="276" t="s">
        <v>41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207</v>
      </c>
      <c r="AT252" s="231" t="s">
        <v>424</v>
      </c>
      <c r="AU252" s="231" t="s">
        <v>86</v>
      </c>
      <c r="AY252" s="17" t="s">
        <v>164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84</v>
      </c>
      <c r="BK252" s="232">
        <f>ROUND(I252*H252,2)</f>
        <v>0</v>
      </c>
      <c r="BL252" s="17" t="s">
        <v>170</v>
      </c>
      <c r="BM252" s="231" t="s">
        <v>5385</v>
      </c>
    </row>
    <row r="253" spans="1:65" s="2" customFormat="1" ht="22.2" customHeight="1">
      <c r="A253" s="38"/>
      <c r="B253" s="39"/>
      <c r="C253" s="266" t="s">
        <v>833</v>
      </c>
      <c r="D253" s="266" t="s">
        <v>424</v>
      </c>
      <c r="E253" s="267" t="s">
        <v>5386</v>
      </c>
      <c r="F253" s="268" t="s">
        <v>5244</v>
      </c>
      <c r="G253" s="269" t="s">
        <v>182</v>
      </c>
      <c r="H253" s="270">
        <v>240</v>
      </c>
      <c r="I253" s="271"/>
      <c r="J253" s="272">
        <f>ROUND(I253*H253,2)</f>
        <v>0</v>
      </c>
      <c r="K253" s="273"/>
      <c r="L253" s="274"/>
      <c r="M253" s="275" t="s">
        <v>1</v>
      </c>
      <c r="N253" s="276" t="s">
        <v>41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207</v>
      </c>
      <c r="AT253" s="231" t="s">
        <v>424</v>
      </c>
      <c r="AU253" s="231" t="s">
        <v>86</v>
      </c>
      <c r="AY253" s="17" t="s">
        <v>164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84</v>
      </c>
      <c r="BK253" s="232">
        <f>ROUND(I253*H253,2)</f>
        <v>0</v>
      </c>
      <c r="BL253" s="17" t="s">
        <v>170</v>
      </c>
      <c r="BM253" s="231" t="s">
        <v>5387</v>
      </c>
    </row>
    <row r="254" spans="1:65" s="2" customFormat="1" ht="22.2" customHeight="1">
      <c r="A254" s="38"/>
      <c r="B254" s="39"/>
      <c r="C254" s="266" t="s">
        <v>839</v>
      </c>
      <c r="D254" s="266" t="s">
        <v>424</v>
      </c>
      <c r="E254" s="267" t="s">
        <v>5388</v>
      </c>
      <c r="F254" s="268" t="s">
        <v>5244</v>
      </c>
      <c r="G254" s="269" t="s">
        <v>182</v>
      </c>
      <c r="H254" s="270">
        <v>225</v>
      </c>
      <c r="I254" s="271"/>
      <c r="J254" s="272">
        <f>ROUND(I254*H254,2)</f>
        <v>0</v>
      </c>
      <c r="K254" s="273"/>
      <c r="L254" s="274"/>
      <c r="M254" s="275" t="s">
        <v>1</v>
      </c>
      <c r="N254" s="276" t="s">
        <v>41</v>
      </c>
      <c r="O254" s="91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207</v>
      </c>
      <c r="AT254" s="231" t="s">
        <v>424</v>
      </c>
      <c r="AU254" s="231" t="s">
        <v>86</v>
      </c>
      <c r="AY254" s="17" t="s">
        <v>164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84</v>
      </c>
      <c r="BK254" s="232">
        <f>ROUND(I254*H254,2)</f>
        <v>0</v>
      </c>
      <c r="BL254" s="17" t="s">
        <v>170</v>
      </c>
      <c r="BM254" s="231" t="s">
        <v>5389</v>
      </c>
    </row>
    <row r="255" spans="1:65" s="2" customFormat="1" ht="13.8" customHeight="1">
      <c r="A255" s="38"/>
      <c r="B255" s="39"/>
      <c r="C255" s="266" t="s">
        <v>845</v>
      </c>
      <c r="D255" s="266" t="s">
        <v>424</v>
      </c>
      <c r="E255" s="267" t="s">
        <v>5390</v>
      </c>
      <c r="F255" s="268" t="s">
        <v>5249</v>
      </c>
      <c r="G255" s="269" t="s">
        <v>182</v>
      </c>
      <c r="H255" s="270">
        <v>20</v>
      </c>
      <c r="I255" s="271"/>
      <c r="J255" s="272">
        <f>ROUND(I255*H255,2)</f>
        <v>0</v>
      </c>
      <c r="K255" s="273"/>
      <c r="L255" s="274"/>
      <c r="M255" s="275" t="s">
        <v>1</v>
      </c>
      <c r="N255" s="276" t="s">
        <v>41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207</v>
      </c>
      <c r="AT255" s="231" t="s">
        <v>424</v>
      </c>
      <c r="AU255" s="231" t="s">
        <v>86</v>
      </c>
      <c r="AY255" s="17" t="s">
        <v>164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84</v>
      </c>
      <c r="BK255" s="232">
        <f>ROUND(I255*H255,2)</f>
        <v>0</v>
      </c>
      <c r="BL255" s="17" t="s">
        <v>170</v>
      </c>
      <c r="BM255" s="231" t="s">
        <v>5391</v>
      </c>
    </row>
    <row r="256" spans="1:65" s="2" customFormat="1" ht="13.8" customHeight="1">
      <c r="A256" s="38"/>
      <c r="B256" s="39"/>
      <c r="C256" s="266" t="s">
        <v>851</v>
      </c>
      <c r="D256" s="266" t="s">
        <v>424</v>
      </c>
      <c r="E256" s="267" t="s">
        <v>5392</v>
      </c>
      <c r="F256" s="268" t="s">
        <v>5252</v>
      </c>
      <c r="G256" s="269" t="s">
        <v>182</v>
      </c>
      <c r="H256" s="270">
        <v>300</v>
      </c>
      <c r="I256" s="271"/>
      <c r="J256" s="272">
        <f>ROUND(I256*H256,2)</f>
        <v>0</v>
      </c>
      <c r="K256" s="273"/>
      <c r="L256" s="274"/>
      <c r="M256" s="275" t="s">
        <v>1</v>
      </c>
      <c r="N256" s="276" t="s">
        <v>41</v>
      </c>
      <c r="O256" s="91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207</v>
      </c>
      <c r="AT256" s="231" t="s">
        <v>424</v>
      </c>
      <c r="AU256" s="231" t="s">
        <v>86</v>
      </c>
      <c r="AY256" s="17" t="s">
        <v>164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84</v>
      </c>
      <c r="BK256" s="232">
        <f>ROUND(I256*H256,2)</f>
        <v>0</v>
      </c>
      <c r="BL256" s="17" t="s">
        <v>170</v>
      </c>
      <c r="BM256" s="231" t="s">
        <v>5393</v>
      </c>
    </row>
    <row r="257" spans="1:65" s="2" customFormat="1" ht="22.2" customHeight="1">
      <c r="A257" s="38"/>
      <c r="B257" s="39"/>
      <c r="C257" s="266" t="s">
        <v>861</v>
      </c>
      <c r="D257" s="266" t="s">
        <v>424</v>
      </c>
      <c r="E257" s="267" t="s">
        <v>5394</v>
      </c>
      <c r="F257" s="268" t="s">
        <v>5255</v>
      </c>
      <c r="G257" s="269" t="s">
        <v>182</v>
      </c>
      <c r="H257" s="270">
        <v>15</v>
      </c>
      <c r="I257" s="271"/>
      <c r="J257" s="272">
        <f>ROUND(I257*H257,2)</f>
        <v>0</v>
      </c>
      <c r="K257" s="273"/>
      <c r="L257" s="274"/>
      <c r="M257" s="275" t="s">
        <v>1</v>
      </c>
      <c r="N257" s="276" t="s">
        <v>41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207</v>
      </c>
      <c r="AT257" s="231" t="s">
        <v>424</v>
      </c>
      <c r="AU257" s="231" t="s">
        <v>86</v>
      </c>
      <c r="AY257" s="17" t="s">
        <v>164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84</v>
      </c>
      <c r="BK257" s="232">
        <f>ROUND(I257*H257,2)</f>
        <v>0</v>
      </c>
      <c r="BL257" s="17" t="s">
        <v>170</v>
      </c>
      <c r="BM257" s="231" t="s">
        <v>5395</v>
      </c>
    </row>
    <row r="258" spans="1:65" s="2" customFormat="1" ht="22.2" customHeight="1">
      <c r="A258" s="38"/>
      <c r="B258" s="39"/>
      <c r="C258" s="266" t="s">
        <v>865</v>
      </c>
      <c r="D258" s="266" t="s">
        <v>424</v>
      </c>
      <c r="E258" s="267" t="s">
        <v>5396</v>
      </c>
      <c r="F258" s="268" t="s">
        <v>5255</v>
      </c>
      <c r="G258" s="269" t="s">
        <v>182</v>
      </c>
      <c r="H258" s="270">
        <v>15</v>
      </c>
      <c r="I258" s="271"/>
      <c r="J258" s="272">
        <f>ROUND(I258*H258,2)</f>
        <v>0</v>
      </c>
      <c r="K258" s="273"/>
      <c r="L258" s="274"/>
      <c r="M258" s="275" t="s">
        <v>1</v>
      </c>
      <c r="N258" s="276" t="s">
        <v>41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207</v>
      </c>
      <c r="AT258" s="231" t="s">
        <v>424</v>
      </c>
      <c r="AU258" s="231" t="s">
        <v>86</v>
      </c>
      <c r="AY258" s="17" t="s">
        <v>164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84</v>
      </c>
      <c r="BK258" s="232">
        <f>ROUND(I258*H258,2)</f>
        <v>0</v>
      </c>
      <c r="BL258" s="17" t="s">
        <v>170</v>
      </c>
      <c r="BM258" s="231" t="s">
        <v>5397</v>
      </c>
    </row>
    <row r="259" spans="1:65" s="2" customFormat="1" ht="22.2" customHeight="1">
      <c r="A259" s="38"/>
      <c r="B259" s="39"/>
      <c r="C259" s="266" t="s">
        <v>876</v>
      </c>
      <c r="D259" s="266" t="s">
        <v>424</v>
      </c>
      <c r="E259" s="267" t="s">
        <v>5398</v>
      </c>
      <c r="F259" s="268" t="s">
        <v>5255</v>
      </c>
      <c r="G259" s="269" t="s">
        <v>182</v>
      </c>
      <c r="H259" s="270">
        <v>60</v>
      </c>
      <c r="I259" s="271"/>
      <c r="J259" s="272">
        <f>ROUND(I259*H259,2)</f>
        <v>0</v>
      </c>
      <c r="K259" s="273"/>
      <c r="L259" s="274"/>
      <c r="M259" s="275" t="s">
        <v>1</v>
      </c>
      <c r="N259" s="276" t="s">
        <v>41</v>
      </c>
      <c r="O259" s="9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207</v>
      </c>
      <c r="AT259" s="231" t="s">
        <v>424</v>
      </c>
      <c r="AU259" s="231" t="s">
        <v>86</v>
      </c>
      <c r="AY259" s="17" t="s">
        <v>164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84</v>
      </c>
      <c r="BK259" s="232">
        <f>ROUND(I259*H259,2)</f>
        <v>0</v>
      </c>
      <c r="BL259" s="17" t="s">
        <v>170</v>
      </c>
      <c r="BM259" s="231" t="s">
        <v>5399</v>
      </c>
    </row>
    <row r="260" spans="1:65" s="2" customFormat="1" ht="13.8" customHeight="1">
      <c r="A260" s="38"/>
      <c r="B260" s="39"/>
      <c r="C260" s="266" t="s">
        <v>882</v>
      </c>
      <c r="D260" s="266" t="s">
        <v>424</v>
      </c>
      <c r="E260" s="267" t="s">
        <v>5400</v>
      </c>
      <c r="F260" s="268" t="s">
        <v>5262</v>
      </c>
      <c r="G260" s="269" t="s">
        <v>1462</v>
      </c>
      <c r="H260" s="270">
        <v>1</v>
      </c>
      <c r="I260" s="271"/>
      <c r="J260" s="272">
        <f>ROUND(I260*H260,2)</f>
        <v>0</v>
      </c>
      <c r="K260" s="273"/>
      <c r="L260" s="274"/>
      <c r="M260" s="275" t="s">
        <v>1</v>
      </c>
      <c r="N260" s="276" t="s">
        <v>41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207</v>
      </c>
      <c r="AT260" s="231" t="s">
        <v>424</v>
      </c>
      <c r="AU260" s="231" t="s">
        <v>86</v>
      </c>
      <c r="AY260" s="17" t="s">
        <v>164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84</v>
      </c>
      <c r="BK260" s="232">
        <f>ROUND(I260*H260,2)</f>
        <v>0</v>
      </c>
      <c r="BL260" s="17" t="s">
        <v>170</v>
      </c>
      <c r="BM260" s="231" t="s">
        <v>5401</v>
      </c>
    </row>
    <row r="261" spans="1:65" s="2" customFormat="1" ht="13.8" customHeight="1">
      <c r="A261" s="38"/>
      <c r="B261" s="39"/>
      <c r="C261" s="266" t="s">
        <v>889</v>
      </c>
      <c r="D261" s="266" t="s">
        <v>424</v>
      </c>
      <c r="E261" s="267" t="s">
        <v>5402</v>
      </c>
      <c r="F261" s="268" t="s">
        <v>5265</v>
      </c>
      <c r="G261" s="269" t="s">
        <v>1462</v>
      </c>
      <c r="H261" s="270">
        <v>1</v>
      </c>
      <c r="I261" s="271"/>
      <c r="J261" s="272">
        <f>ROUND(I261*H261,2)</f>
        <v>0</v>
      </c>
      <c r="K261" s="273"/>
      <c r="L261" s="274"/>
      <c r="M261" s="275" t="s">
        <v>1</v>
      </c>
      <c r="N261" s="276" t="s">
        <v>41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207</v>
      </c>
      <c r="AT261" s="231" t="s">
        <v>424</v>
      </c>
      <c r="AU261" s="231" t="s">
        <v>86</v>
      </c>
      <c r="AY261" s="17" t="s">
        <v>164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84</v>
      </c>
      <c r="BK261" s="232">
        <f>ROUND(I261*H261,2)</f>
        <v>0</v>
      </c>
      <c r="BL261" s="17" t="s">
        <v>170</v>
      </c>
      <c r="BM261" s="231" t="s">
        <v>5403</v>
      </c>
    </row>
    <row r="262" spans="1:65" s="2" customFormat="1" ht="34.8" customHeight="1">
      <c r="A262" s="38"/>
      <c r="B262" s="39"/>
      <c r="C262" s="266" t="s">
        <v>895</v>
      </c>
      <c r="D262" s="266" t="s">
        <v>424</v>
      </c>
      <c r="E262" s="267" t="s">
        <v>5404</v>
      </c>
      <c r="F262" s="268" t="s">
        <v>5268</v>
      </c>
      <c r="G262" s="269" t="s">
        <v>3454</v>
      </c>
      <c r="H262" s="270">
        <v>1</v>
      </c>
      <c r="I262" s="271"/>
      <c r="J262" s="272">
        <f>ROUND(I262*H262,2)</f>
        <v>0</v>
      </c>
      <c r="K262" s="273"/>
      <c r="L262" s="274"/>
      <c r="M262" s="275" t="s">
        <v>1</v>
      </c>
      <c r="N262" s="276" t="s">
        <v>41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207</v>
      </c>
      <c r="AT262" s="231" t="s">
        <v>424</v>
      </c>
      <c r="AU262" s="231" t="s">
        <v>86</v>
      </c>
      <c r="AY262" s="17" t="s">
        <v>164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84</v>
      </c>
      <c r="BK262" s="232">
        <f>ROUND(I262*H262,2)</f>
        <v>0</v>
      </c>
      <c r="BL262" s="17" t="s">
        <v>170</v>
      </c>
      <c r="BM262" s="231" t="s">
        <v>5405</v>
      </c>
    </row>
    <row r="263" spans="1:63" s="12" customFormat="1" ht="22.8" customHeight="1">
      <c r="A263" s="12"/>
      <c r="B263" s="203"/>
      <c r="C263" s="204"/>
      <c r="D263" s="205" t="s">
        <v>75</v>
      </c>
      <c r="E263" s="217" t="s">
        <v>5406</v>
      </c>
      <c r="F263" s="217" t="s">
        <v>5407</v>
      </c>
      <c r="G263" s="204"/>
      <c r="H263" s="204"/>
      <c r="I263" s="207"/>
      <c r="J263" s="218">
        <f>BK263</f>
        <v>0</v>
      </c>
      <c r="K263" s="204"/>
      <c r="L263" s="209"/>
      <c r="M263" s="210"/>
      <c r="N263" s="211"/>
      <c r="O263" s="211"/>
      <c r="P263" s="212">
        <f>SUM(P264:P282)</f>
        <v>0</v>
      </c>
      <c r="Q263" s="211"/>
      <c r="R263" s="212">
        <f>SUM(R264:R282)</f>
        <v>0</v>
      </c>
      <c r="S263" s="211"/>
      <c r="T263" s="213">
        <f>SUM(T264:T282)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4" t="s">
        <v>84</v>
      </c>
      <c r="AT263" s="215" t="s">
        <v>75</v>
      </c>
      <c r="AU263" s="215" t="s">
        <v>84</v>
      </c>
      <c r="AY263" s="214" t="s">
        <v>164</v>
      </c>
      <c r="BK263" s="216">
        <f>SUM(BK264:BK282)</f>
        <v>0</v>
      </c>
    </row>
    <row r="264" spans="1:65" s="2" customFormat="1" ht="13.8" customHeight="1">
      <c r="A264" s="38"/>
      <c r="B264" s="39"/>
      <c r="C264" s="266" t="s">
        <v>901</v>
      </c>
      <c r="D264" s="266" t="s">
        <v>424</v>
      </c>
      <c r="E264" s="267" t="s">
        <v>5408</v>
      </c>
      <c r="F264" s="268" t="s">
        <v>5217</v>
      </c>
      <c r="G264" s="269" t="s">
        <v>3454</v>
      </c>
      <c r="H264" s="270">
        <v>1</v>
      </c>
      <c r="I264" s="271"/>
      <c r="J264" s="272">
        <f>ROUND(I264*H264,2)</f>
        <v>0</v>
      </c>
      <c r="K264" s="273"/>
      <c r="L264" s="274"/>
      <c r="M264" s="275" t="s">
        <v>1</v>
      </c>
      <c r="N264" s="276" t="s">
        <v>41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207</v>
      </c>
      <c r="AT264" s="231" t="s">
        <v>424</v>
      </c>
      <c r="AU264" s="231" t="s">
        <v>86</v>
      </c>
      <c r="AY264" s="17" t="s">
        <v>164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84</v>
      </c>
      <c r="BK264" s="232">
        <f>ROUND(I264*H264,2)</f>
        <v>0</v>
      </c>
      <c r="BL264" s="17" t="s">
        <v>170</v>
      </c>
      <c r="BM264" s="231" t="s">
        <v>5409</v>
      </c>
    </row>
    <row r="265" spans="1:65" s="2" customFormat="1" ht="13.8" customHeight="1">
      <c r="A265" s="38"/>
      <c r="B265" s="39"/>
      <c r="C265" s="266" t="s">
        <v>905</v>
      </c>
      <c r="D265" s="266" t="s">
        <v>424</v>
      </c>
      <c r="E265" s="267" t="s">
        <v>5410</v>
      </c>
      <c r="F265" s="268" t="s">
        <v>5220</v>
      </c>
      <c r="G265" s="269" t="s">
        <v>3454</v>
      </c>
      <c r="H265" s="270">
        <v>1</v>
      </c>
      <c r="I265" s="271"/>
      <c r="J265" s="272">
        <f>ROUND(I265*H265,2)</f>
        <v>0</v>
      </c>
      <c r="K265" s="273"/>
      <c r="L265" s="274"/>
      <c r="M265" s="275" t="s">
        <v>1</v>
      </c>
      <c r="N265" s="276" t="s">
        <v>41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207</v>
      </c>
      <c r="AT265" s="231" t="s">
        <v>424</v>
      </c>
      <c r="AU265" s="231" t="s">
        <v>86</v>
      </c>
      <c r="AY265" s="17" t="s">
        <v>164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84</v>
      </c>
      <c r="BK265" s="232">
        <f>ROUND(I265*H265,2)</f>
        <v>0</v>
      </c>
      <c r="BL265" s="17" t="s">
        <v>170</v>
      </c>
      <c r="BM265" s="231" t="s">
        <v>5411</v>
      </c>
    </row>
    <row r="266" spans="1:65" s="2" customFormat="1" ht="13.8" customHeight="1">
      <c r="A266" s="38"/>
      <c r="B266" s="39"/>
      <c r="C266" s="266" t="s">
        <v>910</v>
      </c>
      <c r="D266" s="266" t="s">
        <v>424</v>
      </c>
      <c r="E266" s="267" t="s">
        <v>5412</v>
      </c>
      <c r="F266" s="268" t="s">
        <v>5223</v>
      </c>
      <c r="G266" s="269" t="s">
        <v>3454</v>
      </c>
      <c r="H266" s="270">
        <v>1</v>
      </c>
      <c r="I266" s="271"/>
      <c r="J266" s="272">
        <f>ROUND(I266*H266,2)</f>
        <v>0</v>
      </c>
      <c r="K266" s="273"/>
      <c r="L266" s="274"/>
      <c r="M266" s="275" t="s">
        <v>1</v>
      </c>
      <c r="N266" s="276" t="s">
        <v>41</v>
      </c>
      <c r="O266" s="91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207</v>
      </c>
      <c r="AT266" s="231" t="s">
        <v>424</v>
      </c>
      <c r="AU266" s="231" t="s">
        <v>86</v>
      </c>
      <c r="AY266" s="17" t="s">
        <v>164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84</v>
      </c>
      <c r="BK266" s="232">
        <f>ROUND(I266*H266,2)</f>
        <v>0</v>
      </c>
      <c r="BL266" s="17" t="s">
        <v>170</v>
      </c>
      <c r="BM266" s="231" t="s">
        <v>5413</v>
      </c>
    </row>
    <row r="267" spans="1:65" s="2" customFormat="1" ht="13.8" customHeight="1">
      <c r="A267" s="38"/>
      <c r="B267" s="39"/>
      <c r="C267" s="266" t="s">
        <v>915</v>
      </c>
      <c r="D267" s="266" t="s">
        <v>424</v>
      </c>
      <c r="E267" s="267" t="s">
        <v>5414</v>
      </c>
      <c r="F267" s="268" t="s">
        <v>5226</v>
      </c>
      <c r="G267" s="269" t="s">
        <v>3454</v>
      </c>
      <c r="H267" s="270">
        <v>2</v>
      </c>
      <c r="I267" s="271"/>
      <c r="J267" s="272">
        <f>ROUND(I267*H267,2)</f>
        <v>0</v>
      </c>
      <c r="K267" s="273"/>
      <c r="L267" s="274"/>
      <c r="M267" s="275" t="s">
        <v>1</v>
      </c>
      <c r="N267" s="276" t="s">
        <v>41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207</v>
      </c>
      <c r="AT267" s="231" t="s">
        <v>424</v>
      </c>
      <c r="AU267" s="231" t="s">
        <v>86</v>
      </c>
      <c r="AY267" s="17" t="s">
        <v>164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84</v>
      </c>
      <c r="BK267" s="232">
        <f>ROUND(I267*H267,2)</f>
        <v>0</v>
      </c>
      <c r="BL267" s="17" t="s">
        <v>170</v>
      </c>
      <c r="BM267" s="231" t="s">
        <v>5415</v>
      </c>
    </row>
    <row r="268" spans="1:65" s="2" customFormat="1" ht="13.8" customHeight="1">
      <c r="A268" s="38"/>
      <c r="B268" s="39"/>
      <c r="C268" s="266" t="s">
        <v>920</v>
      </c>
      <c r="D268" s="266" t="s">
        <v>424</v>
      </c>
      <c r="E268" s="267" t="s">
        <v>5416</v>
      </c>
      <c r="F268" s="268" t="s">
        <v>5229</v>
      </c>
      <c r="G268" s="269" t="s">
        <v>3454</v>
      </c>
      <c r="H268" s="270">
        <v>1</v>
      </c>
      <c r="I268" s="271"/>
      <c r="J268" s="272">
        <f>ROUND(I268*H268,2)</f>
        <v>0</v>
      </c>
      <c r="K268" s="273"/>
      <c r="L268" s="274"/>
      <c r="M268" s="275" t="s">
        <v>1</v>
      </c>
      <c r="N268" s="276" t="s">
        <v>41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207</v>
      </c>
      <c r="AT268" s="231" t="s">
        <v>424</v>
      </c>
      <c r="AU268" s="231" t="s">
        <v>86</v>
      </c>
      <c r="AY268" s="17" t="s">
        <v>164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84</v>
      </c>
      <c r="BK268" s="232">
        <f>ROUND(I268*H268,2)</f>
        <v>0</v>
      </c>
      <c r="BL268" s="17" t="s">
        <v>170</v>
      </c>
      <c r="BM268" s="231" t="s">
        <v>5417</v>
      </c>
    </row>
    <row r="269" spans="1:65" s="2" customFormat="1" ht="13.8" customHeight="1">
      <c r="A269" s="38"/>
      <c r="B269" s="39"/>
      <c r="C269" s="266" t="s">
        <v>927</v>
      </c>
      <c r="D269" s="266" t="s">
        <v>424</v>
      </c>
      <c r="E269" s="267" t="s">
        <v>5418</v>
      </c>
      <c r="F269" s="268" t="s">
        <v>5232</v>
      </c>
      <c r="G269" s="269" t="s">
        <v>3454</v>
      </c>
      <c r="H269" s="270">
        <v>1</v>
      </c>
      <c r="I269" s="271"/>
      <c r="J269" s="272">
        <f>ROUND(I269*H269,2)</f>
        <v>0</v>
      </c>
      <c r="K269" s="273"/>
      <c r="L269" s="274"/>
      <c r="M269" s="275" t="s">
        <v>1</v>
      </c>
      <c r="N269" s="276" t="s">
        <v>41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207</v>
      </c>
      <c r="AT269" s="231" t="s">
        <v>424</v>
      </c>
      <c r="AU269" s="231" t="s">
        <v>86</v>
      </c>
      <c r="AY269" s="17" t="s">
        <v>164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84</v>
      </c>
      <c r="BK269" s="232">
        <f>ROUND(I269*H269,2)</f>
        <v>0</v>
      </c>
      <c r="BL269" s="17" t="s">
        <v>170</v>
      </c>
      <c r="BM269" s="231" t="s">
        <v>5419</v>
      </c>
    </row>
    <row r="270" spans="1:65" s="2" customFormat="1" ht="13.8" customHeight="1">
      <c r="A270" s="38"/>
      <c r="B270" s="39"/>
      <c r="C270" s="266" t="s">
        <v>936</v>
      </c>
      <c r="D270" s="266" t="s">
        <v>424</v>
      </c>
      <c r="E270" s="267" t="s">
        <v>5420</v>
      </c>
      <c r="F270" s="268" t="s">
        <v>5235</v>
      </c>
      <c r="G270" s="269" t="s">
        <v>3454</v>
      </c>
      <c r="H270" s="270">
        <v>1</v>
      </c>
      <c r="I270" s="271"/>
      <c r="J270" s="272">
        <f>ROUND(I270*H270,2)</f>
        <v>0</v>
      </c>
      <c r="K270" s="273"/>
      <c r="L270" s="274"/>
      <c r="M270" s="275" t="s">
        <v>1</v>
      </c>
      <c r="N270" s="276" t="s">
        <v>41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207</v>
      </c>
      <c r="AT270" s="231" t="s">
        <v>424</v>
      </c>
      <c r="AU270" s="231" t="s">
        <v>86</v>
      </c>
      <c r="AY270" s="17" t="s">
        <v>164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84</v>
      </c>
      <c r="BK270" s="232">
        <f>ROUND(I270*H270,2)</f>
        <v>0</v>
      </c>
      <c r="BL270" s="17" t="s">
        <v>170</v>
      </c>
      <c r="BM270" s="231" t="s">
        <v>5421</v>
      </c>
    </row>
    <row r="271" spans="1:65" s="2" customFormat="1" ht="13.8" customHeight="1">
      <c r="A271" s="38"/>
      <c r="B271" s="39"/>
      <c r="C271" s="266" t="s">
        <v>947</v>
      </c>
      <c r="D271" s="266" t="s">
        <v>424</v>
      </c>
      <c r="E271" s="267" t="s">
        <v>5422</v>
      </c>
      <c r="F271" s="268" t="s">
        <v>5238</v>
      </c>
      <c r="G271" s="269" t="s">
        <v>3454</v>
      </c>
      <c r="H271" s="270">
        <v>1</v>
      </c>
      <c r="I271" s="271"/>
      <c r="J271" s="272">
        <f>ROUND(I271*H271,2)</f>
        <v>0</v>
      </c>
      <c r="K271" s="273"/>
      <c r="L271" s="274"/>
      <c r="M271" s="275" t="s">
        <v>1</v>
      </c>
      <c r="N271" s="276" t="s">
        <v>41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207</v>
      </c>
      <c r="AT271" s="231" t="s">
        <v>424</v>
      </c>
      <c r="AU271" s="231" t="s">
        <v>86</v>
      </c>
      <c r="AY271" s="17" t="s">
        <v>164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84</v>
      </c>
      <c r="BK271" s="232">
        <f>ROUND(I271*H271,2)</f>
        <v>0</v>
      </c>
      <c r="BL271" s="17" t="s">
        <v>170</v>
      </c>
      <c r="BM271" s="231" t="s">
        <v>5423</v>
      </c>
    </row>
    <row r="272" spans="1:65" s="2" customFormat="1" ht="22.2" customHeight="1">
      <c r="A272" s="38"/>
      <c r="B272" s="39"/>
      <c r="C272" s="266" t="s">
        <v>952</v>
      </c>
      <c r="D272" s="266" t="s">
        <v>424</v>
      </c>
      <c r="E272" s="267" t="s">
        <v>5424</v>
      </c>
      <c r="F272" s="268" t="s">
        <v>5241</v>
      </c>
      <c r="G272" s="269" t="s">
        <v>3454</v>
      </c>
      <c r="H272" s="270">
        <v>1</v>
      </c>
      <c r="I272" s="271"/>
      <c r="J272" s="272">
        <f>ROUND(I272*H272,2)</f>
        <v>0</v>
      </c>
      <c r="K272" s="273"/>
      <c r="L272" s="274"/>
      <c r="M272" s="275" t="s">
        <v>1</v>
      </c>
      <c r="N272" s="276" t="s">
        <v>41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207</v>
      </c>
      <c r="AT272" s="231" t="s">
        <v>424</v>
      </c>
      <c r="AU272" s="231" t="s">
        <v>86</v>
      </c>
      <c r="AY272" s="17" t="s">
        <v>164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84</v>
      </c>
      <c r="BK272" s="232">
        <f>ROUND(I272*H272,2)</f>
        <v>0</v>
      </c>
      <c r="BL272" s="17" t="s">
        <v>170</v>
      </c>
      <c r="BM272" s="231" t="s">
        <v>5425</v>
      </c>
    </row>
    <row r="273" spans="1:65" s="2" customFormat="1" ht="22.2" customHeight="1">
      <c r="A273" s="38"/>
      <c r="B273" s="39"/>
      <c r="C273" s="266" t="s">
        <v>956</v>
      </c>
      <c r="D273" s="266" t="s">
        <v>424</v>
      </c>
      <c r="E273" s="267" t="s">
        <v>5426</v>
      </c>
      <c r="F273" s="268" t="s">
        <v>5244</v>
      </c>
      <c r="G273" s="269" t="s">
        <v>182</v>
      </c>
      <c r="H273" s="270">
        <v>210</v>
      </c>
      <c r="I273" s="271"/>
      <c r="J273" s="272">
        <f>ROUND(I273*H273,2)</f>
        <v>0</v>
      </c>
      <c r="K273" s="273"/>
      <c r="L273" s="274"/>
      <c r="M273" s="275" t="s">
        <v>1</v>
      </c>
      <c r="N273" s="276" t="s">
        <v>41</v>
      </c>
      <c r="O273" s="91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207</v>
      </c>
      <c r="AT273" s="231" t="s">
        <v>424</v>
      </c>
      <c r="AU273" s="231" t="s">
        <v>86</v>
      </c>
      <c r="AY273" s="17" t="s">
        <v>164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84</v>
      </c>
      <c r="BK273" s="232">
        <f>ROUND(I273*H273,2)</f>
        <v>0</v>
      </c>
      <c r="BL273" s="17" t="s">
        <v>170</v>
      </c>
      <c r="BM273" s="231" t="s">
        <v>5427</v>
      </c>
    </row>
    <row r="274" spans="1:65" s="2" customFormat="1" ht="22.2" customHeight="1">
      <c r="A274" s="38"/>
      <c r="B274" s="39"/>
      <c r="C274" s="266" t="s">
        <v>961</v>
      </c>
      <c r="D274" s="266" t="s">
        <v>424</v>
      </c>
      <c r="E274" s="267" t="s">
        <v>5428</v>
      </c>
      <c r="F274" s="268" t="s">
        <v>5244</v>
      </c>
      <c r="G274" s="269" t="s">
        <v>182</v>
      </c>
      <c r="H274" s="270">
        <v>75</v>
      </c>
      <c r="I274" s="271"/>
      <c r="J274" s="272">
        <f>ROUND(I274*H274,2)</f>
        <v>0</v>
      </c>
      <c r="K274" s="273"/>
      <c r="L274" s="274"/>
      <c r="M274" s="275" t="s">
        <v>1</v>
      </c>
      <c r="N274" s="276" t="s">
        <v>41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207</v>
      </c>
      <c r="AT274" s="231" t="s">
        <v>424</v>
      </c>
      <c r="AU274" s="231" t="s">
        <v>86</v>
      </c>
      <c r="AY274" s="17" t="s">
        <v>164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84</v>
      </c>
      <c r="BK274" s="232">
        <f>ROUND(I274*H274,2)</f>
        <v>0</v>
      </c>
      <c r="BL274" s="17" t="s">
        <v>170</v>
      </c>
      <c r="BM274" s="231" t="s">
        <v>5429</v>
      </c>
    </row>
    <row r="275" spans="1:65" s="2" customFormat="1" ht="13.8" customHeight="1">
      <c r="A275" s="38"/>
      <c r="B275" s="39"/>
      <c r="C275" s="266" t="s">
        <v>967</v>
      </c>
      <c r="D275" s="266" t="s">
        <v>424</v>
      </c>
      <c r="E275" s="267" t="s">
        <v>5430</v>
      </c>
      <c r="F275" s="268" t="s">
        <v>5249</v>
      </c>
      <c r="G275" s="269" t="s">
        <v>182</v>
      </c>
      <c r="H275" s="270">
        <v>80</v>
      </c>
      <c r="I275" s="271"/>
      <c r="J275" s="272">
        <f>ROUND(I275*H275,2)</f>
        <v>0</v>
      </c>
      <c r="K275" s="273"/>
      <c r="L275" s="274"/>
      <c r="M275" s="275" t="s">
        <v>1</v>
      </c>
      <c r="N275" s="276" t="s">
        <v>41</v>
      </c>
      <c r="O275" s="91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207</v>
      </c>
      <c r="AT275" s="231" t="s">
        <v>424</v>
      </c>
      <c r="AU275" s="231" t="s">
        <v>86</v>
      </c>
      <c r="AY275" s="17" t="s">
        <v>164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84</v>
      </c>
      <c r="BK275" s="232">
        <f>ROUND(I275*H275,2)</f>
        <v>0</v>
      </c>
      <c r="BL275" s="17" t="s">
        <v>170</v>
      </c>
      <c r="BM275" s="231" t="s">
        <v>5431</v>
      </c>
    </row>
    <row r="276" spans="1:65" s="2" customFormat="1" ht="13.8" customHeight="1">
      <c r="A276" s="38"/>
      <c r="B276" s="39"/>
      <c r="C276" s="266" t="s">
        <v>974</v>
      </c>
      <c r="D276" s="266" t="s">
        <v>424</v>
      </c>
      <c r="E276" s="267" t="s">
        <v>5432</v>
      </c>
      <c r="F276" s="268" t="s">
        <v>5252</v>
      </c>
      <c r="G276" s="269" t="s">
        <v>182</v>
      </c>
      <c r="H276" s="270">
        <v>150</v>
      </c>
      <c r="I276" s="271"/>
      <c r="J276" s="272">
        <f>ROUND(I276*H276,2)</f>
        <v>0</v>
      </c>
      <c r="K276" s="273"/>
      <c r="L276" s="274"/>
      <c r="M276" s="275" t="s">
        <v>1</v>
      </c>
      <c r="N276" s="276" t="s">
        <v>41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207</v>
      </c>
      <c r="AT276" s="231" t="s">
        <v>424</v>
      </c>
      <c r="AU276" s="231" t="s">
        <v>86</v>
      </c>
      <c r="AY276" s="17" t="s">
        <v>164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84</v>
      </c>
      <c r="BK276" s="232">
        <f>ROUND(I276*H276,2)</f>
        <v>0</v>
      </c>
      <c r="BL276" s="17" t="s">
        <v>170</v>
      </c>
      <c r="BM276" s="231" t="s">
        <v>5433</v>
      </c>
    </row>
    <row r="277" spans="1:65" s="2" customFormat="1" ht="22.2" customHeight="1">
      <c r="A277" s="38"/>
      <c r="B277" s="39"/>
      <c r="C277" s="266" t="s">
        <v>979</v>
      </c>
      <c r="D277" s="266" t="s">
        <v>424</v>
      </c>
      <c r="E277" s="267" t="s">
        <v>5434</v>
      </c>
      <c r="F277" s="268" t="s">
        <v>5255</v>
      </c>
      <c r="G277" s="269" t="s">
        <v>182</v>
      </c>
      <c r="H277" s="270">
        <v>15</v>
      </c>
      <c r="I277" s="271"/>
      <c r="J277" s="272">
        <f>ROUND(I277*H277,2)</f>
        <v>0</v>
      </c>
      <c r="K277" s="273"/>
      <c r="L277" s="274"/>
      <c r="M277" s="275" t="s">
        <v>1</v>
      </c>
      <c r="N277" s="276" t="s">
        <v>41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207</v>
      </c>
      <c r="AT277" s="231" t="s">
        <v>424</v>
      </c>
      <c r="AU277" s="231" t="s">
        <v>86</v>
      </c>
      <c r="AY277" s="17" t="s">
        <v>164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84</v>
      </c>
      <c r="BK277" s="232">
        <f>ROUND(I277*H277,2)</f>
        <v>0</v>
      </c>
      <c r="BL277" s="17" t="s">
        <v>170</v>
      </c>
      <c r="BM277" s="231" t="s">
        <v>5435</v>
      </c>
    </row>
    <row r="278" spans="1:65" s="2" customFormat="1" ht="22.2" customHeight="1">
      <c r="A278" s="38"/>
      <c r="B278" s="39"/>
      <c r="C278" s="266" t="s">
        <v>983</v>
      </c>
      <c r="D278" s="266" t="s">
        <v>424</v>
      </c>
      <c r="E278" s="267" t="s">
        <v>5436</v>
      </c>
      <c r="F278" s="268" t="s">
        <v>5255</v>
      </c>
      <c r="G278" s="269" t="s">
        <v>182</v>
      </c>
      <c r="H278" s="270">
        <v>15</v>
      </c>
      <c r="I278" s="271"/>
      <c r="J278" s="272">
        <f>ROUND(I278*H278,2)</f>
        <v>0</v>
      </c>
      <c r="K278" s="273"/>
      <c r="L278" s="274"/>
      <c r="M278" s="275" t="s">
        <v>1</v>
      </c>
      <c r="N278" s="276" t="s">
        <v>41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207</v>
      </c>
      <c r="AT278" s="231" t="s">
        <v>424</v>
      </c>
      <c r="AU278" s="231" t="s">
        <v>86</v>
      </c>
      <c r="AY278" s="17" t="s">
        <v>164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84</v>
      </c>
      <c r="BK278" s="232">
        <f>ROUND(I278*H278,2)</f>
        <v>0</v>
      </c>
      <c r="BL278" s="17" t="s">
        <v>170</v>
      </c>
      <c r="BM278" s="231" t="s">
        <v>5437</v>
      </c>
    </row>
    <row r="279" spans="1:65" s="2" customFormat="1" ht="22.2" customHeight="1">
      <c r="A279" s="38"/>
      <c r="B279" s="39"/>
      <c r="C279" s="266" t="s">
        <v>989</v>
      </c>
      <c r="D279" s="266" t="s">
        <v>424</v>
      </c>
      <c r="E279" s="267" t="s">
        <v>5438</v>
      </c>
      <c r="F279" s="268" t="s">
        <v>5255</v>
      </c>
      <c r="G279" s="269" t="s">
        <v>182</v>
      </c>
      <c r="H279" s="270">
        <v>30</v>
      </c>
      <c r="I279" s="271"/>
      <c r="J279" s="272">
        <f>ROUND(I279*H279,2)</f>
        <v>0</v>
      </c>
      <c r="K279" s="273"/>
      <c r="L279" s="274"/>
      <c r="M279" s="275" t="s">
        <v>1</v>
      </c>
      <c r="N279" s="276" t="s">
        <v>41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207</v>
      </c>
      <c r="AT279" s="231" t="s">
        <v>424</v>
      </c>
      <c r="AU279" s="231" t="s">
        <v>86</v>
      </c>
      <c r="AY279" s="17" t="s">
        <v>164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84</v>
      </c>
      <c r="BK279" s="232">
        <f>ROUND(I279*H279,2)</f>
        <v>0</v>
      </c>
      <c r="BL279" s="17" t="s">
        <v>170</v>
      </c>
      <c r="BM279" s="231" t="s">
        <v>5439</v>
      </c>
    </row>
    <row r="280" spans="1:65" s="2" customFormat="1" ht="13.8" customHeight="1">
      <c r="A280" s="38"/>
      <c r="B280" s="39"/>
      <c r="C280" s="266" t="s">
        <v>994</v>
      </c>
      <c r="D280" s="266" t="s">
        <v>424</v>
      </c>
      <c r="E280" s="267" t="s">
        <v>5440</v>
      </c>
      <c r="F280" s="268" t="s">
        <v>5262</v>
      </c>
      <c r="G280" s="269" t="s">
        <v>1462</v>
      </c>
      <c r="H280" s="270">
        <v>1</v>
      </c>
      <c r="I280" s="271"/>
      <c r="J280" s="272">
        <f>ROUND(I280*H280,2)</f>
        <v>0</v>
      </c>
      <c r="K280" s="273"/>
      <c r="L280" s="274"/>
      <c r="M280" s="275" t="s">
        <v>1</v>
      </c>
      <c r="N280" s="276" t="s">
        <v>41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207</v>
      </c>
      <c r="AT280" s="231" t="s">
        <v>424</v>
      </c>
      <c r="AU280" s="231" t="s">
        <v>86</v>
      </c>
      <c r="AY280" s="17" t="s">
        <v>164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84</v>
      </c>
      <c r="BK280" s="232">
        <f>ROUND(I280*H280,2)</f>
        <v>0</v>
      </c>
      <c r="BL280" s="17" t="s">
        <v>170</v>
      </c>
      <c r="BM280" s="231" t="s">
        <v>5441</v>
      </c>
    </row>
    <row r="281" spans="1:65" s="2" customFormat="1" ht="13.8" customHeight="1">
      <c r="A281" s="38"/>
      <c r="B281" s="39"/>
      <c r="C281" s="266" t="s">
        <v>998</v>
      </c>
      <c r="D281" s="266" t="s">
        <v>424</v>
      </c>
      <c r="E281" s="267" t="s">
        <v>5442</v>
      </c>
      <c r="F281" s="268" t="s">
        <v>5265</v>
      </c>
      <c r="G281" s="269" t="s">
        <v>1462</v>
      </c>
      <c r="H281" s="270">
        <v>1</v>
      </c>
      <c r="I281" s="271"/>
      <c r="J281" s="272">
        <f>ROUND(I281*H281,2)</f>
        <v>0</v>
      </c>
      <c r="K281" s="273"/>
      <c r="L281" s="274"/>
      <c r="M281" s="275" t="s">
        <v>1</v>
      </c>
      <c r="N281" s="276" t="s">
        <v>41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207</v>
      </c>
      <c r="AT281" s="231" t="s">
        <v>424</v>
      </c>
      <c r="AU281" s="231" t="s">
        <v>86</v>
      </c>
      <c r="AY281" s="17" t="s">
        <v>164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84</v>
      </c>
      <c r="BK281" s="232">
        <f>ROUND(I281*H281,2)</f>
        <v>0</v>
      </c>
      <c r="BL281" s="17" t="s">
        <v>170</v>
      </c>
      <c r="BM281" s="231" t="s">
        <v>5443</v>
      </c>
    </row>
    <row r="282" spans="1:65" s="2" customFormat="1" ht="34.8" customHeight="1">
      <c r="A282" s="38"/>
      <c r="B282" s="39"/>
      <c r="C282" s="266" t="s">
        <v>1004</v>
      </c>
      <c r="D282" s="266" t="s">
        <v>424</v>
      </c>
      <c r="E282" s="267" t="s">
        <v>5444</v>
      </c>
      <c r="F282" s="268" t="s">
        <v>5268</v>
      </c>
      <c r="G282" s="269" t="s">
        <v>3454</v>
      </c>
      <c r="H282" s="270">
        <v>1</v>
      </c>
      <c r="I282" s="271"/>
      <c r="J282" s="272">
        <f>ROUND(I282*H282,2)</f>
        <v>0</v>
      </c>
      <c r="K282" s="273"/>
      <c r="L282" s="274"/>
      <c r="M282" s="283" t="s">
        <v>1</v>
      </c>
      <c r="N282" s="284" t="s">
        <v>41</v>
      </c>
      <c r="O282" s="280"/>
      <c r="P282" s="281">
        <f>O282*H282</f>
        <v>0</v>
      </c>
      <c r="Q282" s="281">
        <v>0</v>
      </c>
      <c r="R282" s="281">
        <f>Q282*H282</f>
        <v>0</v>
      </c>
      <c r="S282" s="281">
        <v>0</v>
      </c>
      <c r="T282" s="28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207</v>
      </c>
      <c r="AT282" s="231" t="s">
        <v>424</v>
      </c>
      <c r="AU282" s="231" t="s">
        <v>86</v>
      </c>
      <c r="AY282" s="17" t="s">
        <v>164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84</v>
      </c>
      <c r="BK282" s="232">
        <f>ROUND(I282*H282,2)</f>
        <v>0</v>
      </c>
      <c r="BL282" s="17" t="s">
        <v>170</v>
      </c>
      <c r="BM282" s="231" t="s">
        <v>5445</v>
      </c>
    </row>
    <row r="283" spans="1:31" s="2" customFormat="1" ht="6.95" customHeight="1">
      <c r="A283" s="38"/>
      <c r="B283" s="66"/>
      <c r="C283" s="67"/>
      <c r="D283" s="67"/>
      <c r="E283" s="67"/>
      <c r="F283" s="67"/>
      <c r="G283" s="67"/>
      <c r="H283" s="67"/>
      <c r="I283" s="67"/>
      <c r="J283" s="67"/>
      <c r="K283" s="67"/>
      <c r="L283" s="44"/>
      <c r="M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</row>
  </sheetData>
  <sheetProtection password="CC35" sheet="1" objects="1" scenarios="1" formatColumns="0" formatRows="0" autoFilter="0"/>
  <autoFilter ref="C130:K282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2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111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4.4" customHeight="1">
      <c r="B7" s="20"/>
      <c r="E7" s="141" t="str">
        <f>'Rekapitulace stavby'!K6</f>
        <v>Rekonstrukce ubytovny ASK Lovosice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42" t="s">
        <v>5446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ROUND(J142,2)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ROUND((SUM(BE142:BE728)),2)</f>
        <v>0</v>
      </c>
      <c r="G33" s="38"/>
      <c r="H33" s="38"/>
      <c r="I33" s="155">
        <v>0.21</v>
      </c>
      <c r="J33" s="154">
        <f>ROUND(((SUM(BE142:BE728))*I33),2)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ROUND((SUM(BF142:BF728)),2)</f>
        <v>0</v>
      </c>
      <c r="G34" s="38"/>
      <c r="H34" s="38"/>
      <c r="I34" s="155">
        <v>0.15</v>
      </c>
      <c r="J34" s="154">
        <f>ROUND(((SUM(BF142:BF728))*I34),2)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ROUND((SUM(BG142:BG728)),2)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ROUND((SUM(BH142:BH728)),2)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ROUND((SUM(BI142:BI728)),2)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74" t="str">
        <f>E7</f>
        <v>Rekonstrukce ubytovny ASK Lovosice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07 - Vzduchotechnika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Lovosice</v>
      </c>
      <c r="G91" s="40"/>
      <c r="H91" s="40"/>
      <c r="I91" s="32" t="s">
        <v>30</v>
      </c>
      <c r="J91" s="36" t="str">
        <f>E21</f>
        <v>LINE architektura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115</v>
      </c>
      <c r="D94" s="176"/>
      <c r="E94" s="176"/>
      <c r="F94" s="176"/>
      <c r="G94" s="176"/>
      <c r="H94" s="176"/>
      <c r="I94" s="176"/>
      <c r="J94" s="177" t="s">
        <v>116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117</v>
      </c>
      <c r="D96" s="40"/>
      <c r="E96" s="40"/>
      <c r="F96" s="40"/>
      <c r="G96" s="40"/>
      <c r="H96" s="40"/>
      <c r="I96" s="40"/>
      <c r="J96" s="110">
        <f>J142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118</v>
      </c>
    </row>
    <row r="97" spans="1:31" s="9" customFormat="1" ht="24.95" customHeight="1">
      <c r="A97" s="9"/>
      <c r="B97" s="179"/>
      <c r="C97" s="180"/>
      <c r="D97" s="181" t="s">
        <v>5447</v>
      </c>
      <c r="E97" s="182"/>
      <c r="F97" s="182"/>
      <c r="G97" s="182"/>
      <c r="H97" s="182"/>
      <c r="I97" s="182"/>
      <c r="J97" s="183">
        <f>J143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5448</v>
      </c>
      <c r="E98" s="182"/>
      <c r="F98" s="182"/>
      <c r="G98" s="182"/>
      <c r="H98" s="182"/>
      <c r="I98" s="182"/>
      <c r="J98" s="183">
        <f>J166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5449</v>
      </c>
      <c r="E99" s="182"/>
      <c r="F99" s="182"/>
      <c r="G99" s="182"/>
      <c r="H99" s="182"/>
      <c r="I99" s="182"/>
      <c r="J99" s="183">
        <f>J200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5450</v>
      </c>
      <c r="E100" s="182"/>
      <c r="F100" s="182"/>
      <c r="G100" s="182"/>
      <c r="H100" s="182"/>
      <c r="I100" s="182"/>
      <c r="J100" s="183">
        <f>J220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5451</v>
      </c>
      <c r="E101" s="182"/>
      <c r="F101" s="182"/>
      <c r="G101" s="182"/>
      <c r="H101" s="182"/>
      <c r="I101" s="182"/>
      <c r="J101" s="183">
        <f>J235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5452</v>
      </c>
      <c r="E102" s="182"/>
      <c r="F102" s="182"/>
      <c r="G102" s="182"/>
      <c r="H102" s="182"/>
      <c r="I102" s="182"/>
      <c r="J102" s="183">
        <f>J250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9"/>
      <c r="C103" s="180"/>
      <c r="D103" s="181" t="s">
        <v>5453</v>
      </c>
      <c r="E103" s="182"/>
      <c r="F103" s="182"/>
      <c r="G103" s="182"/>
      <c r="H103" s="182"/>
      <c r="I103" s="182"/>
      <c r="J103" s="183">
        <f>J266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9"/>
      <c r="C104" s="180"/>
      <c r="D104" s="181" t="s">
        <v>5454</v>
      </c>
      <c r="E104" s="182"/>
      <c r="F104" s="182"/>
      <c r="G104" s="182"/>
      <c r="H104" s="182"/>
      <c r="I104" s="182"/>
      <c r="J104" s="183">
        <f>J282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9"/>
      <c r="C105" s="180"/>
      <c r="D105" s="181" t="s">
        <v>5455</v>
      </c>
      <c r="E105" s="182"/>
      <c r="F105" s="182"/>
      <c r="G105" s="182"/>
      <c r="H105" s="182"/>
      <c r="I105" s="182"/>
      <c r="J105" s="183">
        <f>J290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79"/>
      <c r="C106" s="180"/>
      <c r="D106" s="181" t="s">
        <v>5456</v>
      </c>
      <c r="E106" s="182"/>
      <c r="F106" s="182"/>
      <c r="G106" s="182"/>
      <c r="H106" s="182"/>
      <c r="I106" s="182"/>
      <c r="J106" s="183">
        <f>J295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79"/>
      <c r="C107" s="180"/>
      <c r="D107" s="181" t="s">
        <v>5457</v>
      </c>
      <c r="E107" s="182"/>
      <c r="F107" s="182"/>
      <c r="G107" s="182"/>
      <c r="H107" s="182"/>
      <c r="I107" s="182"/>
      <c r="J107" s="183">
        <f>J310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79"/>
      <c r="C108" s="180"/>
      <c r="D108" s="181" t="s">
        <v>5458</v>
      </c>
      <c r="E108" s="182"/>
      <c r="F108" s="182"/>
      <c r="G108" s="182"/>
      <c r="H108" s="182"/>
      <c r="I108" s="182"/>
      <c r="J108" s="183">
        <f>J340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79"/>
      <c r="C109" s="180"/>
      <c r="D109" s="181" t="s">
        <v>5459</v>
      </c>
      <c r="E109" s="182"/>
      <c r="F109" s="182"/>
      <c r="G109" s="182"/>
      <c r="H109" s="182"/>
      <c r="I109" s="182"/>
      <c r="J109" s="183">
        <f>J352</f>
        <v>0</v>
      </c>
      <c r="K109" s="180"/>
      <c r="L109" s="18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9"/>
      <c r="C110" s="180"/>
      <c r="D110" s="181" t="s">
        <v>5460</v>
      </c>
      <c r="E110" s="182"/>
      <c r="F110" s="182"/>
      <c r="G110" s="182"/>
      <c r="H110" s="182"/>
      <c r="I110" s="182"/>
      <c r="J110" s="183">
        <f>J384</f>
        <v>0</v>
      </c>
      <c r="K110" s="180"/>
      <c r="L110" s="18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79"/>
      <c r="C111" s="180"/>
      <c r="D111" s="181" t="s">
        <v>5461</v>
      </c>
      <c r="E111" s="182"/>
      <c r="F111" s="182"/>
      <c r="G111" s="182"/>
      <c r="H111" s="182"/>
      <c r="I111" s="182"/>
      <c r="J111" s="183">
        <f>J410</f>
        <v>0</v>
      </c>
      <c r="K111" s="180"/>
      <c r="L111" s="18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79"/>
      <c r="C112" s="180"/>
      <c r="D112" s="181" t="s">
        <v>5462</v>
      </c>
      <c r="E112" s="182"/>
      <c r="F112" s="182"/>
      <c r="G112" s="182"/>
      <c r="H112" s="182"/>
      <c r="I112" s="182"/>
      <c r="J112" s="183">
        <f>J437</f>
        <v>0</v>
      </c>
      <c r="K112" s="180"/>
      <c r="L112" s="18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79"/>
      <c r="C113" s="180"/>
      <c r="D113" s="181" t="s">
        <v>5463</v>
      </c>
      <c r="E113" s="182"/>
      <c r="F113" s="182"/>
      <c r="G113" s="182"/>
      <c r="H113" s="182"/>
      <c r="I113" s="182"/>
      <c r="J113" s="183">
        <f>J469</f>
        <v>0</v>
      </c>
      <c r="K113" s="180"/>
      <c r="L113" s="18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79"/>
      <c r="C114" s="180"/>
      <c r="D114" s="181" t="s">
        <v>5464</v>
      </c>
      <c r="E114" s="182"/>
      <c r="F114" s="182"/>
      <c r="G114" s="182"/>
      <c r="H114" s="182"/>
      <c r="I114" s="182"/>
      <c r="J114" s="183">
        <f>J489</f>
        <v>0</v>
      </c>
      <c r="K114" s="180"/>
      <c r="L114" s="18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9" customFormat="1" ht="24.95" customHeight="1">
      <c r="A115" s="9"/>
      <c r="B115" s="179"/>
      <c r="C115" s="180"/>
      <c r="D115" s="181" t="s">
        <v>5465</v>
      </c>
      <c r="E115" s="182"/>
      <c r="F115" s="182"/>
      <c r="G115" s="182"/>
      <c r="H115" s="182"/>
      <c r="I115" s="182"/>
      <c r="J115" s="183">
        <f>J523</f>
        <v>0</v>
      </c>
      <c r="K115" s="180"/>
      <c r="L115" s="184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9" customFormat="1" ht="24.95" customHeight="1">
      <c r="A116" s="9"/>
      <c r="B116" s="179"/>
      <c r="C116" s="180"/>
      <c r="D116" s="181" t="s">
        <v>5466</v>
      </c>
      <c r="E116" s="182"/>
      <c r="F116" s="182"/>
      <c r="G116" s="182"/>
      <c r="H116" s="182"/>
      <c r="I116" s="182"/>
      <c r="J116" s="183">
        <f>J547</f>
        <v>0</v>
      </c>
      <c r="K116" s="180"/>
      <c r="L116" s="184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9" customFormat="1" ht="24.95" customHeight="1">
      <c r="A117" s="9"/>
      <c r="B117" s="179"/>
      <c r="C117" s="180"/>
      <c r="D117" s="181" t="s">
        <v>5467</v>
      </c>
      <c r="E117" s="182"/>
      <c r="F117" s="182"/>
      <c r="G117" s="182"/>
      <c r="H117" s="182"/>
      <c r="I117" s="182"/>
      <c r="J117" s="183">
        <f>J598</f>
        <v>0</v>
      </c>
      <c r="K117" s="180"/>
      <c r="L117" s="184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9" customFormat="1" ht="24.95" customHeight="1">
      <c r="A118" s="9"/>
      <c r="B118" s="179"/>
      <c r="C118" s="180"/>
      <c r="D118" s="181" t="s">
        <v>5468</v>
      </c>
      <c r="E118" s="182"/>
      <c r="F118" s="182"/>
      <c r="G118" s="182"/>
      <c r="H118" s="182"/>
      <c r="I118" s="182"/>
      <c r="J118" s="183">
        <f>J631</f>
        <v>0</v>
      </c>
      <c r="K118" s="180"/>
      <c r="L118" s="184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9" customFormat="1" ht="24.95" customHeight="1">
      <c r="A119" s="9"/>
      <c r="B119" s="179"/>
      <c r="C119" s="180"/>
      <c r="D119" s="181" t="s">
        <v>5469</v>
      </c>
      <c r="E119" s="182"/>
      <c r="F119" s="182"/>
      <c r="G119" s="182"/>
      <c r="H119" s="182"/>
      <c r="I119" s="182"/>
      <c r="J119" s="183">
        <f>J653</f>
        <v>0</v>
      </c>
      <c r="K119" s="180"/>
      <c r="L119" s="184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9" customFormat="1" ht="24.95" customHeight="1">
      <c r="A120" s="9"/>
      <c r="B120" s="179"/>
      <c r="C120" s="180"/>
      <c r="D120" s="181" t="s">
        <v>5470</v>
      </c>
      <c r="E120" s="182"/>
      <c r="F120" s="182"/>
      <c r="G120" s="182"/>
      <c r="H120" s="182"/>
      <c r="I120" s="182"/>
      <c r="J120" s="183">
        <f>J669</f>
        <v>0</v>
      </c>
      <c r="K120" s="180"/>
      <c r="L120" s="184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9" customFormat="1" ht="24.95" customHeight="1">
      <c r="A121" s="9"/>
      <c r="B121" s="179"/>
      <c r="C121" s="180"/>
      <c r="D121" s="181" t="s">
        <v>5471</v>
      </c>
      <c r="E121" s="182"/>
      <c r="F121" s="182"/>
      <c r="G121" s="182"/>
      <c r="H121" s="182"/>
      <c r="I121" s="182"/>
      <c r="J121" s="183">
        <f>J689</f>
        <v>0</v>
      </c>
      <c r="K121" s="180"/>
      <c r="L121" s="184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9" customFormat="1" ht="24.95" customHeight="1">
      <c r="A122" s="9"/>
      <c r="B122" s="179"/>
      <c r="C122" s="180"/>
      <c r="D122" s="181" t="s">
        <v>5472</v>
      </c>
      <c r="E122" s="182"/>
      <c r="F122" s="182"/>
      <c r="G122" s="182"/>
      <c r="H122" s="182"/>
      <c r="I122" s="182"/>
      <c r="J122" s="183">
        <f>J710</f>
        <v>0</v>
      </c>
      <c r="K122" s="180"/>
      <c r="L122" s="184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s="2" customFormat="1" ht="21.8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8" spans="1:31" s="2" customFormat="1" ht="6.95" customHeight="1">
      <c r="A128" s="38"/>
      <c r="B128" s="68"/>
      <c r="C128" s="69"/>
      <c r="D128" s="69"/>
      <c r="E128" s="69"/>
      <c r="F128" s="69"/>
      <c r="G128" s="69"/>
      <c r="H128" s="69"/>
      <c r="I128" s="69"/>
      <c r="J128" s="69"/>
      <c r="K128" s="69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4.95" customHeight="1">
      <c r="A129" s="38"/>
      <c r="B129" s="39"/>
      <c r="C129" s="23" t="s">
        <v>149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16</v>
      </c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4.4" customHeight="1">
      <c r="A132" s="38"/>
      <c r="B132" s="39"/>
      <c r="C132" s="40"/>
      <c r="D132" s="40"/>
      <c r="E132" s="174" t="str">
        <f>E7</f>
        <v>Rekonstrukce ubytovny ASK Lovosice</v>
      </c>
      <c r="F132" s="32"/>
      <c r="G132" s="32"/>
      <c r="H132" s="32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2" customHeight="1">
      <c r="A133" s="38"/>
      <c r="B133" s="39"/>
      <c r="C133" s="32" t="s">
        <v>112</v>
      </c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6" customHeight="1">
      <c r="A134" s="38"/>
      <c r="B134" s="39"/>
      <c r="C134" s="40"/>
      <c r="D134" s="40"/>
      <c r="E134" s="76" t="str">
        <f>E9</f>
        <v>07 - Vzduchotechnika</v>
      </c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6.95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2" customHeight="1">
      <c r="A136" s="38"/>
      <c r="B136" s="39"/>
      <c r="C136" s="32" t="s">
        <v>20</v>
      </c>
      <c r="D136" s="40"/>
      <c r="E136" s="40"/>
      <c r="F136" s="27" t="str">
        <f>F12</f>
        <v xml:space="preserve"> </v>
      </c>
      <c r="G136" s="40"/>
      <c r="H136" s="40"/>
      <c r="I136" s="32" t="s">
        <v>22</v>
      </c>
      <c r="J136" s="79" t="str">
        <f>IF(J12="","",J12)</f>
        <v>1. 10. 2020</v>
      </c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6.95" customHeight="1">
      <c r="A137" s="38"/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26.4" customHeight="1">
      <c r="A138" s="38"/>
      <c r="B138" s="39"/>
      <c r="C138" s="32" t="s">
        <v>24</v>
      </c>
      <c r="D138" s="40"/>
      <c r="E138" s="40"/>
      <c r="F138" s="27" t="str">
        <f>E15</f>
        <v>Město Lovosice</v>
      </c>
      <c r="G138" s="40"/>
      <c r="H138" s="40"/>
      <c r="I138" s="32" t="s">
        <v>30</v>
      </c>
      <c r="J138" s="36" t="str">
        <f>E21</f>
        <v>LINE architektura s.r.o.</v>
      </c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15.6" customHeight="1">
      <c r="A139" s="38"/>
      <c r="B139" s="39"/>
      <c r="C139" s="32" t="s">
        <v>28</v>
      </c>
      <c r="D139" s="40"/>
      <c r="E139" s="40"/>
      <c r="F139" s="27" t="str">
        <f>IF(E18="","",E18)</f>
        <v>Vyplň údaj</v>
      </c>
      <c r="G139" s="40"/>
      <c r="H139" s="40"/>
      <c r="I139" s="32" t="s">
        <v>33</v>
      </c>
      <c r="J139" s="36" t="str">
        <f>E24</f>
        <v>Šimková Dita, K.Vary</v>
      </c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0.3" customHeight="1">
      <c r="A140" s="38"/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11" customFormat="1" ht="29.25" customHeight="1">
      <c r="A141" s="191"/>
      <c r="B141" s="192"/>
      <c r="C141" s="193" t="s">
        <v>150</v>
      </c>
      <c r="D141" s="194" t="s">
        <v>61</v>
      </c>
      <c r="E141" s="194" t="s">
        <v>57</v>
      </c>
      <c r="F141" s="194" t="s">
        <v>58</v>
      </c>
      <c r="G141" s="194" t="s">
        <v>151</v>
      </c>
      <c r="H141" s="194" t="s">
        <v>152</v>
      </c>
      <c r="I141" s="194" t="s">
        <v>153</v>
      </c>
      <c r="J141" s="195" t="s">
        <v>116</v>
      </c>
      <c r="K141" s="196" t="s">
        <v>154</v>
      </c>
      <c r="L141" s="197"/>
      <c r="M141" s="100" t="s">
        <v>1</v>
      </c>
      <c r="N141" s="101" t="s">
        <v>40</v>
      </c>
      <c r="O141" s="101" t="s">
        <v>155</v>
      </c>
      <c r="P141" s="101" t="s">
        <v>156</v>
      </c>
      <c r="Q141" s="101" t="s">
        <v>157</v>
      </c>
      <c r="R141" s="101" t="s">
        <v>158</v>
      </c>
      <c r="S141" s="101" t="s">
        <v>159</v>
      </c>
      <c r="T141" s="102" t="s">
        <v>160</v>
      </c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</row>
    <row r="142" spans="1:63" s="2" customFormat="1" ht="22.8" customHeight="1">
      <c r="A142" s="38"/>
      <c r="B142" s="39"/>
      <c r="C142" s="107" t="s">
        <v>161</v>
      </c>
      <c r="D142" s="40"/>
      <c r="E142" s="40"/>
      <c r="F142" s="40"/>
      <c r="G142" s="40"/>
      <c r="H142" s="40"/>
      <c r="I142" s="40"/>
      <c r="J142" s="198">
        <f>BK142</f>
        <v>0</v>
      </c>
      <c r="K142" s="40"/>
      <c r="L142" s="44"/>
      <c r="M142" s="103"/>
      <c r="N142" s="199"/>
      <c r="O142" s="104"/>
      <c r="P142" s="200">
        <f>P143+P166+P200+P220+P235+P250+P266+P282+P290+P295+P310+P340+P352+P384+P410+P437+P469+P489+P523+P547+P598+P631+P653+P669+P689+P710</f>
        <v>0</v>
      </c>
      <c r="Q142" s="104"/>
      <c r="R142" s="200">
        <f>R143+R166+R200+R220+R235+R250+R266+R282+R290+R295+R310+R340+R352+R384+R410+R437+R469+R489+R523+R547+R598+R631+R653+R669+R689+R710</f>
        <v>0</v>
      </c>
      <c r="S142" s="104"/>
      <c r="T142" s="201">
        <f>T143+T166+T200+T220+T235+T250+T266+T282+T290+T295+T310+T340+T352+T384+T410+T437+T469+T489+T523+T547+T598+T631+T653+T669+T689+T710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75</v>
      </c>
      <c r="AU142" s="17" t="s">
        <v>118</v>
      </c>
      <c r="BK142" s="202">
        <f>BK143+BK166+BK200+BK220+BK235+BK250+BK266+BK282+BK290+BK295+BK310+BK340+BK352+BK384+BK410+BK437+BK469+BK489+BK523+BK547+BK598+BK631+BK653+BK669+BK689+BK710</f>
        <v>0</v>
      </c>
    </row>
    <row r="143" spans="1:63" s="12" customFormat="1" ht="25.9" customHeight="1">
      <c r="A143" s="12"/>
      <c r="B143" s="203"/>
      <c r="C143" s="204"/>
      <c r="D143" s="205" t="s">
        <v>75</v>
      </c>
      <c r="E143" s="206" t="s">
        <v>5473</v>
      </c>
      <c r="F143" s="206" t="s">
        <v>3719</v>
      </c>
      <c r="G143" s="204"/>
      <c r="H143" s="204"/>
      <c r="I143" s="207"/>
      <c r="J143" s="208">
        <f>BK143</f>
        <v>0</v>
      </c>
      <c r="K143" s="204"/>
      <c r="L143" s="209"/>
      <c r="M143" s="210"/>
      <c r="N143" s="211"/>
      <c r="O143" s="211"/>
      <c r="P143" s="212">
        <f>SUM(P144:P165)</f>
        <v>0</v>
      </c>
      <c r="Q143" s="211"/>
      <c r="R143" s="212">
        <f>SUM(R144:R165)</f>
        <v>0</v>
      </c>
      <c r="S143" s="211"/>
      <c r="T143" s="213">
        <f>SUM(T144:T165)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84</v>
      </c>
      <c r="AT143" s="215" t="s">
        <v>75</v>
      </c>
      <c r="AU143" s="215" t="s">
        <v>76</v>
      </c>
      <c r="AY143" s="214" t="s">
        <v>164</v>
      </c>
      <c r="BK143" s="216">
        <f>SUM(BK144:BK165)</f>
        <v>0</v>
      </c>
    </row>
    <row r="144" spans="1:65" s="2" customFormat="1" ht="13.8" customHeight="1">
      <c r="A144" s="38"/>
      <c r="B144" s="39"/>
      <c r="C144" s="219" t="s">
        <v>84</v>
      </c>
      <c r="D144" s="219" t="s">
        <v>166</v>
      </c>
      <c r="E144" s="220" t="s">
        <v>84</v>
      </c>
      <c r="F144" s="221" t="s">
        <v>5474</v>
      </c>
      <c r="G144" s="222" t="s">
        <v>3721</v>
      </c>
      <c r="H144" s="223">
        <v>1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41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170</v>
      </c>
      <c r="AT144" s="231" t="s">
        <v>166</v>
      </c>
      <c r="AU144" s="231" t="s">
        <v>84</v>
      </c>
      <c r="AY144" s="17" t="s">
        <v>164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84</v>
      </c>
      <c r="BK144" s="232">
        <f>ROUND(I144*H144,2)</f>
        <v>0</v>
      </c>
      <c r="BL144" s="17" t="s">
        <v>170</v>
      </c>
      <c r="BM144" s="231" t="s">
        <v>5475</v>
      </c>
    </row>
    <row r="145" spans="1:65" s="2" customFormat="1" ht="13.8" customHeight="1">
      <c r="A145" s="38"/>
      <c r="B145" s="39"/>
      <c r="C145" s="219" t="s">
        <v>86</v>
      </c>
      <c r="D145" s="219" t="s">
        <v>166</v>
      </c>
      <c r="E145" s="220" t="s">
        <v>218</v>
      </c>
      <c r="F145" s="221" t="s">
        <v>5476</v>
      </c>
      <c r="G145" s="222" t="s">
        <v>169</v>
      </c>
      <c r="H145" s="223">
        <v>48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41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170</v>
      </c>
      <c r="AT145" s="231" t="s">
        <v>166</v>
      </c>
      <c r="AU145" s="231" t="s">
        <v>84</v>
      </c>
      <c r="AY145" s="17" t="s">
        <v>164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84</v>
      </c>
      <c r="BK145" s="232">
        <f>ROUND(I145*H145,2)</f>
        <v>0</v>
      </c>
      <c r="BL145" s="17" t="s">
        <v>170</v>
      </c>
      <c r="BM145" s="231" t="s">
        <v>5477</v>
      </c>
    </row>
    <row r="146" spans="1:65" s="2" customFormat="1" ht="13.8" customHeight="1">
      <c r="A146" s="38"/>
      <c r="B146" s="39"/>
      <c r="C146" s="219" t="s">
        <v>179</v>
      </c>
      <c r="D146" s="219" t="s">
        <v>166</v>
      </c>
      <c r="E146" s="220" t="s">
        <v>222</v>
      </c>
      <c r="F146" s="221" t="s">
        <v>5478</v>
      </c>
      <c r="G146" s="222" t="s">
        <v>169</v>
      </c>
      <c r="H146" s="223">
        <v>12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41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170</v>
      </c>
      <c r="AT146" s="231" t="s">
        <v>166</v>
      </c>
      <c r="AU146" s="231" t="s">
        <v>84</v>
      </c>
      <c r="AY146" s="17" t="s">
        <v>164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84</v>
      </c>
      <c r="BK146" s="232">
        <f>ROUND(I146*H146,2)</f>
        <v>0</v>
      </c>
      <c r="BL146" s="17" t="s">
        <v>170</v>
      </c>
      <c r="BM146" s="231" t="s">
        <v>5479</v>
      </c>
    </row>
    <row r="147" spans="1:65" s="2" customFormat="1" ht="13.8" customHeight="1">
      <c r="A147" s="38"/>
      <c r="B147" s="39"/>
      <c r="C147" s="219" t="s">
        <v>170</v>
      </c>
      <c r="D147" s="219" t="s">
        <v>166</v>
      </c>
      <c r="E147" s="220" t="s">
        <v>227</v>
      </c>
      <c r="F147" s="221" t="s">
        <v>5480</v>
      </c>
      <c r="G147" s="222" t="s">
        <v>169</v>
      </c>
      <c r="H147" s="223">
        <v>36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41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170</v>
      </c>
      <c r="AT147" s="231" t="s">
        <v>166</v>
      </c>
      <c r="AU147" s="231" t="s">
        <v>84</v>
      </c>
      <c r="AY147" s="17" t="s">
        <v>164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84</v>
      </c>
      <c r="BK147" s="232">
        <f>ROUND(I147*H147,2)</f>
        <v>0</v>
      </c>
      <c r="BL147" s="17" t="s">
        <v>170</v>
      </c>
      <c r="BM147" s="231" t="s">
        <v>5481</v>
      </c>
    </row>
    <row r="148" spans="1:65" s="2" customFormat="1" ht="13.8" customHeight="1">
      <c r="A148" s="38"/>
      <c r="B148" s="39"/>
      <c r="C148" s="219" t="s">
        <v>191</v>
      </c>
      <c r="D148" s="219" t="s">
        <v>166</v>
      </c>
      <c r="E148" s="220" t="s">
        <v>233</v>
      </c>
      <c r="F148" s="221" t="s">
        <v>5482</v>
      </c>
      <c r="G148" s="222" t="s">
        <v>169</v>
      </c>
      <c r="H148" s="223">
        <v>22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41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170</v>
      </c>
      <c r="AT148" s="231" t="s">
        <v>166</v>
      </c>
      <c r="AU148" s="231" t="s">
        <v>84</v>
      </c>
      <c r="AY148" s="17" t="s">
        <v>164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84</v>
      </c>
      <c r="BK148" s="232">
        <f>ROUND(I148*H148,2)</f>
        <v>0</v>
      </c>
      <c r="BL148" s="17" t="s">
        <v>170</v>
      </c>
      <c r="BM148" s="231" t="s">
        <v>5483</v>
      </c>
    </row>
    <row r="149" spans="1:65" s="2" customFormat="1" ht="13.8" customHeight="1">
      <c r="A149" s="38"/>
      <c r="B149" s="39"/>
      <c r="C149" s="219" t="s">
        <v>197</v>
      </c>
      <c r="D149" s="219" t="s">
        <v>166</v>
      </c>
      <c r="E149" s="220" t="s">
        <v>238</v>
      </c>
      <c r="F149" s="221" t="s">
        <v>5484</v>
      </c>
      <c r="G149" s="222" t="s">
        <v>169</v>
      </c>
      <c r="H149" s="223">
        <v>18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41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170</v>
      </c>
      <c r="AT149" s="231" t="s">
        <v>166</v>
      </c>
      <c r="AU149" s="231" t="s">
        <v>84</v>
      </c>
      <c r="AY149" s="17" t="s">
        <v>164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84</v>
      </c>
      <c r="BK149" s="232">
        <f>ROUND(I149*H149,2)</f>
        <v>0</v>
      </c>
      <c r="BL149" s="17" t="s">
        <v>170</v>
      </c>
      <c r="BM149" s="231" t="s">
        <v>5485</v>
      </c>
    </row>
    <row r="150" spans="1:65" s="2" customFormat="1" ht="13.8" customHeight="1">
      <c r="A150" s="38"/>
      <c r="B150" s="39"/>
      <c r="C150" s="219" t="s">
        <v>201</v>
      </c>
      <c r="D150" s="219" t="s">
        <v>166</v>
      </c>
      <c r="E150" s="220" t="s">
        <v>8</v>
      </c>
      <c r="F150" s="221" t="s">
        <v>5486</v>
      </c>
      <c r="G150" s="222" t="s">
        <v>169</v>
      </c>
      <c r="H150" s="223">
        <v>105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41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170</v>
      </c>
      <c r="AT150" s="231" t="s">
        <v>166</v>
      </c>
      <c r="AU150" s="231" t="s">
        <v>84</v>
      </c>
      <c r="AY150" s="17" t="s">
        <v>164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84</v>
      </c>
      <c r="BK150" s="232">
        <f>ROUND(I150*H150,2)</f>
        <v>0</v>
      </c>
      <c r="BL150" s="17" t="s">
        <v>170</v>
      </c>
      <c r="BM150" s="231" t="s">
        <v>5487</v>
      </c>
    </row>
    <row r="151" spans="1:65" s="2" customFormat="1" ht="13.8" customHeight="1">
      <c r="A151" s="38"/>
      <c r="B151" s="39"/>
      <c r="C151" s="219" t="s">
        <v>207</v>
      </c>
      <c r="D151" s="219" t="s">
        <v>166</v>
      </c>
      <c r="E151" s="220" t="s">
        <v>252</v>
      </c>
      <c r="F151" s="221" t="s">
        <v>5488</v>
      </c>
      <c r="G151" s="222" t="s">
        <v>3928</v>
      </c>
      <c r="H151" s="223">
        <v>15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41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170</v>
      </c>
      <c r="AT151" s="231" t="s">
        <v>166</v>
      </c>
      <c r="AU151" s="231" t="s">
        <v>84</v>
      </c>
      <c r="AY151" s="17" t="s">
        <v>164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84</v>
      </c>
      <c r="BK151" s="232">
        <f>ROUND(I151*H151,2)</f>
        <v>0</v>
      </c>
      <c r="BL151" s="17" t="s">
        <v>170</v>
      </c>
      <c r="BM151" s="231" t="s">
        <v>5489</v>
      </c>
    </row>
    <row r="152" spans="1:65" s="2" customFormat="1" ht="13.8" customHeight="1">
      <c r="A152" s="38"/>
      <c r="B152" s="39"/>
      <c r="C152" s="219" t="s">
        <v>212</v>
      </c>
      <c r="D152" s="219" t="s">
        <v>166</v>
      </c>
      <c r="E152" s="220" t="s">
        <v>258</v>
      </c>
      <c r="F152" s="221" t="s">
        <v>5490</v>
      </c>
      <c r="G152" s="222" t="s">
        <v>3928</v>
      </c>
      <c r="H152" s="223">
        <v>5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41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170</v>
      </c>
      <c r="AT152" s="231" t="s">
        <v>166</v>
      </c>
      <c r="AU152" s="231" t="s">
        <v>84</v>
      </c>
      <c r="AY152" s="17" t="s">
        <v>164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84</v>
      </c>
      <c r="BK152" s="232">
        <f>ROUND(I152*H152,2)</f>
        <v>0</v>
      </c>
      <c r="BL152" s="17" t="s">
        <v>170</v>
      </c>
      <c r="BM152" s="231" t="s">
        <v>5491</v>
      </c>
    </row>
    <row r="153" spans="1:65" s="2" customFormat="1" ht="13.8" customHeight="1">
      <c r="A153" s="38"/>
      <c r="B153" s="39"/>
      <c r="C153" s="219" t="s">
        <v>218</v>
      </c>
      <c r="D153" s="219" t="s">
        <v>166</v>
      </c>
      <c r="E153" s="220" t="s">
        <v>263</v>
      </c>
      <c r="F153" s="221" t="s">
        <v>5492</v>
      </c>
      <c r="G153" s="222" t="s">
        <v>3928</v>
      </c>
      <c r="H153" s="223">
        <v>10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41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170</v>
      </c>
      <c r="AT153" s="231" t="s">
        <v>166</v>
      </c>
      <c r="AU153" s="231" t="s">
        <v>84</v>
      </c>
      <c r="AY153" s="17" t="s">
        <v>164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84</v>
      </c>
      <c r="BK153" s="232">
        <f>ROUND(I153*H153,2)</f>
        <v>0</v>
      </c>
      <c r="BL153" s="17" t="s">
        <v>170</v>
      </c>
      <c r="BM153" s="231" t="s">
        <v>5493</v>
      </c>
    </row>
    <row r="154" spans="1:65" s="2" customFormat="1" ht="13.8" customHeight="1">
      <c r="A154" s="38"/>
      <c r="B154" s="39"/>
      <c r="C154" s="219" t="s">
        <v>222</v>
      </c>
      <c r="D154" s="219" t="s">
        <v>166</v>
      </c>
      <c r="E154" s="220" t="s">
        <v>268</v>
      </c>
      <c r="F154" s="221" t="s">
        <v>5494</v>
      </c>
      <c r="G154" s="222" t="s">
        <v>3928</v>
      </c>
      <c r="H154" s="223">
        <v>15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41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170</v>
      </c>
      <c r="AT154" s="231" t="s">
        <v>166</v>
      </c>
      <c r="AU154" s="231" t="s">
        <v>84</v>
      </c>
      <c r="AY154" s="17" t="s">
        <v>164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84</v>
      </c>
      <c r="BK154" s="232">
        <f>ROUND(I154*H154,2)</f>
        <v>0</v>
      </c>
      <c r="BL154" s="17" t="s">
        <v>170</v>
      </c>
      <c r="BM154" s="231" t="s">
        <v>5495</v>
      </c>
    </row>
    <row r="155" spans="1:65" s="2" customFormat="1" ht="13.8" customHeight="1">
      <c r="A155" s="38"/>
      <c r="B155" s="39"/>
      <c r="C155" s="219" t="s">
        <v>227</v>
      </c>
      <c r="D155" s="219" t="s">
        <v>166</v>
      </c>
      <c r="E155" s="220" t="s">
        <v>86</v>
      </c>
      <c r="F155" s="221" t="s">
        <v>5496</v>
      </c>
      <c r="G155" s="222" t="s">
        <v>3721</v>
      </c>
      <c r="H155" s="223">
        <v>1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41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170</v>
      </c>
      <c r="AT155" s="231" t="s">
        <v>166</v>
      </c>
      <c r="AU155" s="231" t="s">
        <v>84</v>
      </c>
      <c r="AY155" s="17" t="s">
        <v>164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84</v>
      </c>
      <c r="BK155" s="232">
        <f>ROUND(I155*H155,2)</f>
        <v>0</v>
      </c>
      <c r="BL155" s="17" t="s">
        <v>170</v>
      </c>
      <c r="BM155" s="231" t="s">
        <v>5497</v>
      </c>
    </row>
    <row r="156" spans="1:65" s="2" customFormat="1" ht="13.8" customHeight="1">
      <c r="A156" s="38"/>
      <c r="B156" s="39"/>
      <c r="C156" s="219" t="s">
        <v>233</v>
      </c>
      <c r="D156" s="219" t="s">
        <v>166</v>
      </c>
      <c r="E156" s="220" t="s">
        <v>275</v>
      </c>
      <c r="F156" s="221" t="s">
        <v>3720</v>
      </c>
      <c r="G156" s="222" t="s">
        <v>3721</v>
      </c>
      <c r="H156" s="223">
        <v>1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41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170</v>
      </c>
      <c r="AT156" s="231" t="s">
        <v>166</v>
      </c>
      <c r="AU156" s="231" t="s">
        <v>84</v>
      </c>
      <c r="AY156" s="17" t="s">
        <v>164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84</v>
      </c>
      <c r="BK156" s="232">
        <f>ROUND(I156*H156,2)</f>
        <v>0</v>
      </c>
      <c r="BL156" s="17" t="s">
        <v>170</v>
      </c>
      <c r="BM156" s="231" t="s">
        <v>5498</v>
      </c>
    </row>
    <row r="157" spans="1:65" s="2" customFormat="1" ht="13.8" customHeight="1">
      <c r="A157" s="38"/>
      <c r="B157" s="39"/>
      <c r="C157" s="219" t="s">
        <v>238</v>
      </c>
      <c r="D157" s="219" t="s">
        <v>166</v>
      </c>
      <c r="E157" s="220" t="s">
        <v>7</v>
      </c>
      <c r="F157" s="221" t="s">
        <v>3725</v>
      </c>
      <c r="G157" s="222" t="s">
        <v>3721</v>
      </c>
      <c r="H157" s="223">
        <v>1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41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170</v>
      </c>
      <c r="AT157" s="231" t="s">
        <v>166</v>
      </c>
      <c r="AU157" s="231" t="s">
        <v>84</v>
      </c>
      <c r="AY157" s="17" t="s">
        <v>164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84</v>
      </c>
      <c r="BK157" s="232">
        <f>ROUND(I157*H157,2)</f>
        <v>0</v>
      </c>
      <c r="BL157" s="17" t="s">
        <v>170</v>
      </c>
      <c r="BM157" s="231" t="s">
        <v>5499</v>
      </c>
    </row>
    <row r="158" spans="1:65" s="2" customFormat="1" ht="13.8" customHeight="1">
      <c r="A158" s="38"/>
      <c r="B158" s="39"/>
      <c r="C158" s="219" t="s">
        <v>8</v>
      </c>
      <c r="D158" s="219" t="s">
        <v>166</v>
      </c>
      <c r="E158" s="220" t="s">
        <v>284</v>
      </c>
      <c r="F158" s="221" t="s">
        <v>5500</v>
      </c>
      <c r="G158" s="222" t="s">
        <v>3721</v>
      </c>
      <c r="H158" s="223">
        <v>1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41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170</v>
      </c>
      <c r="AT158" s="231" t="s">
        <v>166</v>
      </c>
      <c r="AU158" s="231" t="s">
        <v>84</v>
      </c>
      <c r="AY158" s="17" t="s">
        <v>164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84</v>
      </c>
      <c r="BK158" s="232">
        <f>ROUND(I158*H158,2)</f>
        <v>0</v>
      </c>
      <c r="BL158" s="17" t="s">
        <v>170</v>
      </c>
      <c r="BM158" s="231" t="s">
        <v>5501</v>
      </c>
    </row>
    <row r="159" spans="1:65" s="2" customFormat="1" ht="13.8" customHeight="1">
      <c r="A159" s="38"/>
      <c r="B159" s="39"/>
      <c r="C159" s="219" t="s">
        <v>252</v>
      </c>
      <c r="D159" s="219" t="s">
        <v>166</v>
      </c>
      <c r="E159" s="220" t="s">
        <v>179</v>
      </c>
      <c r="F159" s="221" t="s">
        <v>5502</v>
      </c>
      <c r="G159" s="222" t="s">
        <v>3721</v>
      </c>
      <c r="H159" s="223">
        <v>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41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170</v>
      </c>
      <c r="AT159" s="231" t="s">
        <v>166</v>
      </c>
      <c r="AU159" s="231" t="s">
        <v>84</v>
      </c>
      <c r="AY159" s="17" t="s">
        <v>164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84</v>
      </c>
      <c r="BK159" s="232">
        <f>ROUND(I159*H159,2)</f>
        <v>0</v>
      </c>
      <c r="BL159" s="17" t="s">
        <v>170</v>
      </c>
      <c r="BM159" s="231" t="s">
        <v>5503</v>
      </c>
    </row>
    <row r="160" spans="1:65" s="2" customFormat="1" ht="13.8" customHeight="1">
      <c r="A160" s="38"/>
      <c r="B160" s="39"/>
      <c r="C160" s="219" t="s">
        <v>258</v>
      </c>
      <c r="D160" s="219" t="s">
        <v>166</v>
      </c>
      <c r="E160" s="220" t="s">
        <v>170</v>
      </c>
      <c r="F160" s="221" t="s">
        <v>5504</v>
      </c>
      <c r="G160" s="222" t="s">
        <v>3721</v>
      </c>
      <c r="H160" s="223">
        <v>1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41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170</v>
      </c>
      <c r="AT160" s="231" t="s">
        <v>166</v>
      </c>
      <c r="AU160" s="231" t="s">
        <v>84</v>
      </c>
      <c r="AY160" s="17" t="s">
        <v>164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84</v>
      </c>
      <c r="BK160" s="232">
        <f>ROUND(I160*H160,2)</f>
        <v>0</v>
      </c>
      <c r="BL160" s="17" t="s">
        <v>170</v>
      </c>
      <c r="BM160" s="231" t="s">
        <v>5505</v>
      </c>
    </row>
    <row r="161" spans="1:65" s="2" customFormat="1" ht="13.8" customHeight="1">
      <c r="A161" s="38"/>
      <c r="B161" s="39"/>
      <c r="C161" s="219" t="s">
        <v>263</v>
      </c>
      <c r="D161" s="219" t="s">
        <v>166</v>
      </c>
      <c r="E161" s="220" t="s">
        <v>191</v>
      </c>
      <c r="F161" s="221" t="s">
        <v>5506</v>
      </c>
      <c r="G161" s="222" t="s">
        <v>3721</v>
      </c>
      <c r="H161" s="223">
        <v>1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41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170</v>
      </c>
      <c r="AT161" s="231" t="s">
        <v>166</v>
      </c>
      <c r="AU161" s="231" t="s">
        <v>84</v>
      </c>
      <c r="AY161" s="17" t="s">
        <v>164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84</v>
      </c>
      <c r="BK161" s="232">
        <f>ROUND(I161*H161,2)</f>
        <v>0</v>
      </c>
      <c r="BL161" s="17" t="s">
        <v>170</v>
      </c>
      <c r="BM161" s="231" t="s">
        <v>5507</v>
      </c>
    </row>
    <row r="162" spans="1:65" s="2" customFormat="1" ht="13.8" customHeight="1">
      <c r="A162" s="38"/>
      <c r="B162" s="39"/>
      <c r="C162" s="219" t="s">
        <v>268</v>
      </c>
      <c r="D162" s="219" t="s">
        <v>166</v>
      </c>
      <c r="E162" s="220" t="s">
        <v>197</v>
      </c>
      <c r="F162" s="221" t="s">
        <v>5508</v>
      </c>
      <c r="G162" s="222" t="s">
        <v>3721</v>
      </c>
      <c r="H162" s="223">
        <v>1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41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170</v>
      </c>
      <c r="AT162" s="231" t="s">
        <v>166</v>
      </c>
      <c r="AU162" s="231" t="s">
        <v>84</v>
      </c>
      <c r="AY162" s="17" t="s">
        <v>164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84</v>
      </c>
      <c r="BK162" s="232">
        <f>ROUND(I162*H162,2)</f>
        <v>0</v>
      </c>
      <c r="BL162" s="17" t="s">
        <v>170</v>
      </c>
      <c r="BM162" s="231" t="s">
        <v>5509</v>
      </c>
    </row>
    <row r="163" spans="1:65" s="2" customFormat="1" ht="13.8" customHeight="1">
      <c r="A163" s="38"/>
      <c r="B163" s="39"/>
      <c r="C163" s="219" t="s">
        <v>275</v>
      </c>
      <c r="D163" s="219" t="s">
        <v>166</v>
      </c>
      <c r="E163" s="220" t="s">
        <v>201</v>
      </c>
      <c r="F163" s="221" t="s">
        <v>5510</v>
      </c>
      <c r="G163" s="222" t="s">
        <v>3721</v>
      </c>
      <c r="H163" s="223">
        <v>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41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170</v>
      </c>
      <c r="AT163" s="231" t="s">
        <v>166</v>
      </c>
      <c r="AU163" s="231" t="s">
        <v>84</v>
      </c>
      <c r="AY163" s="17" t="s">
        <v>164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84</v>
      </c>
      <c r="BK163" s="232">
        <f>ROUND(I163*H163,2)</f>
        <v>0</v>
      </c>
      <c r="BL163" s="17" t="s">
        <v>170</v>
      </c>
      <c r="BM163" s="231" t="s">
        <v>5511</v>
      </c>
    </row>
    <row r="164" spans="1:65" s="2" customFormat="1" ht="13.8" customHeight="1">
      <c r="A164" s="38"/>
      <c r="B164" s="39"/>
      <c r="C164" s="219" t="s">
        <v>7</v>
      </c>
      <c r="D164" s="219" t="s">
        <v>166</v>
      </c>
      <c r="E164" s="220" t="s">
        <v>207</v>
      </c>
      <c r="F164" s="221" t="s">
        <v>5510</v>
      </c>
      <c r="G164" s="222" t="s">
        <v>3721</v>
      </c>
      <c r="H164" s="223">
        <v>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41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170</v>
      </c>
      <c r="AT164" s="231" t="s">
        <v>166</v>
      </c>
      <c r="AU164" s="231" t="s">
        <v>84</v>
      </c>
      <c r="AY164" s="17" t="s">
        <v>164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84</v>
      </c>
      <c r="BK164" s="232">
        <f>ROUND(I164*H164,2)</f>
        <v>0</v>
      </c>
      <c r="BL164" s="17" t="s">
        <v>170</v>
      </c>
      <c r="BM164" s="231" t="s">
        <v>5512</v>
      </c>
    </row>
    <row r="165" spans="1:65" s="2" customFormat="1" ht="13.8" customHeight="1">
      <c r="A165" s="38"/>
      <c r="B165" s="39"/>
      <c r="C165" s="219" t="s">
        <v>284</v>
      </c>
      <c r="D165" s="219" t="s">
        <v>166</v>
      </c>
      <c r="E165" s="220" t="s">
        <v>212</v>
      </c>
      <c r="F165" s="221" t="s">
        <v>5513</v>
      </c>
      <c r="G165" s="222" t="s">
        <v>3721</v>
      </c>
      <c r="H165" s="223">
        <v>11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41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170</v>
      </c>
      <c r="AT165" s="231" t="s">
        <v>166</v>
      </c>
      <c r="AU165" s="231" t="s">
        <v>84</v>
      </c>
      <c r="AY165" s="17" t="s">
        <v>164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84</v>
      </c>
      <c r="BK165" s="232">
        <f>ROUND(I165*H165,2)</f>
        <v>0</v>
      </c>
      <c r="BL165" s="17" t="s">
        <v>170</v>
      </c>
      <c r="BM165" s="231" t="s">
        <v>5514</v>
      </c>
    </row>
    <row r="166" spans="1:63" s="12" customFormat="1" ht="25.9" customHeight="1">
      <c r="A166" s="12"/>
      <c r="B166" s="203"/>
      <c r="C166" s="204"/>
      <c r="D166" s="205" t="s">
        <v>75</v>
      </c>
      <c r="E166" s="206" t="s">
        <v>3428</v>
      </c>
      <c r="F166" s="206" t="s">
        <v>5515</v>
      </c>
      <c r="G166" s="204"/>
      <c r="H166" s="204"/>
      <c r="I166" s="207"/>
      <c r="J166" s="208">
        <f>BK166</f>
        <v>0</v>
      </c>
      <c r="K166" s="204"/>
      <c r="L166" s="209"/>
      <c r="M166" s="210"/>
      <c r="N166" s="211"/>
      <c r="O166" s="211"/>
      <c r="P166" s="212">
        <f>SUM(P167:P199)</f>
        <v>0</v>
      </c>
      <c r="Q166" s="211"/>
      <c r="R166" s="212">
        <f>SUM(R167:R199)</f>
        <v>0</v>
      </c>
      <c r="S166" s="211"/>
      <c r="T166" s="213">
        <f>SUM(T167:T199)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84</v>
      </c>
      <c r="AT166" s="215" t="s">
        <v>75</v>
      </c>
      <c r="AU166" s="215" t="s">
        <v>76</v>
      </c>
      <c r="AY166" s="214" t="s">
        <v>164</v>
      </c>
      <c r="BK166" s="216">
        <f>SUM(BK167:BK199)</f>
        <v>0</v>
      </c>
    </row>
    <row r="167" spans="1:65" s="2" customFormat="1" ht="34.8" customHeight="1">
      <c r="A167" s="38"/>
      <c r="B167" s="39"/>
      <c r="C167" s="219" t="s">
        <v>291</v>
      </c>
      <c r="D167" s="219" t="s">
        <v>166</v>
      </c>
      <c r="E167" s="220" t="s">
        <v>2488</v>
      </c>
      <c r="F167" s="221" t="s">
        <v>5516</v>
      </c>
      <c r="G167" s="222" t="s">
        <v>3454</v>
      </c>
      <c r="H167" s="223">
        <v>0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41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170</v>
      </c>
      <c r="AT167" s="231" t="s">
        <v>166</v>
      </c>
      <c r="AU167" s="231" t="s">
        <v>84</v>
      </c>
      <c r="AY167" s="17" t="s">
        <v>164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84</v>
      </c>
      <c r="BK167" s="232">
        <f>ROUND(I167*H167,2)</f>
        <v>0</v>
      </c>
      <c r="BL167" s="17" t="s">
        <v>170</v>
      </c>
      <c r="BM167" s="231" t="s">
        <v>5517</v>
      </c>
    </row>
    <row r="168" spans="1:65" s="2" customFormat="1" ht="34.8" customHeight="1">
      <c r="A168" s="38"/>
      <c r="B168" s="39"/>
      <c r="C168" s="219" t="s">
        <v>296</v>
      </c>
      <c r="D168" s="219" t="s">
        <v>166</v>
      </c>
      <c r="E168" s="220" t="s">
        <v>2491</v>
      </c>
      <c r="F168" s="221" t="s">
        <v>5518</v>
      </c>
      <c r="G168" s="222" t="s">
        <v>3454</v>
      </c>
      <c r="H168" s="223">
        <v>0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41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170</v>
      </c>
      <c r="AT168" s="231" t="s">
        <v>166</v>
      </c>
      <c r="AU168" s="231" t="s">
        <v>84</v>
      </c>
      <c r="AY168" s="17" t="s">
        <v>164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84</v>
      </c>
      <c r="BK168" s="232">
        <f>ROUND(I168*H168,2)</f>
        <v>0</v>
      </c>
      <c r="BL168" s="17" t="s">
        <v>170</v>
      </c>
      <c r="BM168" s="231" t="s">
        <v>5519</v>
      </c>
    </row>
    <row r="169" spans="1:65" s="2" customFormat="1" ht="13.8" customHeight="1">
      <c r="A169" s="38"/>
      <c r="B169" s="39"/>
      <c r="C169" s="219" t="s">
        <v>305</v>
      </c>
      <c r="D169" s="219" t="s">
        <v>166</v>
      </c>
      <c r="E169" s="220" t="s">
        <v>2494</v>
      </c>
      <c r="F169" s="221" t="s">
        <v>5520</v>
      </c>
      <c r="G169" s="222" t="s">
        <v>3454</v>
      </c>
      <c r="H169" s="223">
        <v>0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41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170</v>
      </c>
      <c r="AT169" s="231" t="s">
        <v>166</v>
      </c>
      <c r="AU169" s="231" t="s">
        <v>84</v>
      </c>
      <c r="AY169" s="17" t="s">
        <v>164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84</v>
      </c>
      <c r="BK169" s="232">
        <f>ROUND(I169*H169,2)</f>
        <v>0</v>
      </c>
      <c r="BL169" s="17" t="s">
        <v>170</v>
      </c>
      <c r="BM169" s="231" t="s">
        <v>5521</v>
      </c>
    </row>
    <row r="170" spans="1:65" s="2" customFormat="1" ht="13.8" customHeight="1">
      <c r="A170" s="38"/>
      <c r="B170" s="39"/>
      <c r="C170" s="219" t="s">
        <v>314</v>
      </c>
      <c r="D170" s="219" t="s">
        <v>166</v>
      </c>
      <c r="E170" s="220" t="s">
        <v>2497</v>
      </c>
      <c r="F170" s="221" t="s">
        <v>5522</v>
      </c>
      <c r="G170" s="222" t="s">
        <v>3454</v>
      </c>
      <c r="H170" s="223">
        <v>0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41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170</v>
      </c>
      <c r="AT170" s="231" t="s">
        <v>166</v>
      </c>
      <c r="AU170" s="231" t="s">
        <v>84</v>
      </c>
      <c r="AY170" s="17" t="s">
        <v>164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84</v>
      </c>
      <c r="BK170" s="232">
        <f>ROUND(I170*H170,2)</f>
        <v>0</v>
      </c>
      <c r="BL170" s="17" t="s">
        <v>170</v>
      </c>
      <c r="BM170" s="231" t="s">
        <v>5523</v>
      </c>
    </row>
    <row r="171" spans="1:65" s="2" customFormat="1" ht="13.8" customHeight="1">
      <c r="A171" s="38"/>
      <c r="B171" s="39"/>
      <c r="C171" s="219" t="s">
        <v>319</v>
      </c>
      <c r="D171" s="219" t="s">
        <v>166</v>
      </c>
      <c r="E171" s="220" t="s">
        <v>2500</v>
      </c>
      <c r="F171" s="221" t="s">
        <v>5524</v>
      </c>
      <c r="G171" s="222" t="s">
        <v>3454</v>
      </c>
      <c r="H171" s="223">
        <v>0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41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170</v>
      </c>
      <c r="AT171" s="231" t="s">
        <v>166</v>
      </c>
      <c r="AU171" s="231" t="s">
        <v>84</v>
      </c>
      <c r="AY171" s="17" t="s">
        <v>164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84</v>
      </c>
      <c r="BK171" s="232">
        <f>ROUND(I171*H171,2)</f>
        <v>0</v>
      </c>
      <c r="BL171" s="17" t="s">
        <v>170</v>
      </c>
      <c r="BM171" s="231" t="s">
        <v>5525</v>
      </c>
    </row>
    <row r="172" spans="1:65" s="2" customFormat="1" ht="13.8" customHeight="1">
      <c r="A172" s="38"/>
      <c r="B172" s="39"/>
      <c r="C172" s="219" t="s">
        <v>324</v>
      </c>
      <c r="D172" s="219" t="s">
        <v>166</v>
      </c>
      <c r="E172" s="220" t="s">
        <v>2503</v>
      </c>
      <c r="F172" s="221" t="s">
        <v>5526</v>
      </c>
      <c r="G172" s="222" t="s">
        <v>3454</v>
      </c>
      <c r="H172" s="223">
        <v>0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41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170</v>
      </c>
      <c r="AT172" s="231" t="s">
        <v>166</v>
      </c>
      <c r="AU172" s="231" t="s">
        <v>84</v>
      </c>
      <c r="AY172" s="17" t="s">
        <v>164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84</v>
      </c>
      <c r="BK172" s="232">
        <f>ROUND(I172*H172,2)</f>
        <v>0</v>
      </c>
      <c r="BL172" s="17" t="s">
        <v>170</v>
      </c>
      <c r="BM172" s="231" t="s">
        <v>5527</v>
      </c>
    </row>
    <row r="173" spans="1:65" s="2" customFormat="1" ht="22.2" customHeight="1">
      <c r="A173" s="38"/>
      <c r="B173" s="39"/>
      <c r="C173" s="219" t="s">
        <v>333</v>
      </c>
      <c r="D173" s="219" t="s">
        <v>166</v>
      </c>
      <c r="E173" s="220" t="s">
        <v>2506</v>
      </c>
      <c r="F173" s="221" t="s">
        <v>5528</v>
      </c>
      <c r="G173" s="222" t="s">
        <v>3928</v>
      </c>
      <c r="H173" s="223">
        <v>85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41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170</v>
      </c>
      <c r="AT173" s="231" t="s">
        <v>166</v>
      </c>
      <c r="AU173" s="231" t="s">
        <v>84</v>
      </c>
      <c r="AY173" s="17" t="s">
        <v>164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84</v>
      </c>
      <c r="BK173" s="232">
        <f>ROUND(I173*H173,2)</f>
        <v>0</v>
      </c>
      <c r="BL173" s="17" t="s">
        <v>170</v>
      </c>
      <c r="BM173" s="231" t="s">
        <v>5529</v>
      </c>
    </row>
    <row r="174" spans="1:65" s="2" customFormat="1" ht="22.2" customHeight="1">
      <c r="A174" s="38"/>
      <c r="B174" s="39"/>
      <c r="C174" s="219" t="s">
        <v>338</v>
      </c>
      <c r="D174" s="219" t="s">
        <v>166</v>
      </c>
      <c r="E174" s="220" t="s">
        <v>2509</v>
      </c>
      <c r="F174" s="221" t="s">
        <v>5530</v>
      </c>
      <c r="G174" s="222" t="s">
        <v>3928</v>
      </c>
      <c r="H174" s="223">
        <v>21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41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170</v>
      </c>
      <c r="AT174" s="231" t="s">
        <v>166</v>
      </c>
      <c r="AU174" s="231" t="s">
        <v>84</v>
      </c>
      <c r="AY174" s="17" t="s">
        <v>164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84</v>
      </c>
      <c r="BK174" s="232">
        <f>ROUND(I174*H174,2)</f>
        <v>0</v>
      </c>
      <c r="BL174" s="17" t="s">
        <v>170</v>
      </c>
      <c r="BM174" s="231" t="s">
        <v>5531</v>
      </c>
    </row>
    <row r="175" spans="1:65" s="2" customFormat="1" ht="22.2" customHeight="1">
      <c r="A175" s="38"/>
      <c r="B175" s="39"/>
      <c r="C175" s="219" t="s">
        <v>347</v>
      </c>
      <c r="D175" s="219" t="s">
        <v>166</v>
      </c>
      <c r="E175" s="220" t="s">
        <v>2512</v>
      </c>
      <c r="F175" s="221" t="s">
        <v>5532</v>
      </c>
      <c r="G175" s="222" t="s">
        <v>3928</v>
      </c>
      <c r="H175" s="223">
        <v>15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41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170</v>
      </c>
      <c r="AT175" s="231" t="s">
        <v>166</v>
      </c>
      <c r="AU175" s="231" t="s">
        <v>84</v>
      </c>
      <c r="AY175" s="17" t="s">
        <v>164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84</v>
      </c>
      <c r="BK175" s="232">
        <f>ROUND(I175*H175,2)</f>
        <v>0</v>
      </c>
      <c r="BL175" s="17" t="s">
        <v>170</v>
      </c>
      <c r="BM175" s="231" t="s">
        <v>5533</v>
      </c>
    </row>
    <row r="176" spans="1:65" s="2" customFormat="1" ht="13.8" customHeight="1">
      <c r="A176" s="38"/>
      <c r="B176" s="39"/>
      <c r="C176" s="219" t="s">
        <v>352</v>
      </c>
      <c r="D176" s="219" t="s">
        <v>166</v>
      </c>
      <c r="E176" s="220" t="s">
        <v>2515</v>
      </c>
      <c r="F176" s="221" t="s">
        <v>5534</v>
      </c>
      <c r="G176" s="222" t="s">
        <v>3454</v>
      </c>
      <c r="H176" s="223">
        <v>11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41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170</v>
      </c>
      <c r="AT176" s="231" t="s">
        <v>166</v>
      </c>
      <c r="AU176" s="231" t="s">
        <v>84</v>
      </c>
      <c r="AY176" s="17" t="s">
        <v>164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84</v>
      </c>
      <c r="BK176" s="232">
        <f>ROUND(I176*H176,2)</f>
        <v>0</v>
      </c>
      <c r="BL176" s="17" t="s">
        <v>170</v>
      </c>
      <c r="BM176" s="231" t="s">
        <v>5535</v>
      </c>
    </row>
    <row r="177" spans="1:65" s="2" customFormat="1" ht="13.8" customHeight="1">
      <c r="A177" s="38"/>
      <c r="B177" s="39"/>
      <c r="C177" s="219" t="s">
        <v>356</v>
      </c>
      <c r="D177" s="219" t="s">
        <v>166</v>
      </c>
      <c r="E177" s="220" t="s">
        <v>2518</v>
      </c>
      <c r="F177" s="221" t="s">
        <v>5536</v>
      </c>
      <c r="G177" s="222" t="s">
        <v>3928</v>
      </c>
      <c r="H177" s="223">
        <v>121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41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170</v>
      </c>
      <c r="AT177" s="231" t="s">
        <v>166</v>
      </c>
      <c r="AU177" s="231" t="s">
        <v>84</v>
      </c>
      <c r="AY177" s="17" t="s">
        <v>164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84</v>
      </c>
      <c r="BK177" s="232">
        <f>ROUND(I177*H177,2)</f>
        <v>0</v>
      </c>
      <c r="BL177" s="17" t="s">
        <v>170</v>
      </c>
      <c r="BM177" s="231" t="s">
        <v>5537</v>
      </c>
    </row>
    <row r="178" spans="1:65" s="2" customFormat="1" ht="13.8" customHeight="1">
      <c r="A178" s="38"/>
      <c r="B178" s="39"/>
      <c r="C178" s="219" t="s">
        <v>360</v>
      </c>
      <c r="D178" s="219" t="s">
        <v>166</v>
      </c>
      <c r="E178" s="220" t="s">
        <v>2521</v>
      </c>
      <c r="F178" s="221" t="s">
        <v>5538</v>
      </c>
      <c r="G178" s="222" t="s">
        <v>3454</v>
      </c>
      <c r="H178" s="223">
        <v>1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41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170</v>
      </c>
      <c r="AT178" s="231" t="s">
        <v>166</v>
      </c>
      <c r="AU178" s="231" t="s">
        <v>84</v>
      </c>
      <c r="AY178" s="17" t="s">
        <v>164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84</v>
      </c>
      <c r="BK178" s="232">
        <f>ROUND(I178*H178,2)</f>
        <v>0</v>
      </c>
      <c r="BL178" s="17" t="s">
        <v>170</v>
      </c>
      <c r="BM178" s="231" t="s">
        <v>5539</v>
      </c>
    </row>
    <row r="179" spans="1:65" s="2" customFormat="1" ht="13.8" customHeight="1">
      <c r="A179" s="38"/>
      <c r="B179" s="39"/>
      <c r="C179" s="219" t="s">
        <v>364</v>
      </c>
      <c r="D179" s="219" t="s">
        <v>166</v>
      </c>
      <c r="E179" s="220" t="s">
        <v>2525</v>
      </c>
      <c r="F179" s="221" t="s">
        <v>5540</v>
      </c>
      <c r="G179" s="222" t="s">
        <v>3454</v>
      </c>
      <c r="H179" s="223">
        <v>1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41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170</v>
      </c>
      <c r="AT179" s="231" t="s">
        <v>166</v>
      </c>
      <c r="AU179" s="231" t="s">
        <v>84</v>
      </c>
      <c r="AY179" s="17" t="s">
        <v>164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84</v>
      </c>
      <c r="BK179" s="232">
        <f>ROUND(I179*H179,2)</f>
        <v>0</v>
      </c>
      <c r="BL179" s="17" t="s">
        <v>170</v>
      </c>
      <c r="BM179" s="231" t="s">
        <v>5541</v>
      </c>
    </row>
    <row r="180" spans="1:65" s="2" customFormat="1" ht="13.8" customHeight="1">
      <c r="A180" s="38"/>
      <c r="B180" s="39"/>
      <c r="C180" s="219" t="s">
        <v>369</v>
      </c>
      <c r="D180" s="219" t="s">
        <v>166</v>
      </c>
      <c r="E180" s="220" t="s">
        <v>2530</v>
      </c>
      <c r="F180" s="221" t="s">
        <v>5542</v>
      </c>
      <c r="G180" s="222" t="s">
        <v>3454</v>
      </c>
      <c r="H180" s="223">
        <v>0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41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170</v>
      </c>
      <c r="AT180" s="231" t="s">
        <v>166</v>
      </c>
      <c r="AU180" s="231" t="s">
        <v>84</v>
      </c>
      <c r="AY180" s="17" t="s">
        <v>164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84</v>
      </c>
      <c r="BK180" s="232">
        <f>ROUND(I180*H180,2)</f>
        <v>0</v>
      </c>
      <c r="BL180" s="17" t="s">
        <v>170</v>
      </c>
      <c r="BM180" s="231" t="s">
        <v>5543</v>
      </c>
    </row>
    <row r="181" spans="1:65" s="2" customFormat="1" ht="13.8" customHeight="1">
      <c r="A181" s="38"/>
      <c r="B181" s="39"/>
      <c r="C181" s="219" t="s">
        <v>374</v>
      </c>
      <c r="D181" s="219" t="s">
        <v>166</v>
      </c>
      <c r="E181" s="220" t="s">
        <v>2534</v>
      </c>
      <c r="F181" s="221" t="s">
        <v>5544</v>
      </c>
      <c r="G181" s="222" t="s">
        <v>3454</v>
      </c>
      <c r="H181" s="223">
        <v>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41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170</v>
      </c>
      <c r="AT181" s="231" t="s">
        <v>166</v>
      </c>
      <c r="AU181" s="231" t="s">
        <v>84</v>
      </c>
      <c r="AY181" s="17" t="s">
        <v>164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84</v>
      </c>
      <c r="BK181" s="232">
        <f>ROUND(I181*H181,2)</f>
        <v>0</v>
      </c>
      <c r="BL181" s="17" t="s">
        <v>170</v>
      </c>
      <c r="BM181" s="231" t="s">
        <v>5545</v>
      </c>
    </row>
    <row r="182" spans="1:65" s="2" customFormat="1" ht="13.8" customHeight="1">
      <c r="A182" s="38"/>
      <c r="B182" s="39"/>
      <c r="C182" s="219" t="s">
        <v>379</v>
      </c>
      <c r="D182" s="219" t="s">
        <v>166</v>
      </c>
      <c r="E182" s="220" t="s">
        <v>2538</v>
      </c>
      <c r="F182" s="221" t="s">
        <v>5546</v>
      </c>
      <c r="G182" s="222" t="s">
        <v>3454</v>
      </c>
      <c r="H182" s="223">
        <v>12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41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170</v>
      </c>
      <c r="AT182" s="231" t="s">
        <v>166</v>
      </c>
      <c r="AU182" s="231" t="s">
        <v>84</v>
      </c>
      <c r="AY182" s="17" t="s">
        <v>164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84</v>
      </c>
      <c r="BK182" s="232">
        <f>ROUND(I182*H182,2)</f>
        <v>0</v>
      </c>
      <c r="BL182" s="17" t="s">
        <v>170</v>
      </c>
      <c r="BM182" s="231" t="s">
        <v>5547</v>
      </c>
    </row>
    <row r="183" spans="1:65" s="2" customFormat="1" ht="13.8" customHeight="1">
      <c r="A183" s="38"/>
      <c r="B183" s="39"/>
      <c r="C183" s="219" t="s">
        <v>384</v>
      </c>
      <c r="D183" s="219" t="s">
        <v>166</v>
      </c>
      <c r="E183" s="220" t="s">
        <v>2542</v>
      </c>
      <c r="F183" s="221" t="s">
        <v>5548</v>
      </c>
      <c r="G183" s="222" t="s">
        <v>557</v>
      </c>
      <c r="H183" s="223">
        <v>70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41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170</v>
      </c>
      <c r="AT183" s="231" t="s">
        <v>166</v>
      </c>
      <c r="AU183" s="231" t="s">
        <v>84</v>
      </c>
      <c r="AY183" s="17" t="s">
        <v>164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84</v>
      </c>
      <c r="BK183" s="232">
        <f>ROUND(I183*H183,2)</f>
        <v>0</v>
      </c>
      <c r="BL183" s="17" t="s">
        <v>170</v>
      </c>
      <c r="BM183" s="231" t="s">
        <v>5549</v>
      </c>
    </row>
    <row r="184" spans="1:65" s="2" customFormat="1" ht="34.8" customHeight="1">
      <c r="A184" s="38"/>
      <c r="B184" s="39"/>
      <c r="C184" s="219" t="s">
        <v>389</v>
      </c>
      <c r="D184" s="219" t="s">
        <v>166</v>
      </c>
      <c r="E184" s="220" t="s">
        <v>2546</v>
      </c>
      <c r="F184" s="221" t="s">
        <v>5550</v>
      </c>
      <c r="G184" s="222" t="s">
        <v>3454</v>
      </c>
      <c r="H184" s="223">
        <v>0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41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170</v>
      </c>
      <c r="AT184" s="231" t="s">
        <v>166</v>
      </c>
      <c r="AU184" s="231" t="s">
        <v>84</v>
      </c>
      <c r="AY184" s="17" t="s">
        <v>164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84</v>
      </c>
      <c r="BK184" s="232">
        <f>ROUND(I184*H184,2)</f>
        <v>0</v>
      </c>
      <c r="BL184" s="17" t="s">
        <v>170</v>
      </c>
      <c r="BM184" s="231" t="s">
        <v>5551</v>
      </c>
    </row>
    <row r="185" spans="1:65" s="2" customFormat="1" ht="13.8" customHeight="1">
      <c r="A185" s="38"/>
      <c r="B185" s="39"/>
      <c r="C185" s="219" t="s">
        <v>394</v>
      </c>
      <c r="D185" s="219" t="s">
        <v>166</v>
      </c>
      <c r="E185" s="220" t="s">
        <v>2550</v>
      </c>
      <c r="F185" s="221" t="s">
        <v>5552</v>
      </c>
      <c r="G185" s="222" t="s">
        <v>3928</v>
      </c>
      <c r="H185" s="223">
        <v>0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41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170</v>
      </c>
      <c r="AT185" s="231" t="s">
        <v>166</v>
      </c>
      <c r="AU185" s="231" t="s">
        <v>84</v>
      </c>
      <c r="AY185" s="17" t="s">
        <v>164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84</v>
      </c>
      <c r="BK185" s="232">
        <f>ROUND(I185*H185,2)</f>
        <v>0</v>
      </c>
      <c r="BL185" s="17" t="s">
        <v>170</v>
      </c>
      <c r="BM185" s="231" t="s">
        <v>5553</v>
      </c>
    </row>
    <row r="186" spans="1:65" s="2" customFormat="1" ht="13.8" customHeight="1">
      <c r="A186" s="38"/>
      <c r="B186" s="39"/>
      <c r="C186" s="219" t="s">
        <v>398</v>
      </c>
      <c r="D186" s="219" t="s">
        <v>166</v>
      </c>
      <c r="E186" s="220" t="s">
        <v>2554</v>
      </c>
      <c r="F186" s="221" t="s">
        <v>5520</v>
      </c>
      <c r="G186" s="222" t="s">
        <v>3454</v>
      </c>
      <c r="H186" s="223">
        <v>0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41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170</v>
      </c>
      <c r="AT186" s="231" t="s">
        <v>166</v>
      </c>
      <c r="AU186" s="231" t="s">
        <v>84</v>
      </c>
      <c r="AY186" s="17" t="s">
        <v>164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84</v>
      </c>
      <c r="BK186" s="232">
        <f>ROUND(I186*H186,2)</f>
        <v>0</v>
      </c>
      <c r="BL186" s="17" t="s">
        <v>170</v>
      </c>
      <c r="BM186" s="231" t="s">
        <v>5554</v>
      </c>
    </row>
    <row r="187" spans="1:65" s="2" customFormat="1" ht="13.8" customHeight="1">
      <c r="A187" s="38"/>
      <c r="B187" s="39"/>
      <c r="C187" s="219" t="s">
        <v>402</v>
      </c>
      <c r="D187" s="219" t="s">
        <v>166</v>
      </c>
      <c r="E187" s="220" t="s">
        <v>2558</v>
      </c>
      <c r="F187" s="221" t="s">
        <v>5522</v>
      </c>
      <c r="G187" s="222" t="s">
        <v>3454</v>
      </c>
      <c r="H187" s="223">
        <v>0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41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170</v>
      </c>
      <c r="AT187" s="231" t="s">
        <v>166</v>
      </c>
      <c r="AU187" s="231" t="s">
        <v>84</v>
      </c>
      <c r="AY187" s="17" t="s">
        <v>164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84</v>
      </c>
      <c r="BK187" s="232">
        <f>ROUND(I187*H187,2)</f>
        <v>0</v>
      </c>
      <c r="BL187" s="17" t="s">
        <v>170</v>
      </c>
      <c r="BM187" s="231" t="s">
        <v>5555</v>
      </c>
    </row>
    <row r="188" spans="1:65" s="2" customFormat="1" ht="13.8" customHeight="1">
      <c r="A188" s="38"/>
      <c r="B188" s="39"/>
      <c r="C188" s="219" t="s">
        <v>407</v>
      </c>
      <c r="D188" s="219" t="s">
        <v>166</v>
      </c>
      <c r="E188" s="220" t="s">
        <v>2562</v>
      </c>
      <c r="F188" s="221" t="s">
        <v>5524</v>
      </c>
      <c r="G188" s="222" t="s">
        <v>3454</v>
      </c>
      <c r="H188" s="223">
        <v>0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41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170</v>
      </c>
      <c r="AT188" s="231" t="s">
        <v>166</v>
      </c>
      <c r="AU188" s="231" t="s">
        <v>84</v>
      </c>
      <c r="AY188" s="17" t="s">
        <v>164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84</v>
      </c>
      <c r="BK188" s="232">
        <f>ROUND(I188*H188,2)</f>
        <v>0</v>
      </c>
      <c r="BL188" s="17" t="s">
        <v>170</v>
      </c>
      <c r="BM188" s="231" t="s">
        <v>5556</v>
      </c>
    </row>
    <row r="189" spans="1:65" s="2" customFormat="1" ht="13.8" customHeight="1">
      <c r="A189" s="38"/>
      <c r="B189" s="39"/>
      <c r="C189" s="219" t="s">
        <v>411</v>
      </c>
      <c r="D189" s="219" t="s">
        <v>166</v>
      </c>
      <c r="E189" s="220" t="s">
        <v>2566</v>
      </c>
      <c r="F189" s="221" t="s">
        <v>5526</v>
      </c>
      <c r="G189" s="222" t="s">
        <v>3454</v>
      </c>
      <c r="H189" s="223">
        <v>0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41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170</v>
      </c>
      <c r="AT189" s="231" t="s">
        <v>166</v>
      </c>
      <c r="AU189" s="231" t="s">
        <v>84</v>
      </c>
      <c r="AY189" s="17" t="s">
        <v>164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84</v>
      </c>
      <c r="BK189" s="232">
        <f>ROUND(I189*H189,2)</f>
        <v>0</v>
      </c>
      <c r="BL189" s="17" t="s">
        <v>170</v>
      </c>
      <c r="BM189" s="231" t="s">
        <v>5557</v>
      </c>
    </row>
    <row r="190" spans="1:65" s="2" customFormat="1" ht="22.2" customHeight="1">
      <c r="A190" s="38"/>
      <c r="B190" s="39"/>
      <c r="C190" s="219" t="s">
        <v>415</v>
      </c>
      <c r="D190" s="219" t="s">
        <v>166</v>
      </c>
      <c r="E190" s="220" t="s">
        <v>2569</v>
      </c>
      <c r="F190" s="221" t="s">
        <v>5528</v>
      </c>
      <c r="G190" s="222" t="s">
        <v>3928</v>
      </c>
      <c r="H190" s="223">
        <v>85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41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170</v>
      </c>
      <c r="AT190" s="231" t="s">
        <v>166</v>
      </c>
      <c r="AU190" s="231" t="s">
        <v>84</v>
      </c>
      <c r="AY190" s="17" t="s">
        <v>164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84</v>
      </c>
      <c r="BK190" s="232">
        <f>ROUND(I190*H190,2)</f>
        <v>0</v>
      </c>
      <c r="BL190" s="17" t="s">
        <v>170</v>
      </c>
      <c r="BM190" s="231" t="s">
        <v>5558</v>
      </c>
    </row>
    <row r="191" spans="1:65" s="2" customFormat="1" ht="22.2" customHeight="1">
      <c r="A191" s="38"/>
      <c r="B191" s="39"/>
      <c r="C191" s="219" t="s">
        <v>423</v>
      </c>
      <c r="D191" s="219" t="s">
        <v>166</v>
      </c>
      <c r="E191" s="220" t="s">
        <v>2575</v>
      </c>
      <c r="F191" s="221" t="s">
        <v>5530</v>
      </c>
      <c r="G191" s="222" t="s">
        <v>3928</v>
      </c>
      <c r="H191" s="223">
        <v>21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41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170</v>
      </c>
      <c r="AT191" s="231" t="s">
        <v>166</v>
      </c>
      <c r="AU191" s="231" t="s">
        <v>84</v>
      </c>
      <c r="AY191" s="17" t="s">
        <v>164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84</v>
      </c>
      <c r="BK191" s="232">
        <f>ROUND(I191*H191,2)</f>
        <v>0</v>
      </c>
      <c r="BL191" s="17" t="s">
        <v>170</v>
      </c>
      <c r="BM191" s="231" t="s">
        <v>5559</v>
      </c>
    </row>
    <row r="192" spans="1:65" s="2" customFormat="1" ht="13.8" customHeight="1">
      <c r="A192" s="38"/>
      <c r="B192" s="39"/>
      <c r="C192" s="219" t="s">
        <v>430</v>
      </c>
      <c r="D192" s="219" t="s">
        <v>166</v>
      </c>
      <c r="E192" s="220" t="s">
        <v>2580</v>
      </c>
      <c r="F192" s="221" t="s">
        <v>5534</v>
      </c>
      <c r="G192" s="222" t="s">
        <v>3454</v>
      </c>
      <c r="H192" s="223">
        <v>5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41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170</v>
      </c>
      <c r="AT192" s="231" t="s">
        <v>166</v>
      </c>
      <c r="AU192" s="231" t="s">
        <v>84</v>
      </c>
      <c r="AY192" s="17" t="s">
        <v>164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84</v>
      </c>
      <c r="BK192" s="232">
        <f>ROUND(I192*H192,2)</f>
        <v>0</v>
      </c>
      <c r="BL192" s="17" t="s">
        <v>170</v>
      </c>
      <c r="BM192" s="231" t="s">
        <v>5560</v>
      </c>
    </row>
    <row r="193" spans="1:65" s="2" customFormat="1" ht="13.8" customHeight="1">
      <c r="A193" s="38"/>
      <c r="B193" s="39"/>
      <c r="C193" s="219" t="s">
        <v>436</v>
      </c>
      <c r="D193" s="219" t="s">
        <v>166</v>
      </c>
      <c r="E193" s="220" t="s">
        <v>2584</v>
      </c>
      <c r="F193" s="221" t="s">
        <v>5536</v>
      </c>
      <c r="G193" s="222" t="s">
        <v>3928</v>
      </c>
      <c r="H193" s="223">
        <v>106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41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170</v>
      </c>
      <c r="AT193" s="231" t="s">
        <v>166</v>
      </c>
      <c r="AU193" s="231" t="s">
        <v>84</v>
      </c>
      <c r="AY193" s="17" t="s">
        <v>164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84</v>
      </c>
      <c r="BK193" s="232">
        <f>ROUND(I193*H193,2)</f>
        <v>0</v>
      </c>
      <c r="BL193" s="17" t="s">
        <v>170</v>
      </c>
      <c r="BM193" s="231" t="s">
        <v>5561</v>
      </c>
    </row>
    <row r="194" spans="1:65" s="2" customFormat="1" ht="13.8" customHeight="1">
      <c r="A194" s="38"/>
      <c r="B194" s="39"/>
      <c r="C194" s="219" t="s">
        <v>443</v>
      </c>
      <c r="D194" s="219" t="s">
        <v>166</v>
      </c>
      <c r="E194" s="220" t="s">
        <v>2588</v>
      </c>
      <c r="F194" s="221" t="s">
        <v>5538</v>
      </c>
      <c r="G194" s="222" t="s">
        <v>3454</v>
      </c>
      <c r="H194" s="223">
        <v>1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41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170</v>
      </c>
      <c r="AT194" s="231" t="s">
        <v>166</v>
      </c>
      <c r="AU194" s="231" t="s">
        <v>84</v>
      </c>
      <c r="AY194" s="17" t="s">
        <v>164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84</v>
      </c>
      <c r="BK194" s="232">
        <f>ROUND(I194*H194,2)</f>
        <v>0</v>
      </c>
      <c r="BL194" s="17" t="s">
        <v>170</v>
      </c>
      <c r="BM194" s="231" t="s">
        <v>5562</v>
      </c>
    </row>
    <row r="195" spans="1:65" s="2" customFormat="1" ht="13.8" customHeight="1">
      <c r="A195" s="38"/>
      <c r="B195" s="39"/>
      <c r="C195" s="219" t="s">
        <v>452</v>
      </c>
      <c r="D195" s="219" t="s">
        <v>166</v>
      </c>
      <c r="E195" s="220" t="s">
        <v>2593</v>
      </c>
      <c r="F195" s="221" t="s">
        <v>5540</v>
      </c>
      <c r="G195" s="222" t="s">
        <v>3454</v>
      </c>
      <c r="H195" s="223">
        <v>1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41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170</v>
      </c>
      <c r="AT195" s="231" t="s">
        <v>166</v>
      </c>
      <c r="AU195" s="231" t="s">
        <v>84</v>
      </c>
      <c r="AY195" s="17" t="s">
        <v>164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84</v>
      </c>
      <c r="BK195" s="232">
        <f>ROUND(I195*H195,2)</f>
        <v>0</v>
      </c>
      <c r="BL195" s="17" t="s">
        <v>170</v>
      </c>
      <c r="BM195" s="231" t="s">
        <v>5563</v>
      </c>
    </row>
    <row r="196" spans="1:65" s="2" customFormat="1" ht="13.8" customHeight="1">
      <c r="A196" s="38"/>
      <c r="B196" s="39"/>
      <c r="C196" s="219" t="s">
        <v>461</v>
      </c>
      <c r="D196" s="219" t="s">
        <v>166</v>
      </c>
      <c r="E196" s="220" t="s">
        <v>2598</v>
      </c>
      <c r="F196" s="221" t="s">
        <v>5542</v>
      </c>
      <c r="G196" s="222" t="s">
        <v>3454</v>
      </c>
      <c r="H196" s="223">
        <v>0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41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170</v>
      </c>
      <c r="AT196" s="231" t="s">
        <v>166</v>
      </c>
      <c r="AU196" s="231" t="s">
        <v>84</v>
      </c>
      <c r="AY196" s="17" t="s">
        <v>164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84</v>
      </c>
      <c r="BK196" s="232">
        <f>ROUND(I196*H196,2)</f>
        <v>0</v>
      </c>
      <c r="BL196" s="17" t="s">
        <v>170</v>
      </c>
      <c r="BM196" s="231" t="s">
        <v>5564</v>
      </c>
    </row>
    <row r="197" spans="1:65" s="2" customFormat="1" ht="13.8" customHeight="1">
      <c r="A197" s="38"/>
      <c r="B197" s="39"/>
      <c r="C197" s="219" t="s">
        <v>466</v>
      </c>
      <c r="D197" s="219" t="s">
        <v>166</v>
      </c>
      <c r="E197" s="220" t="s">
        <v>2603</v>
      </c>
      <c r="F197" s="221" t="s">
        <v>5544</v>
      </c>
      <c r="G197" s="222" t="s">
        <v>3454</v>
      </c>
      <c r="H197" s="223">
        <v>1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41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170</v>
      </c>
      <c r="AT197" s="231" t="s">
        <v>166</v>
      </c>
      <c r="AU197" s="231" t="s">
        <v>84</v>
      </c>
      <c r="AY197" s="17" t="s">
        <v>164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84</v>
      </c>
      <c r="BK197" s="232">
        <f>ROUND(I197*H197,2)</f>
        <v>0</v>
      </c>
      <c r="BL197" s="17" t="s">
        <v>170</v>
      </c>
      <c r="BM197" s="231" t="s">
        <v>5565</v>
      </c>
    </row>
    <row r="198" spans="1:65" s="2" customFormat="1" ht="13.8" customHeight="1">
      <c r="A198" s="38"/>
      <c r="B198" s="39"/>
      <c r="C198" s="219" t="s">
        <v>472</v>
      </c>
      <c r="D198" s="219" t="s">
        <v>166</v>
      </c>
      <c r="E198" s="220" t="s">
        <v>2616</v>
      </c>
      <c r="F198" s="221" t="s">
        <v>5546</v>
      </c>
      <c r="G198" s="222" t="s">
        <v>3454</v>
      </c>
      <c r="H198" s="223">
        <v>12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41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170</v>
      </c>
      <c r="AT198" s="231" t="s">
        <v>166</v>
      </c>
      <c r="AU198" s="231" t="s">
        <v>84</v>
      </c>
      <c r="AY198" s="17" t="s">
        <v>164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84</v>
      </c>
      <c r="BK198" s="232">
        <f>ROUND(I198*H198,2)</f>
        <v>0</v>
      </c>
      <c r="BL198" s="17" t="s">
        <v>170</v>
      </c>
      <c r="BM198" s="231" t="s">
        <v>5566</v>
      </c>
    </row>
    <row r="199" spans="1:65" s="2" customFormat="1" ht="13.8" customHeight="1">
      <c r="A199" s="38"/>
      <c r="B199" s="39"/>
      <c r="C199" s="219" t="s">
        <v>477</v>
      </c>
      <c r="D199" s="219" t="s">
        <v>166</v>
      </c>
      <c r="E199" s="220" t="s">
        <v>2622</v>
      </c>
      <c r="F199" s="221" t="s">
        <v>5548</v>
      </c>
      <c r="G199" s="222" t="s">
        <v>557</v>
      </c>
      <c r="H199" s="223">
        <v>50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41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170</v>
      </c>
      <c r="AT199" s="231" t="s">
        <v>166</v>
      </c>
      <c r="AU199" s="231" t="s">
        <v>84</v>
      </c>
      <c r="AY199" s="17" t="s">
        <v>164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84</v>
      </c>
      <c r="BK199" s="232">
        <f>ROUND(I199*H199,2)</f>
        <v>0</v>
      </c>
      <c r="BL199" s="17" t="s">
        <v>170</v>
      </c>
      <c r="BM199" s="231" t="s">
        <v>5567</v>
      </c>
    </row>
    <row r="200" spans="1:63" s="12" customFormat="1" ht="25.9" customHeight="1">
      <c r="A200" s="12"/>
      <c r="B200" s="203"/>
      <c r="C200" s="204"/>
      <c r="D200" s="205" t="s">
        <v>75</v>
      </c>
      <c r="E200" s="206" t="s">
        <v>3545</v>
      </c>
      <c r="F200" s="206" t="s">
        <v>5568</v>
      </c>
      <c r="G200" s="204"/>
      <c r="H200" s="204"/>
      <c r="I200" s="207"/>
      <c r="J200" s="208">
        <f>BK200</f>
        <v>0</v>
      </c>
      <c r="K200" s="204"/>
      <c r="L200" s="209"/>
      <c r="M200" s="210"/>
      <c r="N200" s="211"/>
      <c r="O200" s="211"/>
      <c r="P200" s="212">
        <f>SUM(P201:P219)</f>
        <v>0</v>
      </c>
      <c r="Q200" s="211"/>
      <c r="R200" s="212">
        <f>SUM(R201:R219)</f>
        <v>0</v>
      </c>
      <c r="S200" s="211"/>
      <c r="T200" s="213">
        <f>SUM(T201:T219)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84</v>
      </c>
      <c r="AT200" s="215" t="s">
        <v>75</v>
      </c>
      <c r="AU200" s="215" t="s">
        <v>76</v>
      </c>
      <c r="AY200" s="214" t="s">
        <v>164</v>
      </c>
      <c r="BK200" s="216">
        <f>SUM(BK201:BK219)</f>
        <v>0</v>
      </c>
    </row>
    <row r="201" spans="1:65" s="2" customFormat="1" ht="34.8" customHeight="1">
      <c r="A201" s="38"/>
      <c r="B201" s="39"/>
      <c r="C201" s="219" t="s">
        <v>485</v>
      </c>
      <c r="D201" s="219" t="s">
        <v>166</v>
      </c>
      <c r="E201" s="220" t="s">
        <v>2627</v>
      </c>
      <c r="F201" s="221" t="s">
        <v>5569</v>
      </c>
      <c r="G201" s="222" t="s">
        <v>3454</v>
      </c>
      <c r="H201" s="223">
        <v>0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41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170</v>
      </c>
      <c r="AT201" s="231" t="s">
        <v>166</v>
      </c>
      <c r="AU201" s="231" t="s">
        <v>84</v>
      </c>
      <c r="AY201" s="17" t="s">
        <v>164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84</v>
      </c>
      <c r="BK201" s="232">
        <f>ROUND(I201*H201,2)</f>
        <v>0</v>
      </c>
      <c r="BL201" s="17" t="s">
        <v>170</v>
      </c>
      <c r="BM201" s="231" t="s">
        <v>5570</v>
      </c>
    </row>
    <row r="202" spans="1:65" s="2" customFormat="1" ht="34.8" customHeight="1">
      <c r="A202" s="38"/>
      <c r="B202" s="39"/>
      <c r="C202" s="219" t="s">
        <v>490</v>
      </c>
      <c r="D202" s="219" t="s">
        <v>166</v>
      </c>
      <c r="E202" s="220" t="s">
        <v>2635</v>
      </c>
      <c r="F202" s="221" t="s">
        <v>5571</v>
      </c>
      <c r="G202" s="222" t="s">
        <v>3454</v>
      </c>
      <c r="H202" s="223">
        <v>0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41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170</v>
      </c>
      <c r="AT202" s="231" t="s">
        <v>166</v>
      </c>
      <c r="AU202" s="231" t="s">
        <v>84</v>
      </c>
      <c r="AY202" s="17" t="s">
        <v>164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84</v>
      </c>
      <c r="BK202" s="232">
        <f>ROUND(I202*H202,2)</f>
        <v>0</v>
      </c>
      <c r="BL202" s="17" t="s">
        <v>170</v>
      </c>
      <c r="BM202" s="231" t="s">
        <v>5572</v>
      </c>
    </row>
    <row r="203" spans="1:65" s="2" customFormat="1" ht="34.8" customHeight="1">
      <c r="A203" s="38"/>
      <c r="B203" s="39"/>
      <c r="C203" s="219" t="s">
        <v>495</v>
      </c>
      <c r="D203" s="219" t="s">
        <v>166</v>
      </c>
      <c r="E203" s="220" t="s">
        <v>2641</v>
      </c>
      <c r="F203" s="221" t="s">
        <v>5573</v>
      </c>
      <c r="G203" s="222" t="s">
        <v>3454</v>
      </c>
      <c r="H203" s="223">
        <v>0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41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170</v>
      </c>
      <c r="AT203" s="231" t="s">
        <v>166</v>
      </c>
      <c r="AU203" s="231" t="s">
        <v>84</v>
      </c>
      <c r="AY203" s="17" t="s">
        <v>164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84</v>
      </c>
      <c r="BK203" s="232">
        <f>ROUND(I203*H203,2)</f>
        <v>0</v>
      </c>
      <c r="BL203" s="17" t="s">
        <v>170</v>
      </c>
      <c r="BM203" s="231" t="s">
        <v>5574</v>
      </c>
    </row>
    <row r="204" spans="1:65" s="2" customFormat="1" ht="34.8" customHeight="1">
      <c r="A204" s="38"/>
      <c r="B204" s="39"/>
      <c r="C204" s="219" t="s">
        <v>505</v>
      </c>
      <c r="D204" s="219" t="s">
        <v>166</v>
      </c>
      <c r="E204" s="220" t="s">
        <v>2645</v>
      </c>
      <c r="F204" s="221" t="s">
        <v>5575</v>
      </c>
      <c r="G204" s="222" t="s">
        <v>3454</v>
      </c>
      <c r="H204" s="223">
        <v>0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41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170</v>
      </c>
      <c r="AT204" s="231" t="s">
        <v>166</v>
      </c>
      <c r="AU204" s="231" t="s">
        <v>84</v>
      </c>
      <c r="AY204" s="17" t="s">
        <v>164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84</v>
      </c>
      <c r="BK204" s="232">
        <f>ROUND(I204*H204,2)</f>
        <v>0</v>
      </c>
      <c r="BL204" s="17" t="s">
        <v>170</v>
      </c>
      <c r="BM204" s="231" t="s">
        <v>5576</v>
      </c>
    </row>
    <row r="205" spans="1:65" s="2" customFormat="1" ht="13.8" customHeight="1">
      <c r="A205" s="38"/>
      <c r="B205" s="39"/>
      <c r="C205" s="219" t="s">
        <v>516</v>
      </c>
      <c r="D205" s="219" t="s">
        <v>166</v>
      </c>
      <c r="E205" s="220" t="s">
        <v>2651</v>
      </c>
      <c r="F205" s="221" t="s">
        <v>5522</v>
      </c>
      <c r="G205" s="222" t="s">
        <v>3454</v>
      </c>
      <c r="H205" s="223">
        <v>0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41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170</v>
      </c>
      <c r="AT205" s="231" t="s">
        <v>166</v>
      </c>
      <c r="AU205" s="231" t="s">
        <v>84</v>
      </c>
      <c r="AY205" s="17" t="s">
        <v>164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84</v>
      </c>
      <c r="BK205" s="232">
        <f>ROUND(I205*H205,2)</f>
        <v>0</v>
      </c>
      <c r="BL205" s="17" t="s">
        <v>170</v>
      </c>
      <c r="BM205" s="231" t="s">
        <v>5577</v>
      </c>
    </row>
    <row r="206" spans="1:65" s="2" customFormat="1" ht="13.8" customHeight="1">
      <c r="A206" s="38"/>
      <c r="B206" s="39"/>
      <c r="C206" s="219" t="s">
        <v>525</v>
      </c>
      <c r="D206" s="219" t="s">
        <v>166</v>
      </c>
      <c r="E206" s="220" t="s">
        <v>2655</v>
      </c>
      <c r="F206" s="221" t="s">
        <v>5524</v>
      </c>
      <c r="G206" s="222" t="s">
        <v>3454</v>
      </c>
      <c r="H206" s="223">
        <v>0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41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170</v>
      </c>
      <c r="AT206" s="231" t="s">
        <v>166</v>
      </c>
      <c r="AU206" s="231" t="s">
        <v>84</v>
      </c>
      <c r="AY206" s="17" t="s">
        <v>164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84</v>
      </c>
      <c r="BK206" s="232">
        <f>ROUND(I206*H206,2)</f>
        <v>0</v>
      </c>
      <c r="BL206" s="17" t="s">
        <v>170</v>
      </c>
      <c r="BM206" s="231" t="s">
        <v>5578</v>
      </c>
    </row>
    <row r="207" spans="1:65" s="2" customFormat="1" ht="13.8" customHeight="1">
      <c r="A207" s="38"/>
      <c r="B207" s="39"/>
      <c r="C207" s="219" t="s">
        <v>534</v>
      </c>
      <c r="D207" s="219" t="s">
        <v>166</v>
      </c>
      <c r="E207" s="220" t="s">
        <v>2659</v>
      </c>
      <c r="F207" s="221" t="s">
        <v>5526</v>
      </c>
      <c r="G207" s="222" t="s">
        <v>3454</v>
      </c>
      <c r="H207" s="223">
        <v>3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41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170</v>
      </c>
      <c r="AT207" s="231" t="s">
        <v>166</v>
      </c>
      <c r="AU207" s="231" t="s">
        <v>84</v>
      </c>
      <c r="AY207" s="17" t="s">
        <v>164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84</v>
      </c>
      <c r="BK207" s="232">
        <f>ROUND(I207*H207,2)</f>
        <v>0</v>
      </c>
      <c r="BL207" s="17" t="s">
        <v>170</v>
      </c>
      <c r="BM207" s="231" t="s">
        <v>5579</v>
      </c>
    </row>
    <row r="208" spans="1:65" s="2" customFormat="1" ht="34.8" customHeight="1">
      <c r="A208" s="38"/>
      <c r="B208" s="39"/>
      <c r="C208" s="219" t="s">
        <v>544</v>
      </c>
      <c r="D208" s="219" t="s">
        <v>166</v>
      </c>
      <c r="E208" s="220" t="s">
        <v>2663</v>
      </c>
      <c r="F208" s="221" t="s">
        <v>5580</v>
      </c>
      <c r="G208" s="222" t="s">
        <v>3454</v>
      </c>
      <c r="H208" s="223">
        <v>3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41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170</v>
      </c>
      <c r="AT208" s="231" t="s">
        <v>166</v>
      </c>
      <c r="AU208" s="231" t="s">
        <v>84</v>
      </c>
      <c r="AY208" s="17" t="s">
        <v>164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84</v>
      </c>
      <c r="BK208" s="232">
        <f>ROUND(I208*H208,2)</f>
        <v>0</v>
      </c>
      <c r="BL208" s="17" t="s">
        <v>170</v>
      </c>
      <c r="BM208" s="231" t="s">
        <v>5581</v>
      </c>
    </row>
    <row r="209" spans="1:65" s="2" customFormat="1" ht="13.8" customHeight="1">
      <c r="A209" s="38"/>
      <c r="B209" s="39"/>
      <c r="C209" s="219" t="s">
        <v>554</v>
      </c>
      <c r="D209" s="219" t="s">
        <v>166</v>
      </c>
      <c r="E209" s="220" t="s">
        <v>2667</v>
      </c>
      <c r="F209" s="221" t="s">
        <v>5582</v>
      </c>
      <c r="G209" s="222" t="s">
        <v>3454</v>
      </c>
      <c r="H209" s="223">
        <v>3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41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170</v>
      </c>
      <c r="AT209" s="231" t="s">
        <v>166</v>
      </c>
      <c r="AU209" s="231" t="s">
        <v>84</v>
      </c>
      <c r="AY209" s="17" t="s">
        <v>164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84</v>
      </c>
      <c r="BK209" s="232">
        <f>ROUND(I209*H209,2)</f>
        <v>0</v>
      </c>
      <c r="BL209" s="17" t="s">
        <v>170</v>
      </c>
      <c r="BM209" s="231" t="s">
        <v>5583</v>
      </c>
    </row>
    <row r="210" spans="1:65" s="2" customFormat="1" ht="22.2" customHeight="1">
      <c r="A210" s="38"/>
      <c r="B210" s="39"/>
      <c r="C210" s="219" t="s">
        <v>561</v>
      </c>
      <c r="D210" s="219" t="s">
        <v>166</v>
      </c>
      <c r="E210" s="220" t="s">
        <v>2671</v>
      </c>
      <c r="F210" s="221" t="s">
        <v>5584</v>
      </c>
      <c r="G210" s="222" t="s">
        <v>3454</v>
      </c>
      <c r="H210" s="223">
        <v>1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41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170</v>
      </c>
      <c r="AT210" s="231" t="s">
        <v>166</v>
      </c>
      <c r="AU210" s="231" t="s">
        <v>84</v>
      </c>
      <c r="AY210" s="17" t="s">
        <v>164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84</v>
      </c>
      <c r="BK210" s="232">
        <f>ROUND(I210*H210,2)</f>
        <v>0</v>
      </c>
      <c r="BL210" s="17" t="s">
        <v>170</v>
      </c>
      <c r="BM210" s="231" t="s">
        <v>5585</v>
      </c>
    </row>
    <row r="211" spans="1:65" s="2" customFormat="1" ht="22.2" customHeight="1">
      <c r="A211" s="38"/>
      <c r="B211" s="39"/>
      <c r="C211" s="219" t="s">
        <v>567</v>
      </c>
      <c r="D211" s="219" t="s">
        <v>166</v>
      </c>
      <c r="E211" s="220" t="s">
        <v>2675</v>
      </c>
      <c r="F211" s="221" t="s">
        <v>5528</v>
      </c>
      <c r="G211" s="222" t="s">
        <v>3928</v>
      </c>
      <c r="H211" s="223">
        <v>28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41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170</v>
      </c>
      <c r="AT211" s="231" t="s">
        <v>166</v>
      </c>
      <c r="AU211" s="231" t="s">
        <v>84</v>
      </c>
      <c r="AY211" s="17" t="s">
        <v>164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84</v>
      </c>
      <c r="BK211" s="232">
        <f>ROUND(I211*H211,2)</f>
        <v>0</v>
      </c>
      <c r="BL211" s="17" t="s">
        <v>170</v>
      </c>
      <c r="BM211" s="231" t="s">
        <v>5586</v>
      </c>
    </row>
    <row r="212" spans="1:65" s="2" customFormat="1" ht="22.2" customHeight="1">
      <c r="A212" s="38"/>
      <c r="B212" s="39"/>
      <c r="C212" s="219" t="s">
        <v>573</v>
      </c>
      <c r="D212" s="219" t="s">
        <v>166</v>
      </c>
      <c r="E212" s="220" t="s">
        <v>2679</v>
      </c>
      <c r="F212" s="221" t="s">
        <v>5532</v>
      </c>
      <c r="G212" s="222" t="s">
        <v>3928</v>
      </c>
      <c r="H212" s="223">
        <v>26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41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170</v>
      </c>
      <c r="AT212" s="231" t="s">
        <v>166</v>
      </c>
      <c r="AU212" s="231" t="s">
        <v>84</v>
      </c>
      <c r="AY212" s="17" t="s">
        <v>164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84</v>
      </c>
      <c r="BK212" s="232">
        <f>ROUND(I212*H212,2)</f>
        <v>0</v>
      </c>
      <c r="BL212" s="17" t="s">
        <v>170</v>
      </c>
      <c r="BM212" s="231" t="s">
        <v>5587</v>
      </c>
    </row>
    <row r="213" spans="1:65" s="2" customFormat="1" ht="13.8" customHeight="1">
      <c r="A213" s="38"/>
      <c r="B213" s="39"/>
      <c r="C213" s="219" t="s">
        <v>579</v>
      </c>
      <c r="D213" s="219" t="s">
        <v>166</v>
      </c>
      <c r="E213" s="220" t="s">
        <v>2684</v>
      </c>
      <c r="F213" s="221" t="s">
        <v>5588</v>
      </c>
      <c r="G213" s="222" t="s">
        <v>3928</v>
      </c>
      <c r="H213" s="223">
        <v>54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41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170</v>
      </c>
      <c r="AT213" s="231" t="s">
        <v>166</v>
      </c>
      <c r="AU213" s="231" t="s">
        <v>84</v>
      </c>
      <c r="AY213" s="17" t="s">
        <v>164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84</v>
      </c>
      <c r="BK213" s="232">
        <f>ROUND(I213*H213,2)</f>
        <v>0</v>
      </c>
      <c r="BL213" s="17" t="s">
        <v>170</v>
      </c>
      <c r="BM213" s="231" t="s">
        <v>5589</v>
      </c>
    </row>
    <row r="214" spans="1:65" s="2" customFormat="1" ht="13.8" customHeight="1">
      <c r="A214" s="38"/>
      <c r="B214" s="39"/>
      <c r="C214" s="219" t="s">
        <v>585</v>
      </c>
      <c r="D214" s="219" t="s">
        <v>166</v>
      </c>
      <c r="E214" s="220" t="s">
        <v>2688</v>
      </c>
      <c r="F214" s="221" t="s">
        <v>5538</v>
      </c>
      <c r="G214" s="222" t="s">
        <v>3454</v>
      </c>
      <c r="H214" s="223">
        <v>1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41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170</v>
      </c>
      <c r="AT214" s="231" t="s">
        <v>166</v>
      </c>
      <c r="AU214" s="231" t="s">
        <v>84</v>
      </c>
      <c r="AY214" s="17" t="s">
        <v>164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84</v>
      </c>
      <c r="BK214" s="232">
        <f>ROUND(I214*H214,2)</f>
        <v>0</v>
      </c>
      <c r="BL214" s="17" t="s">
        <v>170</v>
      </c>
      <c r="BM214" s="231" t="s">
        <v>5590</v>
      </c>
    </row>
    <row r="215" spans="1:65" s="2" customFormat="1" ht="13.8" customHeight="1">
      <c r="A215" s="38"/>
      <c r="B215" s="39"/>
      <c r="C215" s="219" t="s">
        <v>591</v>
      </c>
      <c r="D215" s="219" t="s">
        <v>166</v>
      </c>
      <c r="E215" s="220" t="s">
        <v>2692</v>
      </c>
      <c r="F215" s="221" t="s">
        <v>5540</v>
      </c>
      <c r="G215" s="222" t="s">
        <v>3454</v>
      </c>
      <c r="H215" s="223">
        <v>1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41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170</v>
      </c>
      <c r="AT215" s="231" t="s">
        <v>166</v>
      </c>
      <c r="AU215" s="231" t="s">
        <v>84</v>
      </c>
      <c r="AY215" s="17" t="s">
        <v>164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84</v>
      </c>
      <c r="BK215" s="232">
        <f>ROUND(I215*H215,2)</f>
        <v>0</v>
      </c>
      <c r="BL215" s="17" t="s">
        <v>170</v>
      </c>
      <c r="BM215" s="231" t="s">
        <v>5591</v>
      </c>
    </row>
    <row r="216" spans="1:65" s="2" customFormat="1" ht="13.8" customHeight="1">
      <c r="A216" s="38"/>
      <c r="B216" s="39"/>
      <c r="C216" s="219" t="s">
        <v>597</v>
      </c>
      <c r="D216" s="219" t="s">
        <v>166</v>
      </c>
      <c r="E216" s="220" t="s">
        <v>2696</v>
      </c>
      <c r="F216" s="221" t="s">
        <v>5542</v>
      </c>
      <c r="G216" s="222" t="s">
        <v>3454</v>
      </c>
      <c r="H216" s="223">
        <v>0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41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170</v>
      </c>
      <c r="AT216" s="231" t="s">
        <v>166</v>
      </c>
      <c r="AU216" s="231" t="s">
        <v>84</v>
      </c>
      <c r="AY216" s="17" t="s">
        <v>164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84</v>
      </c>
      <c r="BK216" s="232">
        <f>ROUND(I216*H216,2)</f>
        <v>0</v>
      </c>
      <c r="BL216" s="17" t="s">
        <v>170</v>
      </c>
      <c r="BM216" s="231" t="s">
        <v>5592</v>
      </c>
    </row>
    <row r="217" spans="1:65" s="2" customFormat="1" ht="13.8" customHeight="1">
      <c r="A217" s="38"/>
      <c r="B217" s="39"/>
      <c r="C217" s="219" t="s">
        <v>618</v>
      </c>
      <c r="D217" s="219" t="s">
        <v>166</v>
      </c>
      <c r="E217" s="220" t="s">
        <v>2700</v>
      </c>
      <c r="F217" s="221" t="s">
        <v>5544</v>
      </c>
      <c r="G217" s="222" t="s">
        <v>3454</v>
      </c>
      <c r="H217" s="223">
        <v>1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41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170</v>
      </c>
      <c r="AT217" s="231" t="s">
        <v>166</v>
      </c>
      <c r="AU217" s="231" t="s">
        <v>84</v>
      </c>
      <c r="AY217" s="17" t="s">
        <v>164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84</v>
      </c>
      <c r="BK217" s="232">
        <f>ROUND(I217*H217,2)</f>
        <v>0</v>
      </c>
      <c r="BL217" s="17" t="s">
        <v>170</v>
      </c>
      <c r="BM217" s="231" t="s">
        <v>5593</v>
      </c>
    </row>
    <row r="218" spans="1:65" s="2" customFormat="1" ht="13.8" customHeight="1">
      <c r="A218" s="38"/>
      <c r="B218" s="39"/>
      <c r="C218" s="219" t="s">
        <v>628</v>
      </c>
      <c r="D218" s="219" t="s">
        <v>166</v>
      </c>
      <c r="E218" s="220" t="s">
        <v>2704</v>
      </c>
      <c r="F218" s="221" t="s">
        <v>5546</v>
      </c>
      <c r="G218" s="222" t="s">
        <v>3454</v>
      </c>
      <c r="H218" s="223">
        <v>3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41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170</v>
      </c>
      <c r="AT218" s="231" t="s">
        <v>166</v>
      </c>
      <c r="AU218" s="231" t="s">
        <v>84</v>
      </c>
      <c r="AY218" s="17" t="s">
        <v>164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84</v>
      </c>
      <c r="BK218" s="232">
        <f>ROUND(I218*H218,2)</f>
        <v>0</v>
      </c>
      <c r="BL218" s="17" t="s">
        <v>170</v>
      </c>
      <c r="BM218" s="231" t="s">
        <v>5594</v>
      </c>
    </row>
    <row r="219" spans="1:65" s="2" customFormat="1" ht="13.8" customHeight="1">
      <c r="A219" s="38"/>
      <c r="B219" s="39"/>
      <c r="C219" s="219" t="s">
        <v>632</v>
      </c>
      <c r="D219" s="219" t="s">
        <v>166</v>
      </c>
      <c r="E219" s="220" t="s">
        <v>2708</v>
      </c>
      <c r="F219" s="221" t="s">
        <v>5548</v>
      </c>
      <c r="G219" s="222" t="s">
        <v>557</v>
      </c>
      <c r="H219" s="223">
        <v>30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41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170</v>
      </c>
      <c r="AT219" s="231" t="s">
        <v>166</v>
      </c>
      <c r="AU219" s="231" t="s">
        <v>84</v>
      </c>
      <c r="AY219" s="17" t="s">
        <v>164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84</v>
      </c>
      <c r="BK219" s="232">
        <f>ROUND(I219*H219,2)</f>
        <v>0</v>
      </c>
      <c r="BL219" s="17" t="s">
        <v>170</v>
      </c>
      <c r="BM219" s="231" t="s">
        <v>5595</v>
      </c>
    </row>
    <row r="220" spans="1:63" s="12" customFormat="1" ht="25.9" customHeight="1">
      <c r="A220" s="12"/>
      <c r="B220" s="203"/>
      <c r="C220" s="204"/>
      <c r="D220" s="205" t="s">
        <v>75</v>
      </c>
      <c r="E220" s="206" t="s">
        <v>5596</v>
      </c>
      <c r="F220" s="206" t="s">
        <v>5597</v>
      </c>
      <c r="G220" s="204"/>
      <c r="H220" s="204"/>
      <c r="I220" s="207"/>
      <c r="J220" s="208">
        <f>BK220</f>
        <v>0</v>
      </c>
      <c r="K220" s="204"/>
      <c r="L220" s="209"/>
      <c r="M220" s="210"/>
      <c r="N220" s="211"/>
      <c r="O220" s="211"/>
      <c r="P220" s="212">
        <f>SUM(P221:P234)</f>
        <v>0</v>
      </c>
      <c r="Q220" s="211"/>
      <c r="R220" s="212">
        <f>SUM(R221:R234)</f>
        <v>0</v>
      </c>
      <c r="S220" s="211"/>
      <c r="T220" s="213">
        <f>SUM(T221:T234)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4" t="s">
        <v>84</v>
      </c>
      <c r="AT220" s="215" t="s">
        <v>75</v>
      </c>
      <c r="AU220" s="215" t="s">
        <v>76</v>
      </c>
      <c r="AY220" s="214" t="s">
        <v>164</v>
      </c>
      <c r="BK220" s="216">
        <f>SUM(BK221:BK234)</f>
        <v>0</v>
      </c>
    </row>
    <row r="221" spans="1:65" s="2" customFormat="1" ht="34.8" customHeight="1">
      <c r="A221" s="38"/>
      <c r="B221" s="39"/>
      <c r="C221" s="219" t="s">
        <v>638</v>
      </c>
      <c r="D221" s="219" t="s">
        <v>166</v>
      </c>
      <c r="E221" s="220" t="s">
        <v>2712</v>
      </c>
      <c r="F221" s="221" t="s">
        <v>5598</v>
      </c>
      <c r="G221" s="222" t="s">
        <v>3454</v>
      </c>
      <c r="H221" s="223">
        <v>1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41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170</v>
      </c>
      <c r="AT221" s="231" t="s">
        <v>166</v>
      </c>
      <c r="AU221" s="231" t="s">
        <v>84</v>
      </c>
      <c r="AY221" s="17" t="s">
        <v>164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84</v>
      </c>
      <c r="BK221" s="232">
        <f>ROUND(I221*H221,2)</f>
        <v>0</v>
      </c>
      <c r="BL221" s="17" t="s">
        <v>170</v>
      </c>
      <c r="BM221" s="231" t="s">
        <v>5599</v>
      </c>
    </row>
    <row r="222" spans="1:65" s="2" customFormat="1" ht="34.8" customHeight="1">
      <c r="A222" s="38"/>
      <c r="B222" s="39"/>
      <c r="C222" s="219" t="s">
        <v>644</v>
      </c>
      <c r="D222" s="219" t="s">
        <v>166</v>
      </c>
      <c r="E222" s="220" t="s">
        <v>2716</v>
      </c>
      <c r="F222" s="221" t="s">
        <v>5600</v>
      </c>
      <c r="G222" s="222" t="s">
        <v>3454</v>
      </c>
      <c r="H222" s="223">
        <v>1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41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170</v>
      </c>
      <c r="AT222" s="231" t="s">
        <v>166</v>
      </c>
      <c r="AU222" s="231" t="s">
        <v>84</v>
      </c>
      <c r="AY222" s="17" t="s">
        <v>164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84</v>
      </c>
      <c r="BK222" s="232">
        <f>ROUND(I222*H222,2)</f>
        <v>0</v>
      </c>
      <c r="BL222" s="17" t="s">
        <v>170</v>
      </c>
      <c r="BM222" s="231" t="s">
        <v>5601</v>
      </c>
    </row>
    <row r="223" spans="1:65" s="2" customFormat="1" ht="13.8" customHeight="1">
      <c r="A223" s="38"/>
      <c r="B223" s="39"/>
      <c r="C223" s="219" t="s">
        <v>650</v>
      </c>
      <c r="D223" s="219" t="s">
        <v>166</v>
      </c>
      <c r="E223" s="220" t="s">
        <v>2720</v>
      </c>
      <c r="F223" s="221" t="s">
        <v>5522</v>
      </c>
      <c r="G223" s="222" t="s">
        <v>3454</v>
      </c>
      <c r="H223" s="223">
        <v>1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41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170</v>
      </c>
      <c r="AT223" s="231" t="s">
        <v>166</v>
      </c>
      <c r="AU223" s="231" t="s">
        <v>84</v>
      </c>
      <c r="AY223" s="17" t="s">
        <v>164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84</v>
      </c>
      <c r="BK223" s="232">
        <f>ROUND(I223*H223,2)</f>
        <v>0</v>
      </c>
      <c r="BL223" s="17" t="s">
        <v>170</v>
      </c>
      <c r="BM223" s="231" t="s">
        <v>5602</v>
      </c>
    </row>
    <row r="224" spans="1:65" s="2" customFormat="1" ht="13.8" customHeight="1">
      <c r="A224" s="38"/>
      <c r="B224" s="39"/>
      <c r="C224" s="219" t="s">
        <v>655</v>
      </c>
      <c r="D224" s="219" t="s">
        <v>166</v>
      </c>
      <c r="E224" s="220" t="s">
        <v>2724</v>
      </c>
      <c r="F224" s="221" t="s">
        <v>5524</v>
      </c>
      <c r="G224" s="222" t="s">
        <v>3454</v>
      </c>
      <c r="H224" s="223">
        <v>1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41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170</v>
      </c>
      <c r="AT224" s="231" t="s">
        <v>166</v>
      </c>
      <c r="AU224" s="231" t="s">
        <v>84</v>
      </c>
      <c r="AY224" s="17" t="s">
        <v>164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84</v>
      </c>
      <c r="BK224" s="232">
        <f>ROUND(I224*H224,2)</f>
        <v>0</v>
      </c>
      <c r="BL224" s="17" t="s">
        <v>170</v>
      </c>
      <c r="BM224" s="231" t="s">
        <v>5603</v>
      </c>
    </row>
    <row r="225" spans="1:65" s="2" customFormat="1" ht="13.8" customHeight="1">
      <c r="A225" s="38"/>
      <c r="B225" s="39"/>
      <c r="C225" s="219" t="s">
        <v>659</v>
      </c>
      <c r="D225" s="219" t="s">
        <v>166</v>
      </c>
      <c r="E225" s="220" t="s">
        <v>2728</v>
      </c>
      <c r="F225" s="221" t="s">
        <v>5526</v>
      </c>
      <c r="G225" s="222" t="s">
        <v>3454</v>
      </c>
      <c r="H225" s="223">
        <v>1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41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170</v>
      </c>
      <c r="AT225" s="231" t="s">
        <v>166</v>
      </c>
      <c r="AU225" s="231" t="s">
        <v>84</v>
      </c>
      <c r="AY225" s="17" t="s">
        <v>164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84</v>
      </c>
      <c r="BK225" s="232">
        <f>ROUND(I225*H225,2)</f>
        <v>0</v>
      </c>
      <c r="BL225" s="17" t="s">
        <v>170</v>
      </c>
      <c r="BM225" s="231" t="s">
        <v>5604</v>
      </c>
    </row>
    <row r="226" spans="1:65" s="2" customFormat="1" ht="13.8" customHeight="1">
      <c r="A226" s="38"/>
      <c r="B226" s="39"/>
      <c r="C226" s="219" t="s">
        <v>663</v>
      </c>
      <c r="D226" s="219" t="s">
        <v>166</v>
      </c>
      <c r="E226" s="220" t="s">
        <v>2732</v>
      </c>
      <c r="F226" s="221" t="s">
        <v>5605</v>
      </c>
      <c r="G226" s="222" t="s">
        <v>3454</v>
      </c>
      <c r="H226" s="223">
        <v>1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41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170</v>
      </c>
      <c r="AT226" s="231" t="s">
        <v>166</v>
      </c>
      <c r="AU226" s="231" t="s">
        <v>84</v>
      </c>
      <c r="AY226" s="17" t="s">
        <v>164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84</v>
      </c>
      <c r="BK226" s="232">
        <f>ROUND(I226*H226,2)</f>
        <v>0</v>
      </c>
      <c r="BL226" s="17" t="s">
        <v>170</v>
      </c>
      <c r="BM226" s="231" t="s">
        <v>5606</v>
      </c>
    </row>
    <row r="227" spans="1:65" s="2" customFormat="1" ht="22.2" customHeight="1">
      <c r="A227" s="38"/>
      <c r="B227" s="39"/>
      <c r="C227" s="219" t="s">
        <v>670</v>
      </c>
      <c r="D227" s="219" t="s">
        <v>166</v>
      </c>
      <c r="E227" s="220" t="s">
        <v>2735</v>
      </c>
      <c r="F227" s="221" t="s">
        <v>5607</v>
      </c>
      <c r="G227" s="222" t="s">
        <v>3928</v>
      </c>
      <c r="H227" s="223">
        <v>39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41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170</v>
      </c>
      <c r="AT227" s="231" t="s">
        <v>166</v>
      </c>
      <c r="AU227" s="231" t="s">
        <v>84</v>
      </c>
      <c r="AY227" s="17" t="s">
        <v>164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84</v>
      </c>
      <c r="BK227" s="232">
        <f>ROUND(I227*H227,2)</f>
        <v>0</v>
      </c>
      <c r="BL227" s="17" t="s">
        <v>170</v>
      </c>
      <c r="BM227" s="231" t="s">
        <v>5608</v>
      </c>
    </row>
    <row r="228" spans="1:65" s="2" customFormat="1" ht="13.8" customHeight="1">
      <c r="A228" s="38"/>
      <c r="B228" s="39"/>
      <c r="C228" s="219" t="s">
        <v>675</v>
      </c>
      <c r="D228" s="219" t="s">
        <v>166</v>
      </c>
      <c r="E228" s="220" t="s">
        <v>2738</v>
      </c>
      <c r="F228" s="221" t="s">
        <v>5609</v>
      </c>
      <c r="G228" s="222" t="s">
        <v>3928</v>
      </c>
      <c r="H228" s="223">
        <v>39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41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170</v>
      </c>
      <c r="AT228" s="231" t="s">
        <v>166</v>
      </c>
      <c r="AU228" s="231" t="s">
        <v>84</v>
      </c>
      <c r="AY228" s="17" t="s">
        <v>164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84</v>
      </c>
      <c r="BK228" s="232">
        <f>ROUND(I228*H228,2)</f>
        <v>0</v>
      </c>
      <c r="BL228" s="17" t="s">
        <v>170</v>
      </c>
      <c r="BM228" s="231" t="s">
        <v>5610</v>
      </c>
    </row>
    <row r="229" spans="1:65" s="2" customFormat="1" ht="13.8" customHeight="1">
      <c r="A229" s="38"/>
      <c r="B229" s="39"/>
      <c r="C229" s="219" t="s">
        <v>680</v>
      </c>
      <c r="D229" s="219" t="s">
        <v>166</v>
      </c>
      <c r="E229" s="220" t="s">
        <v>2742</v>
      </c>
      <c r="F229" s="221" t="s">
        <v>5611</v>
      </c>
      <c r="G229" s="222" t="s">
        <v>3928</v>
      </c>
      <c r="H229" s="223">
        <v>9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41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170</v>
      </c>
      <c r="AT229" s="231" t="s">
        <v>166</v>
      </c>
      <c r="AU229" s="231" t="s">
        <v>84</v>
      </c>
      <c r="AY229" s="17" t="s">
        <v>164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84</v>
      </c>
      <c r="BK229" s="232">
        <f>ROUND(I229*H229,2)</f>
        <v>0</v>
      </c>
      <c r="BL229" s="17" t="s">
        <v>170</v>
      </c>
      <c r="BM229" s="231" t="s">
        <v>5612</v>
      </c>
    </row>
    <row r="230" spans="1:65" s="2" customFormat="1" ht="13.8" customHeight="1">
      <c r="A230" s="38"/>
      <c r="B230" s="39"/>
      <c r="C230" s="219" t="s">
        <v>684</v>
      </c>
      <c r="D230" s="219" t="s">
        <v>166</v>
      </c>
      <c r="E230" s="220" t="s">
        <v>2745</v>
      </c>
      <c r="F230" s="221" t="s">
        <v>5538</v>
      </c>
      <c r="G230" s="222" t="s">
        <v>3454</v>
      </c>
      <c r="H230" s="223">
        <v>1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41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170</v>
      </c>
      <c r="AT230" s="231" t="s">
        <v>166</v>
      </c>
      <c r="AU230" s="231" t="s">
        <v>84</v>
      </c>
      <c r="AY230" s="17" t="s">
        <v>164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84</v>
      </c>
      <c r="BK230" s="232">
        <f>ROUND(I230*H230,2)</f>
        <v>0</v>
      </c>
      <c r="BL230" s="17" t="s">
        <v>170</v>
      </c>
      <c r="BM230" s="231" t="s">
        <v>5613</v>
      </c>
    </row>
    <row r="231" spans="1:65" s="2" customFormat="1" ht="13.8" customHeight="1">
      <c r="A231" s="38"/>
      <c r="B231" s="39"/>
      <c r="C231" s="219" t="s">
        <v>689</v>
      </c>
      <c r="D231" s="219" t="s">
        <v>166</v>
      </c>
      <c r="E231" s="220" t="s">
        <v>2749</v>
      </c>
      <c r="F231" s="221" t="s">
        <v>5540</v>
      </c>
      <c r="G231" s="222" t="s">
        <v>3454</v>
      </c>
      <c r="H231" s="223">
        <v>1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41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170</v>
      </c>
      <c r="AT231" s="231" t="s">
        <v>166</v>
      </c>
      <c r="AU231" s="231" t="s">
        <v>84</v>
      </c>
      <c r="AY231" s="17" t="s">
        <v>164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84</v>
      </c>
      <c r="BK231" s="232">
        <f>ROUND(I231*H231,2)</f>
        <v>0</v>
      </c>
      <c r="BL231" s="17" t="s">
        <v>170</v>
      </c>
      <c r="BM231" s="231" t="s">
        <v>5614</v>
      </c>
    </row>
    <row r="232" spans="1:65" s="2" customFormat="1" ht="13.8" customHeight="1">
      <c r="A232" s="38"/>
      <c r="B232" s="39"/>
      <c r="C232" s="219" t="s">
        <v>699</v>
      </c>
      <c r="D232" s="219" t="s">
        <v>166</v>
      </c>
      <c r="E232" s="220" t="s">
        <v>2753</v>
      </c>
      <c r="F232" s="221" t="s">
        <v>5542</v>
      </c>
      <c r="G232" s="222" t="s">
        <v>3454</v>
      </c>
      <c r="H232" s="223">
        <v>1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41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170</v>
      </c>
      <c r="AT232" s="231" t="s">
        <v>166</v>
      </c>
      <c r="AU232" s="231" t="s">
        <v>84</v>
      </c>
      <c r="AY232" s="17" t="s">
        <v>164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84</v>
      </c>
      <c r="BK232" s="232">
        <f>ROUND(I232*H232,2)</f>
        <v>0</v>
      </c>
      <c r="BL232" s="17" t="s">
        <v>170</v>
      </c>
      <c r="BM232" s="231" t="s">
        <v>5615</v>
      </c>
    </row>
    <row r="233" spans="1:65" s="2" customFormat="1" ht="13.8" customHeight="1">
      <c r="A233" s="38"/>
      <c r="B233" s="39"/>
      <c r="C233" s="219" t="s">
        <v>704</v>
      </c>
      <c r="D233" s="219" t="s">
        <v>166</v>
      </c>
      <c r="E233" s="220" t="s">
        <v>2757</v>
      </c>
      <c r="F233" s="221" t="s">
        <v>5616</v>
      </c>
      <c r="G233" s="222" t="s">
        <v>3454</v>
      </c>
      <c r="H233" s="223">
        <v>1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41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170</v>
      </c>
      <c r="AT233" s="231" t="s">
        <v>166</v>
      </c>
      <c r="AU233" s="231" t="s">
        <v>84</v>
      </c>
      <c r="AY233" s="17" t="s">
        <v>164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84</v>
      </c>
      <c r="BK233" s="232">
        <f>ROUND(I233*H233,2)</f>
        <v>0</v>
      </c>
      <c r="BL233" s="17" t="s">
        <v>170</v>
      </c>
      <c r="BM233" s="231" t="s">
        <v>5617</v>
      </c>
    </row>
    <row r="234" spans="1:65" s="2" customFormat="1" ht="13.8" customHeight="1">
      <c r="A234" s="38"/>
      <c r="B234" s="39"/>
      <c r="C234" s="219" t="s">
        <v>713</v>
      </c>
      <c r="D234" s="219" t="s">
        <v>166</v>
      </c>
      <c r="E234" s="220" t="s">
        <v>2761</v>
      </c>
      <c r="F234" s="221" t="s">
        <v>5548</v>
      </c>
      <c r="G234" s="222" t="s">
        <v>557</v>
      </c>
      <c r="H234" s="223">
        <v>10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41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170</v>
      </c>
      <c r="AT234" s="231" t="s">
        <v>166</v>
      </c>
      <c r="AU234" s="231" t="s">
        <v>84</v>
      </c>
      <c r="AY234" s="17" t="s">
        <v>164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84</v>
      </c>
      <c r="BK234" s="232">
        <f>ROUND(I234*H234,2)</f>
        <v>0</v>
      </c>
      <c r="BL234" s="17" t="s">
        <v>170</v>
      </c>
      <c r="BM234" s="231" t="s">
        <v>5618</v>
      </c>
    </row>
    <row r="235" spans="1:63" s="12" customFormat="1" ht="25.9" customHeight="1">
      <c r="A235" s="12"/>
      <c r="B235" s="203"/>
      <c r="C235" s="204"/>
      <c r="D235" s="205" t="s">
        <v>75</v>
      </c>
      <c r="E235" s="206" t="s">
        <v>5619</v>
      </c>
      <c r="F235" s="206" t="s">
        <v>5620</v>
      </c>
      <c r="G235" s="204"/>
      <c r="H235" s="204"/>
      <c r="I235" s="207"/>
      <c r="J235" s="208">
        <f>BK235</f>
        <v>0</v>
      </c>
      <c r="K235" s="204"/>
      <c r="L235" s="209"/>
      <c r="M235" s="210"/>
      <c r="N235" s="211"/>
      <c r="O235" s="211"/>
      <c r="P235" s="212">
        <f>SUM(P236:P249)</f>
        <v>0</v>
      </c>
      <c r="Q235" s="211"/>
      <c r="R235" s="212">
        <f>SUM(R236:R249)</f>
        <v>0</v>
      </c>
      <c r="S235" s="211"/>
      <c r="T235" s="213">
        <f>SUM(T236:T249)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4" t="s">
        <v>84</v>
      </c>
      <c r="AT235" s="215" t="s">
        <v>75</v>
      </c>
      <c r="AU235" s="215" t="s">
        <v>76</v>
      </c>
      <c r="AY235" s="214" t="s">
        <v>164</v>
      </c>
      <c r="BK235" s="216">
        <f>SUM(BK236:BK249)</f>
        <v>0</v>
      </c>
    </row>
    <row r="236" spans="1:65" s="2" customFormat="1" ht="34.8" customHeight="1">
      <c r="A236" s="38"/>
      <c r="B236" s="39"/>
      <c r="C236" s="219" t="s">
        <v>717</v>
      </c>
      <c r="D236" s="219" t="s">
        <v>166</v>
      </c>
      <c r="E236" s="220" t="s">
        <v>2765</v>
      </c>
      <c r="F236" s="221" t="s">
        <v>5621</v>
      </c>
      <c r="G236" s="222" t="s">
        <v>3454</v>
      </c>
      <c r="H236" s="223">
        <v>0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41</v>
      </c>
      <c r="O236" s="91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170</v>
      </c>
      <c r="AT236" s="231" t="s">
        <v>166</v>
      </c>
      <c r="AU236" s="231" t="s">
        <v>84</v>
      </c>
      <c r="AY236" s="17" t="s">
        <v>164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84</v>
      </c>
      <c r="BK236" s="232">
        <f>ROUND(I236*H236,2)</f>
        <v>0</v>
      </c>
      <c r="BL236" s="17" t="s">
        <v>170</v>
      </c>
      <c r="BM236" s="231" t="s">
        <v>5622</v>
      </c>
    </row>
    <row r="237" spans="1:65" s="2" customFormat="1" ht="34.8" customHeight="1">
      <c r="A237" s="38"/>
      <c r="B237" s="39"/>
      <c r="C237" s="219" t="s">
        <v>723</v>
      </c>
      <c r="D237" s="219" t="s">
        <v>166</v>
      </c>
      <c r="E237" s="220" t="s">
        <v>2769</v>
      </c>
      <c r="F237" s="221" t="s">
        <v>5623</v>
      </c>
      <c r="G237" s="222" t="s">
        <v>3454</v>
      </c>
      <c r="H237" s="223">
        <v>0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41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170</v>
      </c>
      <c r="AT237" s="231" t="s">
        <v>166</v>
      </c>
      <c r="AU237" s="231" t="s">
        <v>84</v>
      </c>
      <c r="AY237" s="17" t="s">
        <v>164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84</v>
      </c>
      <c r="BK237" s="232">
        <f>ROUND(I237*H237,2)</f>
        <v>0</v>
      </c>
      <c r="BL237" s="17" t="s">
        <v>170</v>
      </c>
      <c r="BM237" s="231" t="s">
        <v>5624</v>
      </c>
    </row>
    <row r="238" spans="1:65" s="2" customFormat="1" ht="13.8" customHeight="1">
      <c r="A238" s="38"/>
      <c r="B238" s="39"/>
      <c r="C238" s="219" t="s">
        <v>732</v>
      </c>
      <c r="D238" s="219" t="s">
        <v>166</v>
      </c>
      <c r="E238" s="220" t="s">
        <v>2772</v>
      </c>
      <c r="F238" s="221" t="s">
        <v>5522</v>
      </c>
      <c r="G238" s="222" t="s">
        <v>3454</v>
      </c>
      <c r="H238" s="223">
        <v>0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41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170</v>
      </c>
      <c r="AT238" s="231" t="s">
        <v>166</v>
      </c>
      <c r="AU238" s="231" t="s">
        <v>84</v>
      </c>
      <c r="AY238" s="17" t="s">
        <v>164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84</v>
      </c>
      <c r="BK238" s="232">
        <f>ROUND(I238*H238,2)</f>
        <v>0</v>
      </c>
      <c r="BL238" s="17" t="s">
        <v>170</v>
      </c>
      <c r="BM238" s="231" t="s">
        <v>5625</v>
      </c>
    </row>
    <row r="239" spans="1:65" s="2" customFormat="1" ht="13.8" customHeight="1">
      <c r="A239" s="38"/>
      <c r="B239" s="39"/>
      <c r="C239" s="219" t="s">
        <v>738</v>
      </c>
      <c r="D239" s="219" t="s">
        <v>166</v>
      </c>
      <c r="E239" s="220" t="s">
        <v>2776</v>
      </c>
      <c r="F239" s="221" t="s">
        <v>5524</v>
      </c>
      <c r="G239" s="222" t="s">
        <v>3454</v>
      </c>
      <c r="H239" s="223">
        <v>0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41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170</v>
      </c>
      <c r="AT239" s="231" t="s">
        <v>166</v>
      </c>
      <c r="AU239" s="231" t="s">
        <v>84</v>
      </c>
      <c r="AY239" s="17" t="s">
        <v>164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84</v>
      </c>
      <c r="BK239" s="232">
        <f>ROUND(I239*H239,2)</f>
        <v>0</v>
      </c>
      <c r="BL239" s="17" t="s">
        <v>170</v>
      </c>
      <c r="BM239" s="231" t="s">
        <v>5626</v>
      </c>
    </row>
    <row r="240" spans="1:65" s="2" customFormat="1" ht="13.8" customHeight="1">
      <c r="A240" s="38"/>
      <c r="B240" s="39"/>
      <c r="C240" s="219" t="s">
        <v>748</v>
      </c>
      <c r="D240" s="219" t="s">
        <v>166</v>
      </c>
      <c r="E240" s="220" t="s">
        <v>2780</v>
      </c>
      <c r="F240" s="221" t="s">
        <v>5526</v>
      </c>
      <c r="G240" s="222" t="s">
        <v>3454</v>
      </c>
      <c r="H240" s="223">
        <v>1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41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170</v>
      </c>
      <c r="AT240" s="231" t="s">
        <v>166</v>
      </c>
      <c r="AU240" s="231" t="s">
        <v>84</v>
      </c>
      <c r="AY240" s="17" t="s">
        <v>164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84</v>
      </c>
      <c r="BK240" s="232">
        <f>ROUND(I240*H240,2)</f>
        <v>0</v>
      </c>
      <c r="BL240" s="17" t="s">
        <v>170</v>
      </c>
      <c r="BM240" s="231" t="s">
        <v>5627</v>
      </c>
    </row>
    <row r="241" spans="1:65" s="2" customFormat="1" ht="22.2" customHeight="1">
      <c r="A241" s="38"/>
      <c r="B241" s="39"/>
      <c r="C241" s="219" t="s">
        <v>753</v>
      </c>
      <c r="D241" s="219" t="s">
        <v>166</v>
      </c>
      <c r="E241" s="220" t="s">
        <v>2784</v>
      </c>
      <c r="F241" s="221" t="s">
        <v>5607</v>
      </c>
      <c r="G241" s="222" t="s">
        <v>3928</v>
      </c>
      <c r="H241" s="223">
        <v>38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41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170</v>
      </c>
      <c r="AT241" s="231" t="s">
        <v>166</v>
      </c>
      <c r="AU241" s="231" t="s">
        <v>84</v>
      </c>
      <c r="AY241" s="17" t="s">
        <v>164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84</v>
      </c>
      <c r="BK241" s="232">
        <f>ROUND(I241*H241,2)</f>
        <v>0</v>
      </c>
      <c r="BL241" s="17" t="s">
        <v>170</v>
      </c>
      <c r="BM241" s="231" t="s">
        <v>5628</v>
      </c>
    </row>
    <row r="242" spans="1:65" s="2" customFormat="1" ht="13.8" customHeight="1">
      <c r="A242" s="38"/>
      <c r="B242" s="39"/>
      <c r="C242" s="219" t="s">
        <v>757</v>
      </c>
      <c r="D242" s="219" t="s">
        <v>166</v>
      </c>
      <c r="E242" s="220" t="s">
        <v>2787</v>
      </c>
      <c r="F242" s="221" t="s">
        <v>5609</v>
      </c>
      <c r="G242" s="222" t="s">
        <v>3928</v>
      </c>
      <c r="H242" s="223">
        <v>38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41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170</v>
      </c>
      <c r="AT242" s="231" t="s">
        <v>166</v>
      </c>
      <c r="AU242" s="231" t="s">
        <v>84</v>
      </c>
      <c r="AY242" s="17" t="s">
        <v>164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84</v>
      </c>
      <c r="BK242" s="232">
        <f>ROUND(I242*H242,2)</f>
        <v>0</v>
      </c>
      <c r="BL242" s="17" t="s">
        <v>170</v>
      </c>
      <c r="BM242" s="231" t="s">
        <v>5629</v>
      </c>
    </row>
    <row r="243" spans="1:65" s="2" customFormat="1" ht="13.8" customHeight="1">
      <c r="A243" s="38"/>
      <c r="B243" s="39"/>
      <c r="C243" s="219" t="s">
        <v>764</v>
      </c>
      <c r="D243" s="219" t="s">
        <v>166</v>
      </c>
      <c r="E243" s="220" t="s">
        <v>2791</v>
      </c>
      <c r="F243" s="221" t="s">
        <v>5611</v>
      </c>
      <c r="G243" s="222" t="s">
        <v>3928</v>
      </c>
      <c r="H243" s="223">
        <v>2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41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170</v>
      </c>
      <c r="AT243" s="231" t="s">
        <v>166</v>
      </c>
      <c r="AU243" s="231" t="s">
        <v>84</v>
      </c>
      <c r="AY243" s="17" t="s">
        <v>164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84</v>
      </c>
      <c r="BK243" s="232">
        <f>ROUND(I243*H243,2)</f>
        <v>0</v>
      </c>
      <c r="BL243" s="17" t="s">
        <v>170</v>
      </c>
      <c r="BM243" s="231" t="s">
        <v>5630</v>
      </c>
    </row>
    <row r="244" spans="1:65" s="2" customFormat="1" ht="13.8" customHeight="1">
      <c r="A244" s="38"/>
      <c r="B244" s="39"/>
      <c r="C244" s="219" t="s">
        <v>770</v>
      </c>
      <c r="D244" s="219" t="s">
        <v>166</v>
      </c>
      <c r="E244" s="220" t="s">
        <v>2795</v>
      </c>
      <c r="F244" s="221" t="s">
        <v>5538</v>
      </c>
      <c r="G244" s="222" t="s">
        <v>3454</v>
      </c>
      <c r="H244" s="223">
        <v>1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41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170</v>
      </c>
      <c r="AT244" s="231" t="s">
        <v>166</v>
      </c>
      <c r="AU244" s="231" t="s">
        <v>84</v>
      </c>
      <c r="AY244" s="17" t="s">
        <v>164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84</v>
      </c>
      <c r="BK244" s="232">
        <f>ROUND(I244*H244,2)</f>
        <v>0</v>
      </c>
      <c r="BL244" s="17" t="s">
        <v>170</v>
      </c>
      <c r="BM244" s="231" t="s">
        <v>5631</v>
      </c>
    </row>
    <row r="245" spans="1:65" s="2" customFormat="1" ht="13.8" customHeight="1">
      <c r="A245" s="38"/>
      <c r="B245" s="39"/>
      <c r="C245" s="219" t="s">
        <v>776</v>
      </c>
      <c r="D245" s="219" t="s">
        <v>166</v>
      </c>
      <c r="E245" s="220" t="s">
        <v>2799</v>
      </c>
      <c r="F245" s="221" t="s">
        <v>5540</v>
      </c>
      <c r="G245" s="222" t="s">
        <v>3454</v>
      </c>
      <c r="H245" s="223">
        <v>1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41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170</v>
      </c>
      <c r="AT245" s="231" t="s">
        <v>166</v>
      </c>
      <c r="AU245" s="231" t="s">
        <v>84</v>
      </c>
      <c r="AY245" s="17" t="s">
        <v>164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84</v>
      </c>
      <c r="BK245" s="232">
        <f>ROUND(I245*H245,2)</f>
        <v>0</v>
      </c>
      <c r="BL245" s="17" t="s">
        <v>170</v>
      </c>
      <c r="BM245" s="231" t="s">
        <v>5632</v>
      </c>
    </row>
    <row r="246" spans="1:65" s="2" customFormat="1" ht="13.8" customHeight="1">
      <c r="A246" s="38"/>
      <c r="B246" s="39"/>
      <c r="C246" s="219" t="s">
        <v>782</v>
      </c>
      <c r="D246" s="219" t="s">
        <v>166</v>
      </c>
      <c r="E246" s="220" t="s">
        <v>2803</v>
      </c>
      <c r="F246" s="221" t="s">
        <v>5542</v>
      </c>
      <c r="G246" s="222" t="s">
        <v>3454</v>
      </c>
      <c r="H246" s="223">
        <v>0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41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170</v>
      </c>
      <c r="AT246" s="231" t="s">
        <v>166</v>
      </c>
      <c r="AU246" s="231" t="s">
        <v>84</v>
      </c>
      <c r="AY246" s="17" t="s">
        <v>164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84</v>
      </c>
      <c r="BK246" s="232">
        <f>ROUND(I246*H246,2)</f>
        <v>0</v>
      </c>
      <c r="BL246" s="17" t="s">
        <v>170</v>
      </c>
      <c r="BM246" s="231" t="s">
        <v>5633</v>
      </c>
    </row>
    <row r="247" spans="1:65" s="2" customFormat="1" ht="13.8" customHeight="1">
      <c r="A247" s="38"/>
      <c r="B247" s="39"/>
      <c r="C247" s="219" t="s">
        <v>786</v>
      </c>
      <c r="D247" s="219" t="s">
        <v>166</v>
      </c>
      <c r="E247" s="220" t="s">
        <v>2807</v>
      </c>
      <c r="F247" s="221" t="s">
        <v>5544</v>
      </c>
      <c r="G247" s="222" t="s">
        <v>3454</v>
      </c>
      <c r="H247" s="223">
        <v>1</v>
      </c>
      <c r="I247" s="224"/>
      <c r="J247" s="225">
        <f>ROUND(I247*H247,2)</f>
        <v>0</v>
      </c>
      <c r="K247" s="226"/>
      <c r="L247" s="44"/>
      <c r="M247" s="227" t="s">
        <v>1</v>
      </c>
      <c r="N247" s="228" t="s">
        <v>41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170</v>
      </c>
      <c r="AT247" s="231" t="s">
        <v>166</v>
      </c>
      <c r="AU247" s="231" t="s">
        <v>84</v>
      </c>
      <c r="AY247" s="17" t="s">
        <v>164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84</v>
      </c>
      <c r="BK247" s="232">
        <f>ROUND(I247*H247,2)</f>
        <v>0</v>
      </c>
      <c r="BL247" s="17" t="s">
        <v>170</v>
      </c>
      <c r="BM247" s="231" t="s">
        <v>5634</v>
      </c>
    </row>
    <row r="248" spans="1:65" s="2" customFormat="1" ht="13.8" customHeight="1">
      <c r="A248" s="38"/>
      <c r="B248" s="39"/>
      <c r="C248" s="219" t="s">
        <v>791</v>
      </c>
      <c r="D248" s="219" t="s">
        <v>166</v>
      </c>
      <c r="E248" s="220" t="s">
        <v>2811</v>
      </c>
      <c r="F248" s="221" t="s">
        <v>5546</v>
      </c>
      <c r="G248" s="222" t="s">
        <v>3454</v>
      </c>
      <c r="H248" s="223">
        <v>1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41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170</v>
      </c>
      <c r="AT248" s="231" t="s">
        <v>166</v>
      </c>
      <c r="AU248" s="231" t="s">
        <v>84</v>
      </c>
      <c r="AY248" s="17" t="s">
        <v>164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84</v>
      </c>
      <c r="BK248" s="232">
        <f>ROUND(I248*H248,2)</f>
        <v>0</v>
      </c>
      <c r="BL248" s="17" t="s">
        <v>170</v>
      </c>
      <c r="BM248" s="231" t="s">
        <v>5635</v>
      </c>
    </row>
    <row r="249" spans="1:65" s="2" customFormat="1" ht="13.8" customHeight="1">
      <c r="A249" s="38"/>
      <c r="B249" s="39"/>
      <c r="C249" s="219" t="s">
        <v>796</v>
      </c>
      <c r="D249" s="219" t="s">
        <v>166</v>
      </c>
      <c r="E249" s="220" t="s">
        <v>2815</v>
      </c>
      <c r="F249" s="221" t="s">
        <v>5548</v>
      </c>
      <c r="G249" s="222" t="s">
        <v>557</v>
      </c>
      <c r="H249" s="223">
        <v>10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41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170</v>
      </c>
      <c r="AT249" s="231" t="s">
        <v>166</v>
      </c>
      <c r="AU249" s="231" t="s">
        <v>84</v>
      </c>
      <c r="AY249" s="17" t="s">
        <v>164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84</v>
      </c>
      <c r="BK249" s="232">
        <f>ROUND(I249*H249,2)</f>
        <v>0</v>
      </c>
      <c r="BL249" s="17" t="s">
        <v>170</v>
      </c>
      <c r="BM249" s="231" t="s">
        <v>5636</v>
      </c>
    </row>
    <row r="250" spans="1:63" s="12" customFormat="1" ht="25.9" customHeight="1">
      <c r="A250" s="12"/>
      <c r="B250" s="203"/>
      <c r="C250" s="204"/>
      <c r="D250" s="205" t="s">
        <v>75</v>
      </c>
      <c r="E250" s="206" t="s">
        <v>5637</v>
      </c>
      <c r="F250" s="206" t="s">
        <v>5638</v>
      </c>
      <c r="G250" s="204"/>
      <c r="H250" s="204"/>
      <c r="I250" s="207"/>
      <c r="J250" s="208">
        <f>BK250</f>
        <v>0</v>
      </c>
      <c r="K250" s="204"/>
      <c r="L250" s="209"/>
      <c r="M250" s="210"/>
      <c r="N250" s="211"/>
      <c r="O250" s="211"/>
      <c r="P250" s="212">
        <f>SUM(P251:P265)</f>
        <v>0</v>
      </c>
      <c r="Q250" s="211"/>
      <c r="R250" s="212">
        <f>SUM(R251:R265)</f>
        <v>0</v>
      </c>
      <c r="S250" s="211"/>
      <c r="T250" s="213">
        <f>SUM(T251:T265)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84</v>
      </c>
      <c r="AT250" s="215" t="s">
        <v>75</v>
      </c>
      <c r="AU250" s="215" t="s">
        <v>76</v>
      </c>
      <c r="AY250" s="214" t="s">
        <v>164</v>
      </c>
      <c r="BK250" s="216">
        <f>SUM(BK251:BK265)</f>
        <v>0</v>
      </c>
    </row>
    <row r="251" spans="1:65" s="2" customFormat="1" ht="34.8" customHeight="1">
      <c r="A251" s="38"/>
      <c r="B251" s="39"/>
      <c r="C251" s="219" t="s">
        <v>801</v>
      </c>
      <c r="D251" s="219" t="s">
        <v>166</v>
      </c>
      <c r="E251" s="220" t="s">
        <v>2819</v>
      </c>
      <c r="F251" s="221" t="s">
        <v>5621</v>
      </c>
      <c r="G251" s="222" t="s">
        <v>3454</v>
      </c>
      <c r="H251" s="223">
        <v>0</v>
      </c>
      <c r="I251" s="224"/>
      <c r="J251" s="225">
        <f>ROUND(I251*H251,2)</f>
        <v>0</v>
      </c>
      <c r="K251" s="226"/>
      <c r="L251" s="44"/>
      <c r="M251" s="227" t="s">
        <v>1</v>
      </c>
      <c r="N251" s="228" t="s">
        <v>41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170</v>
      </c>
      <c r="AT251" s="231" t="s">
        <v>166</v>
      </c>
      <c r="AU251" s="231" t="s">
        <v>84</v>
      </c>
      <c r="AY251" s="17" t="s">
        <v>164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84</v>
      </c>
      <c r="BK251" s="232">
        <f>ROUND(I251*H251,2)</f>
        <v>0</v>
      </c>
      <c r="BL251" s="17" t="s">
        <v>170</v>
      </c>
      <c r="BM251" s="231" t="s">
        <v>5639</v>
      </c>
    </row>
    <row r="252" spans="1:65" s="2" customFormat="1" ht="34.8" customHeight="1">
      <c r="A252" s="38"/>
      <c r="B252" s="39"/>
      <c r="C252" s="219" t="s">
        <v>810</v>
      </c>
      <c r="D252" s="219" t="s">
        <v>166</v>
      </c>
      <c r="E252" s="220" t="s">
        <v>2823</v>
      </c>
      <c r="F252" s="221" t="s">
        <v>5640</v>
      </c>
      <c r="G252" s="222" t="s">
        <v>3454</v>
      </c>
      <c r="H252" s="223">
        <v>0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41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170</v>
      </c>
      <c r="AT252" s="231" t="s">
        <v>166</v>
      </c>
      <c r="AU252" s="231" t="s">
        <v>84</v>
      </c>
      <c r="AY252" s="17" t="s">
        <v>164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84</v>
      </c>
      <c r="BK252" s="232">
        <f>ROUND(I252*H252,2)</f>
        <v>0</v>
      </c>
      <c r="BL252" s="17" t="s">
        <v>170</v>
      </c>
      <c r="BM252" s="231" t="s">
        <v>5641</v>
      </c>
    </row>
    <row r="253" spans="1:65" s="2" customFormat="1" ht="13.8" customHeight="1">
      <c r="A253" s="38"/>
      <c r="B253" s="39"/>
      <c r="C253" s="219" t="s">
        <v>816</v>
      </c>
      <c r="D253" s="219" t="s">
        <v>166</v>
      </c>
      <c r="E253" s="220" t="s">
        <v>2827</v>
      </c>
      <c r="F253" s="221" t="s">
        <v>5522</v>
      </c>
      <c r="G253" s="222" t="s">
        <v>3454</v>
      </c>
      <c r="H253" s="223">
        <v>0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41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170</v>
      </c>
      <c r="AT253" s="231" t="s">
        <v>166</v>
      </c>
      <c r="AU253" s="231" t="s">
        <v>84</v>
      </c>
      <c r="AY253" s="17" t="s">
        <v>164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84</v>
      </c>
      <c r="BK253" s="232">
        <f>ROUND(I253*H253,2)</f>
        <v>0</v>
      </c>
      <c r="BL253" s="17" t="s">
        <v>170</v>
      </c>
      <c r="BM253" s="231" t="s">
        <v>5642</v>
      </c>
    </row>
    <row r="254" spans="1:65" s="2" customFormat="1" ht="13.8" customHeight="1">
      <c r="A254" s="38"/>
      <c r="B254" s="39"/>
      <c r="C254" s="219" t="s">
        <v>822</v>
      </c>
      <c r="D254" s="219" t="s">
        <v>166</v>
      </c>
      <c r="E254" s="220" t="s">
        <v>2831</v>
      </c>
      <c r="F254" s="221" t="s">
        <v>5524</v>
      </c>
      <c r="G254" s="222" t="s">
        <v>3454</v>
      </c>
      <c r="H254" s="223">
        <v>0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41</v>
      </c>
      <c r="O254" s="91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170</v>
      </c>
      <c r="AT254" s="231" t="s">
        <v>166</v>
      </c>
      <c r="AU254" s="231" t="s">
        <v>84</v>
      </c>
      <c r="AY254" s="17" t="s">
        <v>164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84</v>
      </c>
      <c r="BK254" s="232">
        <f>ROUND(I254*H254,2)</f>
        <v>0</v>
      </c>
      <c r="BL254" s="17" t="s">
        <v>170</v>
      </c>
      <c r="BM254" s="231" t="s">
        <v>5643</v>
      </c>
    </row>
    <row r="255" spans="1:65" s="2" customFormat="1" ht="13.8" customHeight="1">
      <c r="A255" s="38"/>
      <c r="B255" s="39"/>
      <c r="C255" s="219" t="s">
        <v>828</v>
      </c>
      <c r="D255" s="219" t="s">
        <v>166</v>
      </c>
      <c r="E255" s="220" t="s">
        <v>2835</v>
      </c>
      <c r="F255" s="221" t="s">
        <v>5526</v>
      </c>
      <c r="G255" s="222" t="s">
        <v>3454</v>
      </c>
      <c r="H255" s="223">
        <v>1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41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170</v>
      </c>
      <c r="AT255" s="231" t="s">
        <v>166</v>
      </c>
      <c r="AU255" s="231" t="s">
        <v>84</v>
      </c>
      <c r="AY255" s="17" t="s">
        <v>164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84</v>
      </c>
      <c r="BK255" s="232">
        <f>ROUND(I255*H255,2)</f>
        <v>0</v>
      </c>
      <c r="BL255" s="17" t="s">
        <v>170</v>
      </c>
      <c r="BM255" s="231" t="s">
        <v>5644</v>
      </c>
    </row>
    <row r="256" spans="1:65" s="2" customFormat="1" ht="13.8" customHeight="1">
      <c r="A256" s="38"/>
      <c r="B256" s="39"/>
      <c r="C256" s="219" t="s">
        <v>833</v>
      </c>
      <c r="D256" s="219" t="s">
        <v>166</v>
      </c>
      <c r="E256" s="220" t="s">
        <v>2839</v>
      </c>
      <c r="F256" s="221" t="s">
        <v>5605</v>
      </c>
      <c r="G256" s="222" t="s">
        <v>3454</v>
      </c>
      <c r="H256" s="223">
        <v>0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41</v>
      </c>
      <c r="O256" s="91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170</v>
      </c>
      <c r="AT256" s="231" t="s">
        <v>166</v>
      </c>
      <c r="AU256" s="231" t="s">
        <v>84</v>
      </c>
      <c r="AY256" s="17" t="s">
        <v>164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84</v>
      </c>
      <c r="BK256" s="232">
        <f>ROUND(I256*H256,2)</f>
        <v>0</v>
      </c>
      <c r="BL256" s="17" t="s">
        <v>170</v>
      </c>
      <c r="BM256" s="231" t="s">
        <v>5645</v>
      </c>
    </row>
    <row r="257" spans="1:65" s="2" customFormat="1" ht="22.2" customHeight="1">
      <c r="A257" s="38"/>
      <c r="B257" s="39"/>
      <c r="C257" s="219" t="s">
        <v>839</v>
      </c>
      <c r="D257" s="219" t="s">
        <v>166</v>
      </c>
      <c r="E257" s="220" t="s">
        <v>2843</v>
      </c>
      <c r="F257" s="221" t="s">
        <v>5607</v>
      </c>
      <c r="G257" s="222" t="s">
        <v>3928</v>
      </c>
      <c r="H257" s="223">
        <v>30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41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170</v>
      </c>
      <c r="AT257" s="231" t="s">
        <v>166</v>
      </c>
      <c r="AU257" s="231" t="s">
        <v>84</v>
      </c>
      <c r="AY257" s="17" t="s">
        <v>164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84</v>
      </c>
      <c r="BK257" s="232">
        <f>ROUND(I257*H257,2)</f>
        <v>0</v>
      </c>
      <c r="BL257" s="17" t="s">
        <v>170</v>
      </c>
      <c r="BM257" s="231" t="s">
        <v>5646</v>
      </c>
    </row>
    <row r="258" spans="1:65" s="2" customFormat="1" ht="13.8" customHeight="1">
      <c r="A258" s="38"/>
      <c r="B258" s="39"/>
      <c r="C258" s="219" t="s">
        <v>845</v>
      </c>
      <c r="D258" s="219" t="s">
        <v>166</v>
      </c>
      <c r="E258" s="220" t="s">
        <v>2847</v>
      </c>
      <c r="F258" s="221" t="s">
        <v>5609</v>
      </c>
      <c r="G258" s="222" t="s">
        <v>3928</v>
      </c>
      <c r="H258" s="223">
        <v>30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41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170</v>
      </c>
      <c r="AT258" s="231" t="s">
        <v>166</v>
      </c>
      <c r="AU258" s="231" t="s">
        <v>84</v>
      </c>
      <c r="AY258" s="17" t="s">
        <v>164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84</v>
      </c>
      <c r="BK258" s="232">
        <f>ROUND(I258*H258,2)</f>
        <v>0</v>
      </c>
      <c r="BL258" s="17" t="s">
        <v>170</v>
      </c>
      <c r="BM258" s="231" t="s">
        <v>5647</v>
      </c>
    </row>
    <row r="259" spans="1:65" s="2" customFormat="1" ht="13.8" customHeight="1">
      <c r="A259" s="38"/>
      <c r="B259" s="39"/>
      <c r="C259" s="219" t="s">
        <v>851</v>
      </c>
      <c r="D259" s="219" t="s">
        <v>166</v>
      </c>
      <c r="E259" s="220" t="s">
        <v>2851</v>
      </c>
      <c r="F259" s="221" t="s">
        <v>5611</v>
      </c>
      <c r="G259" s="222" t="s">
        <v>3928</v>
      </c>
      <c r="H259" s="223">
        <v>2</v>
      </c>
      <c r="I259" s="224"/>
      <c r="J259" s="225">
        <f>ROUND(I259*H259,2)</f>
        <v>0</v>
      </c>
      <c r="K259" s="226"/>
      <c r="L259" s="44"/>
      <c r="M259" s="227" t="s">
        <v>1</v>
      </c>
      <c r="N259" s="228" t="s">
        <v>41</v>
      </c>
      <c r="O259" s="9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170</v>
      </c>
      <c r="AT259" s="231" t="s">
        <v>166</v>
      </c>
      <c r="AU259" s="231" t="s">
        <v>84</v>
      </c>
      <c r="AY259" s="17" t="s">
        <v>164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84</v>
      </c>
      <c r="BK259" s="232">
        <f>ROUND(I259*H259,2)</f>
        <v>0</v>
      </c>
      <c r="BL259" s="17" t="s">
        <v>170</v>
      </c>
      <c r="BM259" s="231" t="s">
        <v>5648</v>
      </c>
    </row>
    <row r="260" spans="1:65" s="2" customFormat="1" ht="13.8" customHeight="1">
      <c r="A260" s="38"/>
      <c r="B260" s="39"/>
      <c r="C260" s="219" t="s">
        <v>861</v>
      </c>
      <c r="D260" s="219" t="s">
        <v>166</v>
      </c>
      <c r="E260" s="220" t="s">
        <v>2855</v>
      </c>
      <c r="F260" s="221" t="s">
        <v>5538</v>
      </c>
      <c r="G260" s="222" t="s">
        <v>3454</v>
      </c>
      <c r="H260" s="223">
        <v>1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41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170</v>
      </c>
      <c r="AT260" s="231" t="s">
        <v>166</v>
      </c>
      <c r="AU260" s="231" t="s">
        <v>84</v>
      </c>
      <c r="AY260" s="17" t="s">
        <v>164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84</v>
      </c>
      <c r="BK260" s="232">
        <f>ROUND(I260*H260,2)</f>
        <v>0</v>
      </c>
      <c r="BL260" s="17" t="s">
        <v>170</v>
      </c>
      <c r="BM260" s="231" t="s">
        <v>5649</v>
      </c>
    </row>
    <row r="261" spans="1:65" s="2" customFormat="1" ht="13.8" customHeight="1">
      <c r="A261" s="38"/>
      <c r="B261" s="39"/>
      <c r="C261" s="219" t="s">
        <v>865</v>
      </c>
      <c r="D261" s="219" t="s">
        <v>166</v>
      </c>
      <c r="E261" s="220" t="s">
        <v>2859</v>
      </c>
      <c r="F261" s="221" t="s">
        <v>5540</v>
      </c>
      <c r="G261" s="222" t="s">
        <v>3454</v>
      </c>
      <c r="H261" s="223">
        <v>1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41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170</v>
      </c>
      <c r="AT261" s="231" t="s">
        <v>166</v>
      </c>
      <c r="AU261" s="231" t="s">
        <v>84</v>
      </c>
      <c r="AY261" s="17" t="s">
        <v>164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84</v>
      </c>
      <c r="BK261" s="232">
        <f>ROUND(I261*H261,2)</f>
        <v>0</v>
      </c>
      <c r="BL261" s="17" t="s">
        <v>170</v>
      </c>
      <c r="BM261" s="231" t="s">
        <v>5650</v>
      </c>
    </row>
    <row r="262" spans="1:65" s="2" customFormat="1" ht="13.8" customHeight="1">
      <c r="A262" s="38"/>
      <c r="B262" s="39"/>
      <c r="C262" s="219" t="s">
        <v>876</v>
      </c>
      <c r="D262" s="219" t="s">
        <v>166</v>
      </c>
      <c r="E262" s="220" t="s">
        <v>2863</v>
      </c>
      <c r="F262" s="221" t="s">
        <v>5542</v>
      </c>
      <c r="G262" s="222" t="s">
        <v>3454</v>
      </c>
      <c r="H262" s="223">
        <v>0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41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170</v>
      </c>
      <c r="AT262" s="231" t="s">
        <v>166</v>
      </c>
      <c r="AU262" s="231" t="s">
        <v>84</v>
      </c>
      <c r="AY262" s="17" t="s">
        <v>164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84</v>
      </c>
      <c r="BK262" s="232">
        <f>ROUND(I262*H262,2)</f>
        <v>0</v>
      </c>
      <c r="BL262" s="17" t="s">
        <v>170</v>
      </c>
      <c r="BM262" s="231" t="s">
        <v>5651</v>
      </c>
    </row>
    <row r="263" spans="1:65" s="2" customFormat="1" ht="13.8" customHeight="1">
      <c r="A263" s="38"/>
      <c r="B263" s="39"/>
      <c r="C263" s="219" t="s">
        <v>882</v>
      </c>
      <c r="D263" s="219" t="s">
        <v>166</v>
      </c>
      <c r="E263" s="220" t="s">
        <v>2867</v>
      </c>
      <c r="F263" s="221" t="s">
        <v>5544</v>
      </c>
      <c r="G263" s="222" t="s">
        <v>3454</v>
      </c>
      <c r="H263" s="223">
        <v>1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41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170</v>
      </c>
      <c r="AT263" s="231" t="s">
        <v>166</v>
      </c>
      <c r="AU263" s="231" t="s">
        <v>84</v>
      </c>
      <c r="AY263" s="17" t="s">
        <v>164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84</v>
      </c>
      <c r="BK263" s="232">
        <f>ROUND(I263*H263,2)</f>
        <v>0</v>
      </c>
      <c r="BL263" s="17" t="s">
        <v>170</v>
      </c>
      <c r="BM263" s="231" t="s">
        <v>5652</v>
      </c>
    </row>
    <row r="264" spans="1:65" s="2" customFormat="1" ht="13.8" customHeight="1">
      <c r="A264" s="38"/>
      <c r="B264" s="39"/>
      <c r="C264" s="219" t="s">
        <v>889</v>
      </c>
      <c r="D264" s="219" t="s">
        <v>166</v>
      </c>
      <c r="E264" s="220" t="s">
        <v>2871</v>
      </c>
      <c r="F264" s="221" t="s">
        <v>5546</v>
      </c>
      <c r="G264" s="222" t="s">
        <v>3454</v>
      </c>
      <c r="H264" s="223">
        <v>1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41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170</v>
      </c>
      <c r="AT264" s="231" t="s">
        <v>166</v>
      </c>
      <c r="AU264" s="231" t="s">
        <v>84</v>
      </c>
      <c r="AY264" s="17" t="s">
        <v>164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84</v>
      </c>
      <c r="BK264" s="232">
        <f>ROUND(I264*H264,2)</f>
        <v>0</v>
      </c>
      <c r="BL264" s="17" t="s">
        <v>170</v>
      </c>
      <c r="BM264" s="231" t="s">
        <v>5653</v>
      </c>
    </row>
    <row r="265" spans="1:65" s="2" customFormat="1" ht="13.8" customHeight="1">
      <c r="A265" s="38"/>
      <c r="B265" s="39"/>
      <c r="C265" s="219" t="s">
        <v>895</v>
      </c>
      <c r="D265" s="219" t="s">
        <v>166</v>
      </c>
      <c r="E265" s="220" t="s">
        <v>2874</v>
      </c>
      <c r="F265" s="221" t="s">
        <v>5548</v>
      </c>
      <c r="G265" s="222" t="s">
        <v>557</v>
      </c>
      <c r="H265" s="223">
        <v>10</v>
      </c>
      <c r="I265" s="224"/>
      <c r="J265" s="225">
        <f>ROUND(I265*H265,2)</f>
        <v>0</v>
      </c>
      <c r="K265" s="226"/>
      <c r="L265" s="44"/>
      <c r="M265" s="227" t="s">
        <v>1</v>
      </c>
      <c r="N265" s="228" t="s">
        <v>41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170</v>
      </c>
      <c r="AT265" s="231" t="s">
        <v>166</v>
      </c>
      <c r="AU265" s="231" t="s">
        <v>84</v>
      </c>
      <c r="AY265" s="17" t="s">
        <v>164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84</v>
      </c>
      <c r="BK265" s="232">
        <f>ROUND(I265*H265,2)</f>
        <v>0</v>
      </c>
      <c r="BL265" s="17" t="s">
        <v>170</v>
      </c>
      <c r="BM265" s="231" t="s">
        <v>5654</v>
      </c>
    </row>
    <row r="266" spans="1:63" s="12" customFormat="1" ht="25.9" customHeight="1">
      <c r="A266" s="12"/>
      <c r="B266" s="203"/>
      <c r="C266" s="204"/>
      <c r="D266" s="205" t="s">
        <v>75</v>
      </c>
      <c r="E266" s="206" t="s">
        <v>5655</v>
      </c>
      <c r="F266" s="206" t="s">
        <v>5656</v>
      </c>
      <c r="G266" s="204"/>
      <c r="H266" s="204"/>
      <c r="I266" s="207"/>
      <c r="J266" s="208">
        <f>BK266</f>
        <v>0</v>
      </c>
      <c r="K266" s="204"/>
      <c r="L266" s="209"/>
      <c r="M266" s="210"/>
      <c r="N266" s="211"/>
      <c r="O266" s="211"/>
      <c r="P266" s="212">
        <f>SUM(P267:P281)</f>
        <v>0</v>
      </c>
      <c r="Q266" s="211"/>
      <c r="R266" s="212">
        <f>SUM(R267:R281)</f>
        <v>0</v>
      </c>
      <c r="S266" s="211"/>
      <c r="T266" s="213">
        <f>SUM(T267:T281)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4" t="s">
        <v>84</v>
      </c>
      <c r="AT266" s="215" t="s">
        <v>75</v>
      </c>
      <c r="AU266" s="215" t="s">
        <v>76</v>
      </c>
      <c r="AY266" s="214" t="s">
        <v>164</v>
      </c>
      <c r="BK266" s="216">
        <f>SUM(BK267:BK281)</f>
        <v>0</v>
      </c>
    </row>
    <row r="267" spans="1:65" s="2" customFormat="1" ht="34.8" customHeight="1">
      <c r="A267" s="38"/>
      <c r="B267" s="39"/>
      <c r="C267" s="219" t="s">
        <v>901</v>
      </c>
      <c r="D267" s="219" t="s">
        <v>166</v>
      </c>
      <c r="E267" s="220" t="s">
        <v>2878</v>
      </c>
      <c r="F267" s="221" t="s">
        <v>5621</v>
      </c>
      <c r="G267" s="222" t="s">
        <v>3454</v>
      </c>
      <c r="H267" s="223">
        <v>0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41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170</v>
      </c>
      <c r="AT267" s="231" t="s">
        <v>166</v>
      </c>
      <c r="AU267" s="231" t="s">
        <v>84</v>
      </c>
      <c r="AY267" s="17" t="s">
        <v>164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84</v>
      </c>
      <c r="BK267" s="232">
        <f>ROUND(I267*H267,2)</f>
        <v>0</v>
      </c>
      <c r="BL267" s="17" t="s">
        <v>170</v>
      </c>
      <c r="BM267" s="231" t="s">
        <v>5657</v>
      </c>
    </row>
    <row r="268" spans="1:65" s="2" customFormat="1" ht="34.8" customHeight="1">
      <c r="A268" s="38"/>
      <c r="B268" s="39"/>
      <c r="C268" s="219" t="s">
        <v>905</v>
      </c>
      <c r="D268" s="219" t="s">
        <v>166</v>
      </c>
      <c r="E268" s="220" t="s">
        <v>2881</v>
      </c>
      <c r="F268" s="221" t="s">
        <v>5640</v>
      </c>
      <c r="G268" s="222" t="s">
        <v>3454</v>
      </c>
      <c r="H268" s="223">
        <v>0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41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170</v>
      </c>
      <c r="AT268" s="231" t="s">
        <v>166</v>
      </c>
      <c r="AU268" s="231" t="s">
        <v>84</v>
      </c>
      <c r="AY268" s="17" t="s">
        <v>164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84</v>
      </c>
      <c r="BK268" s="232">
        <f>ROUND(I268*H268,2)</f>
        <v>0</v>
      </c>
      <c r="BL268" s="17" t="s">
        <v>170</v>
      </c>
      <c r="BM268" s="231" t="s">
        <v>5658</v>
      </c>
    </row>
    <row r="269" spans="1:65" s="2" customFormat="1" ht="13.8" customHeight="1">
      <c r="A269" s="38"/>
      <c r="B269" s="39"/>
      <c r="C269" s="219" t="s">
        <v>910</v>
      </c>
      <c r="D269" s="219" t="s">
        <v>166</v>
      </c>
      <c r="E269" s="220" t="s">
        <v>2885</v>
      </c>
      <c r="F269" s="221" t="s">
        <v>5522</v>
      </c>
      <c r="G269" s="222" t="s">
        <v>3454</v>
      </c>
      <c r="H269" s="223">
        <v>0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41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170</v>
      </c>
      <c r="AT269" s="231" t="s">
        <v>166</v>
      </c>
      <c r="AU269" s="231" t="s">
        <v>84</v>
      </c>
      <c r="AY269" s="17" t="s">
        <v>164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84</v>
      </c>
      <c r="BK269" s="232">
        <f>ROUND(I269*H269,2)</f>
        <v>0</v>
      </c>
      <c r="BL269" s="17" t="s">
        <v>170</v>
      </c>
      <c r="BM269" s="231" t="s">
        <v>5659</v>
      </c>
    </row>
    <row r="270" spans="1:65" s="2" customFormat="1" ht="13.8" customHeight="1">
      <c r="A270" s="38"/>
      <c r="B270" s="39"/>
      <c r="C270" s="219" t="s">
        <v>915</v>
      </c>
      <c r="D270" s="219" t="s">
        <v>166</v>
      </c>
      <c r="E270" s="220" t="s">
        <v>2889</v>
      </c>
      <c r="F270" s="221" t="s">
        <v>5524</v>
      </c>
      <c r="G270" s="222" t="s">
        <v>3454</v>
      </c>
      <c r="H270" s="223">
        <v>0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41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170</v>
      </c>
      <c r="AT270" s="231" t="s">
        <v>166</v>
      </c>
      <c r="AU270" s="231" t="s">
        <v>84</v>
      </c>
      <c r="AY270" s="17" t="s">
        <v>164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84</v>
      </c>
      <c r="BK270" s="232">
        <f>ROUND(I270*H270,2)</f>
        <v>0</v>
      </c>
      <c r="BL270" s="17" t="s">
        <v>170</v>
      </c>
      <c r="BM270" s="231" t="s">
        <v>5660</v>
      </c>
    </row>
    <row r="271" spans="1:65" s="2" customFormat="1" ht="13.8" customHeight="1">
      <c r="A271" s="38"/>
      <c r="B271" s="39"/>
      <c r="C271" s="219" t="s">
        <v>920</v>
      </c>
      <c r="D271" s="219" t="s">
        <v>166</v>
      </c>
      <c r="E271" s="220" t="s">
        <v>2893</v>
      </c>
      <c r="F271" s="221" t="s">
        <v>5526</v>
      </c>
      <c r="G271" s="222" t="s">
        <v>3454</v>
      </c>
      <c r="H271" s="223">
        <v>1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41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170</v>
      </c>
      <c r="AT271" s="231" t="s">
        <v>166</v>
      </c>
      <c r="AU271" s="231" t="s">
        <v>84</v>
      </c>
      <c r="AY271" s="17" t="s">
        <v>164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84</v>
      </c>
      <c r="BK271" s="232">
        <f>ROUND(I271*H271,2)</f>
        <v>0</v>
      </c>
      <c r="BL271" s="17" t="s">
        <v>170</v>
      </c>
      <c r="BM271" s="231" t="s">
        <v>5661</v>
      </c>
    </row>
    <row r="272" spans="1:65" s="2" customFormat="1" ht="13.8" customHeight="1">
      <c r="A272" s="38"/>
      <c r="B272" s="39"/>
      <c r="C272" s="219" t="s">
        <v>927</v>
      </c>
      <c r="D272" s="219" t="s">
        <v>166</v>
      </c>
      <c r="E272" s="220" t="s">
        <v>2897</v>
      </c>
      <c r="F272" s="221" t="s">
        <v>5605</v>
      </c>
      <c r="G272" s="222" t="s">
        <v>3454</v>
      </c>
      <c r="H272" s="223">
        <v>0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41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170</v>
      </c>
      <c r="AT272" s="231" t="s">
        <v>166</v>
      </c>
      <c r="AU272" s="231" t="s">
        <v>84</v>
      </c>
      <c r="AY272" s="17" t="s">
        <v>164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84</v>
      </c>
      <c r="BK272" s="232">
        <f>ROUND(I272*H272,2)</f>
        <v>0</v>
      </c>
      <c r="BL272" s="17" t="s">
        <v>170</v>
      </c>
      <c r="BM272" s="231" t="s">
        <v>5662</v>
      </c>
    </row>
    <row r="273" spans="1:65" s="2" customFormat="1" ht="22.2" customHeight="1">
      <c r="A273" s="38"/>
      <c r="B273" s="39"/>
      <c r="C273" s="219" t="s">
        <v>936</v>
      </c>
      <c r="D273" s="219" t="s">
        <v>166</v>
      </c>
      <c r="E273" s="220" t="s">
        <v>2901</v>
      </c>
      <c r="F273" s="221" t="s">
        <v>5607</v>
      </c>
      <c r="G273" s="222" t="s">
        <v>3928</v>
      </c>
      <c r="H273" s="223">
        <v>31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41</v>
      </c>
      <c r="O273" s="91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170</v>
      </c>
      <c r="AT273" s="231" t="s">
        <v>166</v>
      </c>
      <c r="AU273" s="231" t="s">
        <v>84</v>
      </c>
      <c r="AY273" s="17" t="s">
        <v>164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84</v>
      </c>
      <c r="BK273" s="232">
        <f>ROUND(I273*H273,2)</f>
        <v>0</v>
      </c>
      <c r="BL273" s="17" t="s">
        <v>170</v>
      </c>
      <c r="BM273" s="231" t="s">
        <v>5663</v>
      </c>
    </row>
    <row r="274" spans="1:65" s="2" customFormat="1" ht="13.8" customHeight="1">
      <c r="A274" s="38"/>
      <c r="B274" s="39"/>
      <c r="C274" s="219" t="s">
        <v>947</v>
      </c>
      <c r="D274" s="219" t="s">
        <v>166</v>
      </c>
      <c r="E274" s="220" t="s">
        <v>2905</v>
      </c>
      <c r="F274" s="221" t="s">
        <v>5609</v>
      </c>
      <c r="G274" s="222" t="s">
        <v>3928</v>
      </c>
      <c r="H274" s="223">
        <v>31</v>
      </c>
      <c r="I274" s="224"/>
      <c r="J274" s="225">
        <f>ROUND(I274*H274,2)</f>
        <v>0</v>
      </c>
      <c r="K274" s="226"/>
      <c r="L274" s="44"/>
      <c r="M274" s="227" t="s">
        <v>1</v>
      </c>
      <c r="N274" s="228" t="s">
        <v>41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170</v>
      </c>
      <c r="AT274" s="231" t="s">
        <v>166</v>
      </c>
      <c r="AU274" s="231" t="s">
        <v>84</v>
      </c>
      <c r="AY274" s="17" t="s">
        <v>164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84</v>
      </c>
      <c r="BK274" s="232">
        <f>ROUND(I274*H274,2)</f>
        <v>0</v>
      </c>
      <c r="BL274" s="17" t="s">
        <v>170</v>
      </c>
      <c r="BM274" s="231" t="s">
        <v>5664</v>
      </c>
    </row>
    <row r="275" spans="1:65" s="2" customFormat="1" ht="13.8" customHeight="1">
      <c r="A275" s="38"/>
      <c r="B275" s="39"/>
      <c r="C275" s="219" t="s">
        <v>952</v>
      </c>
      <c r="D275" s="219" t="s">
        <v>166</v>
      </c>
      <c r="E275" s="220" t="s">
        <v>2908</v>
      </c>
      <c r="F275" s="221" t="s">
        <v>5611</v>
      </c>
      <c r="G275" s="222" t="s">
        <v>3928</v>
      </c>
      <c r="H275" s="223">
        <v>2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41</v>
      </c>
      <c r="O275" s="91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170</v>
      </c>
      <c r="AT275" s="231" t="s">
        <v>166</v>
      </c>
      <c r="AU275" s="231" t="s">
        <v>84</v>
      </c>
      <c r="AY275" s="17" t="s">
        <v>164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84</v>
      </c>
      <c r="BK275" s="232">
        <f>ROUND(I275*H275,2)</f>
        <v>0</v>
      </c>
      <c r="BL275" s="17" t="s">
        <v>170</v>
      </c>
      <c r="BM275" s="231" t="s">
        <v>5665</v>
      </c>
    </row>
    <row r="276" spans="1:65" s="2" customFormat="1" ht="13.8" customHeight="1">
      <c r="A276" s="38"/>
      <c r="B276" s="39"/>
      <c r="C276" s="219" t="s">
        <v>956</v>
      </c>
      <c r="D276" s="219" t="s">
        <v>166</v>
      </c>
      <c r="E276" s="220" t="s">
        <v>2911</v>
      </c>
      <c r="F276" s="221" t="s">
        <v>5538</v>
      </c>
      <c r="G276" s="222" t="s">
        <v>3454</v>
      </c>
      <c r="H276" s="223">
        <v>1</v>
      </c>
      <c r="I276" s="224"/>
      <c r="J276" s="225">
        <f>ROUND(I276*H276,2)</f>
        <v>0</v>
      </c>
      <c r="K276" s="226"/>
      <c r="L276" s="44"/>
      <c r="M276" s="227" t="s">
        <v>1</v>
      </c>
      <c r="N276" s="228" t="s">
        <v>41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170</v>
      </c>
      <c r="AT276" s="231" t="s">
        <v>166</v>
      </c>
      <c r="AU276" s="231" t="s">
        <v>84</v>
      </c>
      <c r="AY276" s="17" t="s">
        <v>164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84</v>
      </c>
      <c r="BK276" s="232">
        <f>ROUND(I276*H276,2)</f>
        <v>0</v>
      </c>
      <c r="BL276" s="17" t="s">
        <v>170</v>
      </c>
      <c r="BM276" s="231" t="s">
        <v>5666</v>
      </c>
    </row>
    <row r="277" spans="1:65" s="2" customFormat="1" ht="13.8" customHeight="1">
      <c r="A277" s="38"/>
      <c r="B277" s="39"/>
      <c r="C277" s="219" t="s">
        <v>961</v>
      </c>
      <c r="D277" s="219" t="s">
        <v>166</v>
      </c>
      <c r="E277" s="220" t="s">
        <v>2915</v>
      </c>
      <c r="F277" s="221" t="s">
        <v>5540</v>
      </c>
      <c r="G277" s="222" t="s">
        <v>3454</v>
      </c>
      <c r="H277" s="223">
        <v>1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41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170</v>
      </c>
      <c r="AT277" s="231" t="s">
        <v>166</v>
      </c>
      <c r="AU277" s="231" t="s">
        <v>84</v>
      </c>
      <c r="AY277" s="17" t="s">
        <v>164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84</v>
      </c>
      <c r="BK277" s="232">
        <f>ROUND(I277*H277,2)</f>
        <v>0</v>
      </c>
      <c r="BL277" s="17" t="s">
        <v>170</v>
      </c>
      <c r="BM277" s="231" t="s">
        <v>5667</v>
      </c>
    </row>
    <row r="278" spans="1:65" s="2" customFormat="1" ht="13.8" customHeight="1">
      <c r="A278" s="38"/>
      <c r="B278" s="39"/>
      <c r="C278" s="219" t="s">
        <v>967</v>
      </c>
      <c r="D278" s="219" t="s">
        <v>166</v>
      </c>
      <c r="E278" s="220" t="s">
        <v>2919</v>
      </c>
      <c r="F278" s="221" t="s">
        <v>5542</v>
      </c>
      <c r="G278" s="222" t="s">
        <v>3454</v>
      </c>
      <c r="H278" s="223">
        <v>0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41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170</v>
      </c>
      <c r="AT278" s="231" t="s">
        <v>166</v>
      </c>
      <c r="AU278" s="231" t="s">
        <v>84</v>
      </c>
      <c r="AY278" s="17" t="s">
        <v>164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84</v>
      </c>
      <c r="BK278" s="232">
        <f>ROUND(I278*H278,2)</f>
        <v>0</v>
      </c>
      <c r="BL278" s="17" t="s">
        <v>170</v>
      </c>
      <c r="BM278" s="231" t="s">
        <v>5668</v>
      </c>
    </row>
    <row r="279" spans="1:65" s="2" customFormat="1" ht="13.8" customHeight="1">
      <c r="A279" s="38"/>
      <c r="B279" s="39"/>
      <c r="C279" s="219" t="s">
        <v>974</v>
      </c>
      <c r="D279" s="219" t="s">
        <v>166</v>
      </c>
      <c r="E279" s="220" t="s">
        <v>2923</v>
      </c>
      <c r="F279" s="221" t="s">
        <v>5544</v>
      </c>
      <c r="G279" s="222" t="s">
        <v>3454</v>
      </c>
      <c r="H279" s="223">
        <v>1</v>
      </c>
      <c r="I279" s="224"/>
      <c r="J279" s="225">
        <f>ROUND(I279*H279,2)</f>
        <v>0</v>
      </c>
      <c r="K279" s="226"/>
      <c r="L279" s="44"/>
      <c r="M279" s="227" t="s">
        <v>1</v>
      </c>
      <c r="N279" s="228" t="s">
        <v>41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170</v>
      </c>
      <c r="AT279" s="231" t="s">
        <v>166</v>
      </c>
      <c r="AU279" s="231" t="s">
        <v>84</v>
      </c>
      <c r="AY279" s="17" t="s">
        <v>164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84</v>
      </c>
      <c r="BK279" s="232">
        <f>ROUND(I279*H279,2)</f>
        <v>0</v>
      </c>
      <c r="BL279" s="17" t="s">
        <v>170</v>
      </c>
      <c r="BM279" s="231" t="s">
        <v>5669</v>
      </c>
    </row>
    <row r="280" spans="1:65" s="2" customFormat="1" ht="13.8" customHeight="1">
      <c r="A280" s="38"/>
      <c r="B280" s="39"/>
      <c r="C280" s="219" t="s">
        <v>979</v>
      </c>
      <c r="D280" s="219" t="s">
        <v>166</v>
      </c>
      <c r="E280" s="220" t="s">
        <v>2926</v>
      </c>
      <c r="F280" s="221" t="s">
        <v>5546</v>
      </c>
      <c r="G280" s="222" t="s">
        <v>3454</v>
      </c>
      <c r="H280" s="223">
        <v>1</v>
      </c>
      <c r="I280" s="224"/>
      <c r="J280" s="225">
        <f>ROUND(I280*H280,2)</f>
        <v>0</v>
      </c>
      <c r="K280" s="226"/>
      <c r="L280" s="44"/>
      <c r="M280" s="227" t="s">
        <v>1</v>
      </c>
      <c r="N280" s="228" t="s">
        <v>41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170</v>
      </c>
      <c r="AT280" s="231" t="s">
        <v>166</v>
      </c>
      <c r="AU280" s="231" t="s">
        <v>84</v>
      </c>
      <c r="AY280" s="17" t="s">
        <v>164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84</v>
      </c>
      <c r="BK280" s="232">
        <f>ROUND(I280*H280,2)</f>
        <v>0</v>
      </c>
      <c r="BL280" s="17" t="s">
        <v>170</v>
      </c>
      <c r="BM280" s="231" t="s">
        <v>5670</v>
      </c>
    </row>
    <row r="281" spans="1:65" s="2" customFormat="1" ht="13.8" customHeight="1">
      <c r="A281" s="38"/>
      <c r="B281" s="39"/>
      <c r="C281" s="219" t="s">
        <v>983</v>
      </c>
      <c r="D281" s="219" t="s">
        <v>166</v>
      </c>
      <c r="E281" s="220" t="s">
        <v>2929</v>
      </c>
      <c r="F281" s="221" t="s">
        <v>5548</v>
      </c>
      <c r="G281" s="222" t="s">
        <v>557</v>
      </c>
      <c r="H281" s="223">
        <v>10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41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170</v>
      </c>
      <c r="AT281" s="231" t="s">
        <v>166</v>
      </c>
      <c r="AU281" s="231" t="s">
        <v>84</v>
      </c>
      <c r="AY281" s="17" t="s">
        <v>164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84</v>
      </c>
      <c r="BK281" s="232">
        <f>ROUND(I281*H281,2)</f>
        <v>0</v>
      </c>
      <c r="BL281" s="17" t="s">
        <v>170</v>
      </c>
      <c r="BM281" s="231" t="s">
        <v>5671</v>
      </c>
    </row>
    <row r="282" spans="1:63" s="12" customFormat="1" ht="25.9" customHeight="1">
      <c r="A282" s="12"/>
      <c r="B282" s="203"/>
      <c r="C282" s="204"/>
      <c r="D282" s="205" t="s">
        <v>75</v>
      </c>
      <c r="E282" s="206" t="s">
        <v>5672</v>
      </c>
      <c r="F282" s="206" t="s">
        <v>5673</v>
      </c>
      <c r="G282" s="204"/>
      <c r="H282" s="204"/>
      <c r="I282" s="207"/>
      <c r="J282" s="208">
        <f>BK282</f>
        <v>0</v>
      </c>
      <c r="K282" s="204"/>
      <c r="L282" s="209"/>
      <c r="M282" s="210"/>
      <c r="N282" s="211"/>
      <c r="O282" s="211"/>
      <c r="P282" s="212">
        <f>SUM(P283:P289)</f>
        <v>0</v>
      </c>
      <c r="Q282" s="211"/>
      <c r="R282" s="212">
        <f>SUM(R283:R289)</f>
        <v>0</v>
      </c>
      <c r="S282" s="211"/>
      <c r="T282" s="213">
        <f>SUM(T283:T289)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4" t="s">
        <v>84</v>
      </c>
      <c r="AT282" s="215" t="s">
        <v>75</v>
      </c>
      <c r="AU282" s="215" t="s">
        <v>76</v>
      </c>
      <c r="AY282" s="214" t="s">
        <v>164</v>
      </c>
      <c r="BK282" s="216">
        <f>SUM(BK283:BK289)</f>
        <v>0</v>
      </c>
    </row>
    <row r="283" spans="1:65" s="2" customFormat="1" ht="34.8" customHeight="1">
      <c r="A283" s="38"/>
      <c r="B283" s="39"/>
      <c r="C283" s="219" t="s">
        <v>989</v>
      </c>
      <c r="D283" s="219" t="s">
        <v>166</v>
      </c>
      <c r="E283" s="220" t="s">
        <v>2932</v>
      </c>
      <c r="F283" s="221" t="s">
        <v>5674</v>
      </c>
      <c r="G283" s="222" t="s">
        <v>3721</v>
      </c>
      <c r="H283" s="223">
        <v>2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41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170</v>
      </c>
      <c r="AT283" s="231" t="s">
        <v>166</v>
      </c>
      <c r="AU283" s="231" t="s">
        <v>84</v>
      </c>
      <c r="AY283" s="17" t="s">
        <v>164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84</v>
      </c>
      <c r="BK283" s="232">
        <f>ROUND(I283*H283,2)</f>
        <v>0</v>
      </c>
      <c r="BL283" s="17" t="s">
        <v>170</v>
      </c>
      <c r="BM283" s="231" t="s">
        <v>5675</v>
      </c>
    </row>
    <row r="284" spans="1:65" s="2" customFormat="1" ht="13.8" customHeight="1">
      <c r="A284" s="38"/>
      <c r="B284" s="39"/>
      <c r="C284" s="219" t="s">
        <v>994</v>
      </c>
      <c r="D284" s="219" t="s">
        <v>166</v>
      </c>
      <c r="E284" s="220" t="s">
        <v>2936</v>
      </c>
      <c r="F284" s="221" t="s">
        <v>5676</v>
      </c>
      <c r="G284" s="222" t="s">
        <v>3721</v>
      </c>
      <c r="H284" s="223">
        <v>1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41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170</v>
      </c>
      <c r="AT284" s="231" t="s">
        <v>166</v>
      </c>
      <c r="AU284" s="231" t="s">
        <v>84</v>
      </c>
      <c r="AY284" s="17" t="s">
        <v>164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84</v>
      </c>
      <c r="BK284" s="232">
        <f>ROUND(I284*H284,2)</f>
        <v>0</v>
      </c>
      <c r="BL284" s="17" t="s">
        <v>170</v>
      </c>
      <c r="BM284" s="231" t="s">
        <v>5677</v>
      </c>
    </row>
    <row r="285" spans="1:65" s="2" customFormat="1" ht="13.8" customHeight="1">
      <c r="A285" s="38"/>
      <c r="B285" s="39"/>
      <c r="C285" s="219" t="s">
        <v>998</v>
      </c>
      <c r="D285" s="219" t="s">
        <v>166</v>
      </c>
      <c r="E285" s="220" t="s">
        <v>2940</v>
      </c>
      <c r="F285" s="221" t="s">
        <v>5678</v>
      </c>
      <c r="G285" s="222" t="s">
        <v>3721</v>
      </c>
      <c r="H285" s="223">
        <v>5</v>
      </c>
      <c r="I285" s="224"/>
      <c r="J285" s="225">
        <f>ROUND(I285*H285,2)</f>
        <v>0</v>
      </c>
      <c r="K285" s="226"/>
      <c r="L285" s="44"/>
      <c r="M285" s="227" t="s">
        <v>1</v>
      </c>
      <c r="N285" s="228" t="s">
        <v>41</v>
      </c>
      <c r="O285" s="91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170</v>
      </c>
      <c r="AT285" s="231" t="s">
        <v>166</v>
      </c>
      <c r="AU285" s="231" t="s">
        <v>84</v>
      </c>
      <c r="AY285" s="17" t="s">
        <v>164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84</v>
      </c>
      <c r="BK285" s="232">
        <f>ROUND(I285*H285,2)</f>
        <v>0</v>
      </c>
      <c r="BL285" s="17" t="s">
        <v>170</v>
      </c>
      <c r="BM285" s="231" t="s">
        <v>5679</v>
      </c>
    </row>
    <row r="286" spans="1:65" s="2" customFormat="1" ht="13.8" customHeight="1">
      <c r="A286" s="38"/>
      <c r="B286" s="39"/>
      <c r="C286" s="219" t="s">
        <v>1004</v>
      </c>
      <c r="D286" s="219" t="s">
        <v>166</v>
      </c>
      <c r="E286" s="220" t="s">
        <v>2944</v>
      </c>
      <c r="F286" s="221" t="s">
        <v>5680</v>
      </c>
      <c r="G286" s="222" t="s">
        <v>3721</v>
      </c>
      <c r="H286" s="223">
        <v>2</v>
      </c>
      <c r="I286" s="224"/>
      <c r="J286" s="225">
        <f>ROUND(I286*H286,2)</f>
        <v>0</v>
      </c>
      <c r="K286" s="226"/>
      <c r="L286" s="44"/>
      <c r="M286" s="227" t="s">
        <v>1</v>
      </c>
      <c r="N286" s="228" t="s">
        <v>41</v>
      </c>
      <c r="O286" s="91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170</v>
      </c>
      <c r="AT286" s="231" t="s">
        <v>166</v>
      </c>
      <c r="AU286" s="231" t="s">
        <v>84</v>
      </c>
      <c r="AY286" s="17" t="s">
        <v>164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84</v>
      </c>
      <c r="BK286" s="232">
        <f>ROUND(I286*H286,2)</f>
        <v>0</v>
      </c>
      <c r="BL286" s="17" t="s">
        <v>170</v>
      </c>
      <c r="BM286" s="231" t="s">
        <v>5681</v>
      </c>
    </row>
    <row r="287" spans="1:65" s="2" customFormat="1" ht="13.8" customHeight="1">
      <c r="A287" s="38"/>
      <c r="B287" s="39"/>
      <c r="C287" s="219" t="s">
        <v>1008</v>
      </c>
      <c r="D287" s="219" t="s">
        <v>166</v>
      </c>
      <c r="E287" s="220" t="s">
        <v>5682</v>
      </c>
      <c r="F287" s="221" t="s">
        <v>5683</v>
      </c>
      <c r="G287" s="222" t="s">
        <v>3721</v>
      </c>
      <c r="H287" s="223">
        <v>2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41</v>
      </c>
      <c r="O287" s="91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170</v>
      </c>
      <c r="AT287" s="231" t="s">
        <v>166</v>
      </c>
      <c r="AU287" s="231" t="s">
        <v>84</v>
      </c>
      <c r="AY287" s="17" t="s">
        <v>164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84</v>
      </c>
      <c r="BK287" s="232">
        <f>ROUND(I287*H287,2)</f>
        <v>0</v>
      </c>
      <c r="BL287" s="17" t="s">
        <v>170</v>
      </c>
      <c r="BM287" s="231" t="s">
        <v>5684</v>
      </c>
    </row>
    <row r="288" spans="1:65" s="2" customFormat="1" ht="13.8" customHeight="1">
      <c r="A288" s="38"/>
      <c r="B288" s="39"/>
      <c r="C288" s="219" t="s">
        <v>1013</v>
      </c>
      <c r="D288" s="219" t="s">
        <v>166</v>
      </c>
      <c r="E288" s="220" t="s">
        <v>5685</v>
      </c>
      <c r="F288" s="221" t="s">
        <v>5686</v>
      </c>
      <c r="G288" s="222" t="s">
        <v>3721</v>
      </c>
      <c r="H288" s="223">
        <v>2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41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170</v>
      </c>
      <c r="AT288" s="231" t="s">
        <v>166</v>
      </c>
      <c r="AU288" s="231" t="s">
        <v>84</v>
      </c>
      <c r="AY288" s="17" t="s">
        <v>164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84</v>
      </c>
      <c r="BK288" s="232">
        <f>ROUND(I288*H288,2)</f>
        <v>0</v>
      </c>
      <c r="BL288" s="17" t="s">
        <v>170</v>
      </c>
      <c r="BM288" s="231" t="s">
        <v>5687</v>
      </c>
    </row>
    <row r="289" spans="1:65" s="2" customFormat="1" ht="13.8" customHeight="1">
      <c r="A289" s="38"/>
      <c r="B289" s="39"/>
      <c r="C289" s="219" t="s">
        <v>1017</v>
      </c>
      <c r="D289" s="219" t="s">
        <v>166</v>
      </c>
      <c r="E289" s="220" t="s">
        <v>5688</v>
      </c>
      <c r="F289" s="221" t="s">
        <v>5689</v>
      </c>
      <c r="G289" s="222" t="s">
        <v>3721</v>
      </c>
      <c r="H289" s="223">
        <v>2</v>
      </c>
      <c r="I289" s="224"/>
      <c r="J289" s="225">
        <f>ROUND(I289*H289,2)</f>
        <v>0</v>
      </c>
      <c r="K289" s="226"/>
      <c r="L289" s="44"/>
      <c r="M289" s="227" t="s">
        <v>1</v>
      </c>
      <c r="N289" s="228" t="s">
        <v>41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170</v>
      </c>
      <c r="AT289" s="231" t="s">
        <v>166</v>
      </c>
      <c r="AU289" s="231" t="s">
        <v>84</v>
      </c>
      <c r="AY289" s="17" t="s">
        <v>164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84</v>
      </c>
      <c r="BK289" s="232">
        <f>ROUND(I289*H289,2)</f>
        <v>0</v>
      </c>
      <c r="BL289" s="17" t="s">
        <v>170</v>
      </c>
      <c r="BM289" s="231" t="s">
        <v>5690</v>
      </c>
    </row>
    <row r="290" spans="1:63" s="12" customFormat="1" ht="25.9" customHeight="1">
      <c r="A290" s="12"/>
      <c r="B290" s="203"/>
      <c r="C290" s="204"/>
      <c r="D290" s="205" t="s">
        <v>75</v>
      </c>
      <c r="E290" s="206" t="s">
        <v>5691</v>
      </c>
      <c r="F290" s="206" t="s">
        <v>5692</v>
      </c>
      <c r="G290" s="204"/>
      <c r="H290" s="204"/>
      <c r="I290" s="207"/>
      <c r="J290" s="208">
        <f>BK290</f>
        <v>0</v>
      </c>
      <c r="K290" s="204"/>
      <c r="L290" s="209"/>
      <c r="M290" s="210"/>
      <c r="N290" s="211"/>
      <c r="O290" s="211"/>
      <c r="P290" s="212">
        <f>SUM(P291:P294)</f>
        <v>0</v>
      </c>
      <c r="Q290" s="211"/>
      <c r="R290" s="212">
        <f>SUM(R291:R294)</f>
        <v>0</v>
      </c>
      <c r="S290" s="211"/>
      <c r="T290" s="213">
        <f>SUM(T291:T294)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4" t="s">
        <v>84</v>
      </c>
      <c r="AT290" s="215" t="s">
        <v>75</v>
      </c>
      <c r="AU290" s="215" t="s">
        <v>76</v>
      </c>
      <c r="AY290" s="214" t="s">
        <v>164</v>
      </c>
      <c r="BK290" s="216">
        <f>SUM(BK291:BK294)</f>
        <v>0</v>
      </c>
    </row>
    <row r="291" spans="1:65" s="2" customFormat="1" ht="13.8" customHeight="1">
      <c r="A291" s="38"/>
      <c r="B291" s="39"/>
      <c r="C291" s="219" t="s">
        <v>1021</v>
      </c>
      <c r="D291" s="219" t="s">
        <v>166</v>
      </c>
      <c r="E291" s="220" t="s">
        <v>2947</v>
      </c>
      <c r="F291" s="221" t="s">
        <v>5693</v>
      </c>
      <c r="G291" s="222" t="s">
        <v>1783</v>
      </c>
      <c r="H291" s="223">
        <v>1</v>
      </c>
      <c r="I291" s="224"/>
      <c r="J291" s="225">
        <f>ROUND(I291*H291,2)</f>
        <v>0</v>
      </c>
      <c r="K291" s="226"/>
      <c r="L291" s="44"/>
      <c r="M291" s="227" t="s">
        <v>1</v>
      </c>
      <c r="N291" s="228" t="s">
        <v>41</v>
      </c>
      <c r="O291" s="91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170</v>
      </c>
      <c r="AT291" s="231" t="s">
        <v>166</v>
      </c>
      <c r="AU291" s="231" t="s">
        <v>84</v>
      </c>
      <c r="AY291" s="17" t="s">
        <v>164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84</v>
      </c>
      <c r="BK291" s="232">
        <f>ROUND(I291*H291,2)</f>
        <v>0</v>
      </c>
      <c r="BL291" s="17" t="s">
        <v>170</v>
      </c>
      <c r="BM291" s="231" t="s">
        <v>5694</v>
      </c>
    </row>
    <row r="292" spans="1:65" s="2" customFormat="1" ht="13.8" customHeight="1">
      <c r="A292" s="38"/>
      <c r="B292" s="39"/>
      <c r="C292" s="219" t="s">
        <v>1027</v>
      </c>
      <c r="D292" s="219" t="s">
        <v>166</v>
      </c>
      <c r="E292" s="220" t="s">
        <v>2950</v>
      </c>
      <c r="F292" s="221" t="s">
        <v>5695</v>
      </c>
      <c r="G292" s="222" t="s">
        <v>1783</v>
      </c>
      <c r="H292" s="223">
        <v>1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41</v>
      </c>
      <c r="O292" s="91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170</v>
      </c>
      <c r="AT292" s="231" t="s">
        <v>166</v>
      </c>
      <c r="AU292" s="231" t="s">
        <v>84</v>
      </c>
      <c r="AY292" s="17" t="s">
        <v>164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84</v>
      </c>
      <c r="BK292" s="232">
        <f>ROUND(I292*H292,2)</f>
        <v>0</v>
      </c>
      <c r="BL292" s="17" t="s">
        <v>170</v>
      </c>
      <c r="BM292" s="231" t="s">
        <v>5696</v>
      </c>
    </row>
    <row r="293" spans="1:65" s="2" customFormat="1" ht="13.8" customHeight="1">
      <c r="A293" s="38"/>
      <c r="B293" s="39"/>
      <c r="C293" s="219" t="s">
        <v>1031</v>
      </c>
      <c r="D293" s="219" t="s">
        <v>166</v>
      </c>
      <c r="E293" s="220" t="s">
        <v>2954</v>
      </c>
      <c r="F293" s="221" t="s">
        <v>5697</v>
      </c>
      <c r="G293" s="222" t="s">
        <v>1783</v>
      </c>
      <c r="H293" s="223">
        <v>1</v>
      </c>
      <c r="I293" s="224"/>
      <c r="J293" s="225">
        <f>ROUND(I293*H293,2)</f>
        <v>0</v>
      </c>
      <c r="K293" s="226"/>
      <c r="L293" s="44"/>
      <c r="M293" s="227" t="s">
        <v>1</v>
      </c>
      <c r="N293" s="228" t="s">
        <v>41</v>
      </c>
      <c r="O293" s="91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170</v>
      </c>
      <c r="AT293" s="231" t="s">
        <v>166</v>
      </c>
      <c r="AU293" s="231" t="s">
        <v>84</v>
      </c>
      <c r="AY293" s="17" t="s">
        <v>164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84</v>
      </c>
      <c r="BK293" s="232">
        <f>ROUND(I293*H293,2)</f>
        <v>0</v>
      </c>
      <c r="BL293" s="17" t="s">
        <v>170</v>
      </c>
      <c r="BM293" s="231" t="s">
        <v>5698</v>
      </c>
    </row>
    <row r="294" spans="1:65" s="2" customFormat="1" ht="13.8" customHeight="1">
      <c r="A294" s="38"/>
      <c r="B294" s="39"/>
      <c r="C294" s="219" t="s">
        <v>1041</v>
      </c>
      <c r="D294" s="219" t="s">
        <v>166</v>
      </c>
      <c r="E294" s="220" t="s">
        <v>2958</v>
      </c>
      <c r="F294" s="221" t="s">
        <v>5699</v>
      </c>
      <c r="G294" s="222" t="s">
        <v>1783</v>
      </c>
      <c r="H294" s="223">
        <v>1</v>
      </c>
      <c r="I294" s="224"/>
      <c r="J294" s="225">
        <f>ROUND(I294*H294,2)</f>
        <v>0</v>
      </c>
      <c r="K294" s="226"/>
      <c r="L294" s="44"/>
      <c r="M294" s="227" t="s">
        <v>1</v>
      </c>
      <c r="N294" s="228" t="s">
        <v>41</v>
      </c>
      <c r="O294" s="91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170</v>
      </c>
      <c r="AT294" s="231" t="s">
        <v>166</v>
      </c>
      <c r="AU294" s="231" t="s">
        <v>84</v>
      </c>
      <c r="AY294" s="17" t="s">
        <v>164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84</v>
      </c>
      <c r="BK294" s="232">
        <f>ROUND(I294*H294,2)</f>
        <v>0</v>
      </c>
      <c r="BL294" s="17" t="s">
        <v>170</v>
      </c>
      <c r="BM294" s="231" t="s">
        <v>5700</v>
      </c>
    </row>
    <row r="295" spans="1:63" s="12" customFormat="1" ht="25.9" customHeight="1">
      <c r="A295" s="12"/>
      <c r="B295" s="203"/>
      <c r="C295" s="204"/>
      <c r="D295" s="205" t="s">
        <v>75</v>
      </c>
      <c r="E295" s="206" t="s">
        <v>5701</v>
      </c>
      <c r="F295" s="206" t="s">
        <v>5702</v>
      </c>
      <c r="G295" s="204"/>
      <c r="H295" s="204"/>
      <c r="I295" s="207"/>
      <c r="J295" s="208">
        <f>BK295</f>
        <v>0</v>
      </c>
      <c r="K295" s="204"/>
      <c r="L295" s="209"/>
      <c r="M295" s="210"/>
      <c r="N295" s="211"/>
      <c r="O295" s="211"/>
      <c r="P295" s="212">
        <f>SUM(P296:P309)</f>
        <v>0</v>
      </c>
      <c r="Q295" s="211"/>
      <c r="R295" s="212">
        <f>SUM(R296:R309)</f>
        <v>0</v>
      </c>
      <c r="S295" s="211"/>
      <c r="T295" s="213">
        <f>SUM(T296:T309)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4" t="s">
        <v>84</v>
      </c>
      <c r="AT295" s="215" t="s">
        <v>75</v>
      </c>
      <c r="AU295" s="215" t="s">
        <v>76</v>
      </c>
      <c r="AY295" s="214" t="s">
        <v>164</v>
      </c>
      <c r="BK295" s="216">
        <f>SUM(BK296:BK309)</f>
        <v>0</v>
      </c>
    </row>
    <row r="296" spans="1:65" s="2" customFormat="1" ht="22.2" customHeight="1">
      <c r="A296" s="38"/>
      <c r="B296" s="39"/>
      <c r="C296" s="219" t="s">
        <v>1045</v>
      </c>
      <c r="D296" s="219" t="s">
        <v>166</v>
      </c>
      <c r="E296" s="220" t="s">
        <v>2962</v>
      </c>
      <c r="F296" s="221" t="s">
        <v>5703</v>
      </c>
      <c r="G296" s="222" t="s">
        <v>4173</v>
      </c>
      <c r="H296" s="223">
        <v>80</v>
      </c>
      <c r="I296" s="224"/>
      <c r="J296" s="225">
        <f>ROUND(I296*H296,2)</f>
        <v>0</v>
      </c>
      <c r="K296" s="226"/>
      <c r="L296" s="44"/>
      <c r="M296" s="227" t="s">
        <v>1</v>
      </c>
      <c r="N296" s="228" t="s">
        <v>41</v>
      </c>
      <c r="O296" s="91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170</v>
      </c>
      <c r="AT296" s="231" t="s">
        <v>166</v>
      </c>
      <c r="AU296" s="231" t="s">
        <v>84</v>
      </c>
      <c r="AY296" s="17" t="s">
        <v>164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84</v>
      </c>
      <c r="BK296" s="232">
        <f>ROUND(I296*H296,2)</f>
        <v>0</v>
      </c>
      <c r="BL296" s="17" t="s">
        <v>170</v>
      </c>
      <c r="BM296" s="231" t="s">
        <v>5704</v>
      </c>
    </row>
    <row r="297" spans="1:65" s="2" customFormat="1" ht="13.8" customHeight="1">
      <c r="A297" s="38"/>
      <c r="B297" s="39"/>
      <c r="C297" s="219" t="s">
        <v>1050</v>
      </c>
      <c r="D297" s="219" t="s">
        <v>166</v>
      </c>
      <c r="E297" s="220" t="s">
        <v>2969</v>
      </c>
      <c r="F297" s="221" t="s">
        <v>5705</v>
      </c>
      <c r="G297" s="222" t="s">
        <v>4173</v>
      </c>
      <c r="H297" s="223">
        <v>16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41</v>
      </c>
      <c r="O297" s="91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170</v>
      </c>
      <c r="AT297" s="231" t="s">
        <v>166</v>
      </c>
      <c r="AU297" s="231" t="s">
        <v>84</v>
      </c>
      <c r="AY297" s="17" t="s">
        <v>164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84</v>
      </c>
      <c r="BK297" s="232">
        <f>ROUND(I297*H297,2)</f>
        <v>0</v>
      </c>
      <c r="BL297" s="17" t="s">
        <v>170</v>
      </c>
      <c r="BM297" s="231" t="s">
        <v>5706</v>
      </c>
    </row>
    <row r="298" spans="1:65" s="2" customFormat="1" ht="13.8" customHeight="1">
      <c r="A298" s="38"/>
      <c r="B298" s="39"/>
      <c r="C298" s="219" t="s">
        <v>1056</v>
      </c>
      <c r="D298" s="219" t="s">
        <v>166</v>
      </c>
      <c r="E298" s="220" t="s">
        <v>2973</v>
      </c>
      <c r="F298" s="221" t="s">
        <v>4177</v>
      </c>
      <c r="G298" s="222" t="s">
        <v>4173</v>
      </c>
      <c r="H298" s="223">
        <v>200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41</v>
      </c>
      <c r="O298" s="91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170</v>
      </c>
      <c r="AT298" s="231" t="s">
        <v>166</v>
      </c>
      <c r="AU298" s="231" t="s">
        <v>84</v>
      </c>
      <c r="AY298" s="17" t="s">
        <v>164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84</v>
      </c>
      <c r="BK298" s="232">
        <f>ROUND(I298*H298,2)</f>
        <v>0</v>
      </c>
      <c r="BL298" s="17" t="s">
        <v>170</v>
      </c>
      <c r="BM298" s="231" t="s">
        <v>5707</v>
      </c>
    </row>
    <row r="299" spans="1:65" s="2" customFormat="1" ht="13.8" customHeight="1">
      <c r="A299" s="38"/>
      <c r="B299" s="39"/>
      <c r="C299" s="219" t="s">
        <v>1061</v>
      </c>
      <c r="D299" s="219" t="s">
        <v>166</v>
      </c>
      <c r="E299" s="220" t="s">
        <v>2977</v>
      </c>
      <c r="F299" s="221" t="s">
        <v>5708</v>
      </c>
      <c r="G299" s="222" t="s">
        <v>3721</v>
      </c>
      <c r="H299" s="223">
        <v>1</v>
      </c>
      <c r="I299" s="224"/>
      <c r="J299" s="225">
        <f>ROUND(I299*H299,2)</f>
        <v>0</v>
      </c>
      <c r="K299" s="226"/>
      <c r="L299" s="44"/>
      <c r="M299" s="227" t="s">
        <v>1</v>
      </c>
      <c r="N299" s="228" t="s">
        <v>41</v>
      </c>
      <c r="O299" s="91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170</v>
      </c>
      <c r="AT299" s="231" t="s">
        <v>166</v>
      </c>
      <c r="AU299" s="231" t="s">
        <v>84</v>
      </c>
      <c r="AY299" s="17" t="s">
        <v>164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84</v>
      </c>
      <c r="BK299" s="232">
        <f>ROUND(I299*H299,2)</f>
        <v>0</v>
      </c>
      <c r="BL299" s="17" t="s">
        <v>170</v>
      </c>
      <c r="BM299" s="231" t="s">
        <v>5709</v>
      </c>
    </row>
    <row r="300" spans="1:65" s="2" customFormat="1" ht="13.8" customHeight="1">
      <c r="A300" s="38"/>
      <c r="B300" s="39"/>
      <c r="C300" s="219" t="s">
        <v>1072</v>
      </c>
      <c r="D300" s="219" t="s">
        <v>166</v>
      </c>
      <c r="E300" s="220" t="s">
        <v>2981</v>
      </c>
      <c r="F300" s="221" t="s">
        <v>5710</v>
      </c>
      <c r="G300" s="222" t="s">
        <v>3721</v>
      </c>
      <c r="H300" s="223">
        <v>1</v>
      </c>
      <c r="I300" s="224"/>
      <c r="J300" s="225">
        <f>ROUND(I300*H300,2)</f>
        <v>0</v>
      </c>
      <c r="K300" s="226"/>
      <c r="L300" s="44"/>
      <c r="M300" s="227" t="s">
        <v>1</v>
      </c>
      <c r="N300" s="228" t="s">
        <v>41</v>
      </c>
      <c r="O300" s="91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170</v>
      </c>
      <c r="AT300" s="231" t="s">
        <v>166</v>
      </c>
      <c r="AU300" s="231" t="s">
        <v>84</v>
      </c>
      <c r="AY300" s="17" t="s">
        <v>164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84</v>
      </c>
      <c r="BK300" s="232">
        <f>ROUND(I300*H300,2)</f>
        <v>0</v>
      </c>
      <c r="BL300" s="17" t="s">
        <v>170</v>
      </c>
      <c r="BM300" s="231" t="s">
        <v>5711</v>
      </c>
    </row>
    <row r="301" spans="1:65" s="2" customFormat="1" ht="13.8" customHeight="1">
      <c r="A301" s="38"/>
      <c r="B301" s="39"/>
      <c r="C301" s="219" t="s">
        <v>1078</v>
      </c>
      <c r="D301" s="219" t="s">
        <v>166</v>
      </c>
      <c r="E301" s="220" t="s">
        <v>2985</v>
      </c>
      <c r="F301" s="221" t="s">
        <v>5712</v>
      </c>
      <c r="G301" s="222" t="s">
        <v>3721</v>
      </c>
      <c r="H301" s="223">
        <v>1</v>
      </c>
      <c r="I301" s="224"/>
      <c r="J301" s="225">
        <f>ROUND(I301*H301,2)</f>
        <v>0</v>
      </c>
      <c r="K301" s="226"/>
      <c r="L301" s="44"/>
      <c r="M301" s="227" t="s">
        <v>1</v>
      </c>
      <c r="N301" s="228" t="s">
        <v>41</v>
      </c>
      <c r="O301" s="91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170</v>
      </c>
      <c r="AT301" s="231" t="s">
        <v>166</v>
      </c>
      <c r="AU301" s="231" t="s">
        <v>84</v>
      </c>
      <c r="AY301" s="17" t="s">
        <v>164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84</v>
      </c>
      <c r="BK301" s="232">
        <f>ROUND(I301*H301,2)</f>
        <v>0</v>
      </c>
      <c r="BL301" s="17" t="s">
        <v>170</v>
      </c>
      <c r="BM301" s="231" t="s">
        <v>5713</v>
      </c>
    </row>
    <row r="302" spans="1:65" s="2" customFormat="1" ht="13.8" customHeight="1">
      <c r="A302" s="38"/>
      <c r="B302" s="39"/>
      <c r="C302" s="219" t="s">
        <v>1084</v>
      </c>
      <c r="D302" s="219" t="s">
        <v>166</v>
      </c>
      <c r="E302" s="220" t="s">
        <v>2989</v>
      </c>
      <c r="F302" s="221" t="s">
        <v>5714</v>
      </c>
      <c r="G302" s="222" t="s">
        <v>3721</v>
      </c>
      <c r="H302" s="223">
        <v>1</v>
      </c>
      <c r="I302" s="224"/>
      <c r="J302" s="225">
        <f>ROUND(I302*H302,2)</f>
        <v>0</v>
      </c>
      <c r="K302" s="226"/>
      <c r="L302" s="44"/>
      <c r="M302" s="227" t="s">
        <v>1</v>
      </c>
      <c r="N302" s="228" t="s">
        <v>41</v>
      </c>
      <c r="O302" s="91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170</v>
      </c>
      <c r="AT302" s="231" t="s">
        <v>166</v>
      </c>
      <c r="AU302" s="231" t="s">
        <v>84</v>
      </c>
      <c r="AY302" s="17" t="s">
        <v>164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84</v>
      </c>
      <c r="BK302" s="232">
        <f>ROUND(I302*H302,2)</f>
        <v>0</v>
      </c>
      <c r="BL302" s="17" t="s">
        <v>170</v>
      </c>
      <c r="BM302" s="231" t="s">
        <v>5715</v>
      </c>
    </row>
    <row r="303" spans="1:65" s="2" customFormat="1" ht="13.8" customHeight="1">
      <c r="A303" s="38"/>
      <c r="B303" s="39"/>
      <c r="C303" s="219" t="s">
        <v>1093</v>
      </c>
      <c r="D303" s="219" t="s">
        <v>166</v>
      </c>
      <c r="E303" s="220" t="s">
        <v>2993</v>
      </c>
      <c r="F303" s="221" t="s">
        <v>5716</v>
      </c>
      <c r="G303" s="222" t="s">
        <v>4173</v>
      </c>
      <c r="H303" s="223">
        <v>100</v>
      </c>
      <c r="I303" s="224"/>
      <c r="J303" s="225">
        <f>ROUND(I303*H303,2)</f>
        <v>0</v>
      </c>
      <c r="K303" s="226"/>
      <c r="L303" s="44"/>
      <c r="M303" s="227" t="s">
        <v>1</v>
      </c>
      <c r="N303" s="228" t="s">
        <v>41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170</v>
      </c>
      <c r="AT303" s="231" t="s">
        <v>166</v>
      </c>
      <c r="AU303" s="231" t="s">
        <v>84</v>
      </c>
      <c r="AY303" s="17" t="s">
        <v>164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84</v>
      </c>
      <c r="BK303" s="232">
        <f>ROUND(I303*H303,2)</f>
        <v>0</v>
      </c>
      <c r="BL303" s="17" t="s">
        <v>170</v>
      </c>
      <c r="BM303" s="231" t="s">
        <v>5717</v>
      </c>
    </row>
    <row r="304" spans="1:65" s="2" customFormat="1" ht="13.8" customHeight="1">
      <c r="A304" s="38"/>
      <c r="B304" s="39"/>
      <c r="C304" s="219" t="s">
        <v>1100</v>
      </c>
      <c r="D304" s="219" t="s">
        <v>166</v>
      </c>
      <c r="E304" s="220" t="s">
        <v>2997</v>
      </c>
      <c r="F304" s="221" t="s">
        <v>5718</v>
      </c>
      <c r="G304" s="222" t="s">
        <v>3721</v>
      </c>
      <c r="H304" s="223">
        <v>1</v>
      </c>
      <c r="I304" s="224"/>
      <c r="J304" s="225">
        <f>ROUND(I304*H304,2)</f>
        <v>0</v>
      </c>
      <c r="K304" s="226"/>
      <c r="L304" s="44"/>
      <c r="M304" s="227" t="s">
        <v>1</v>
      </c>
      <c r="N304" s="228" t="s">
        <v>41</v>
      </c>
      <c r="O304" s="91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170</v>
      </c>
      <c r="AT304" s="231" t="s">
        <v>166</v>
      </c>
      <c r="AU304" s="231" t="s">
        <v>84</v>
      </c>
      <c r="AY304" s="17" t="s">
        <v>164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84</v>
      </c>
      <c r="BK304" s="232">
        <f>ROUND(I304*H304,2)</f>
        <v>0</v>
      </c>
      <c r="BL304" s="17" t="s">
        <v>170</v>
      </c>
      <c r="BM304" s="231" t="s">
        <v>5719</v>
      </c>
    </row>
    <row r="305" spans="1:65" s="2" customFormat="1" ht="13.8" customHeight="1">
      <c r="A305" s="38"/>
      <c r="B305" s="39"/>
      <c r="C305" s="219" t="s">
        <v>1111</v>
      </c>
      <c r="D305" s="219" t="s">
        <v>166</v>
      </c>
      <c r="E305" s="220" t="s">
        <v>3001</v>
      </c>
      <c r="F305" s="221" t="s">
        <v>5720</v>
      </c>
      <c r="G305" s="222" t="s">
        <v>3721</v>
      </c>
      <c r="H305" s="223">
        <v>1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41</v>
      </c>
      <c r="O305" s="91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170</v>
      </c>
      <c r="AT305" s="231" t="s">
        <v>166</v>
      </c>
      <c r="AU305" s="231" t="s">
        <v>84</v>
      </c>
      <c r="AY305" s="17" t="s">
        <v>164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84</v>
      </c>
      <c r="BK305" s="232">
        <f>ROUND(I305*H305,2)</f>
        <v>0</v>
      </c>
      <c r="BL305" s="17" t="s">
        <v>170</v>
      </c>
      <c r="BM305" s="231" t="s">
        <v>5721</v>
      </c>
    </row>
    <row r="306" spans="1:65" s="2" customFormat="1" ht="13.8" customHeight="1">
      <c r="A306" s="38"/>
      <c r="B306" s="39"/>
      <c r="C306" s="219" t="s">
        <v>1121</v>
      </c>
      <c r="D306" s="219" t="s">
        <v>166</v>
      </c>
      <c r="E306" s="220" t="s">
        <v>3005</v>
      </c>
      <c r="F306" s="221" t="s">
        <v>5722</v>
      </c>
      <c r="G306" s="222" t="s">
        <v>3721</v>
      </c>
      <c r="H306" s="223">
        <v>1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41</v>
      </c>
      <c r="O306" s="91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170</v>
      </c>
      <c r="AT306" s="231" t="s">
        <v>166</v>
      </c>
      <c r="AU306" s="231" t="s">
        <v>84</v>
      </c>
      <c r="AY306" s="17" t="s">
        <v>164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84</v>
      </c>
      <c r="BK306" s="232">
        <f>ROUND(I306*H306,2)</f>
        <v>0</v>
      </c>
      <c r="BL306" s="17" t="s">
        <v>170</v>
      </c>
      <c r="BM306" s="231" t="s">
        <v>5723</v>
      </c>
    </row>
    <row r="307" spans="1:65" s="2" customFormat="1" ht="13.8" customHeight="1">
      <c r="A307" s="38"/>
      <c r="B307" s="39"/>
      <c r="C307" s="219" t="s">
        <v>1126</v>
      </c>
      <c r="D307" s="219" t="s">
        <v>166</v>
      </c>
      <c r="E307" s="220" t="s">
        <v>3009</v>
      </c>
      <c r="F307" s="221" t="s">
        <v>5724</v>
      </c>
      <c r="G307" s="222" t="s">
        <v>3721</v>
      </c>
      <c r="H307" s="223">
        <v>1</v>
      </c>
      <c r="I307" s="224"/>
      <c r="J307" s="225">
        <f>ROUND(I307*H307,2)</f>
        <v>0</v>
      </c>
      <c r="K307" s="226"/>
      <c r="L307" s="44"/>
      <c r="M307" s="227" t="s">
        <v>1</v>
      </c>
      <c r="N307" s="228" t="s">
        <v>41</v>
      </c>
      <c r="O307" s="91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1" t="s">
        <v>170</v>
      </c>
      <c r="AT307" s="231" t="s">
        <v>166</v>
      </c>
      <c r="AU307" s="231" t="s">
        <v>84</v>
      </c>
      <c r="AY307" s="17" t="s">
        <v>164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7" t="s">
        <v>84</v>
      </c>
      <c r="BK307" s="232">
        <f>ROUND(I307*H307,2)</f>
        <v>0</v>
      </c>
      <c r="BL307" s="17" t="s">
        <v>170</v>
      </c>
      <c r="BM307" s="231" t="s">
        <v>5725</v>
      </c>
    </row>
    <row r="308" spans="1:65" s="2" customFormat="1" ht="13.8" customHeight="1">
      <c r="A308" s="38"/>
      <c r="B308" s="39"/>
      <c r="C308" s="219" t="s">
        <v>1134</v>
      </c>
      <c r="D308" s="219" t="s">
        <v>166</v>
      </c>
      <c r="E308" s="220" t="s">
        <v>3019</v>
      </c>
      <c r="F308" s="221" t="s">
        <v>5726</v>
      </c>
      <c r="G308" s="222" t="s">
        <v>3721</v>
      </c>
      <c r="H308" s="223">
        <v>1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41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170</v>
      </c>
      <c r="AT308" s="231" t="s">
        <v>166</v>
      </c>
      <c r="AU308" s="231" t="s">
        <v>84</v>
      </c>
      <c r="AY308" s="17" t="s">
        <v>164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84</v>
      </c>
      <c r="BK308" s="232">
        <f>ROUND(I308*H308,2)</f>
        <v>0</v>
      </c>
      <c r="BL308" s="17" t="s">
        <v>170</v>
      </c>
      <c r="BM308" s="231" t="s">
        <v>5727</v>
      </c>
    </row>
    <row r="309" spans="1:65" s="2" customFormat="1" ht="13.8" customHeight="1">
      <c r="A309" s="38"/>
      <c r="B309" s="39"/>
      <c r="C309" s="219" t="s">
        <v>1139</v>
      </c>
      <c r="D309" s="219" t="s">
        <v>166</v>
      </c>
      <c r="E309" s="220" t="s">
        <v>3024</v>
      </c>
      <c r="F309" s="221" t="s">
        <v>5728</v>
      </c>
      <c r="G309" s="222" t="s">
        <v>3721</v>
      </c>
      <c r="H309" s="223">
        <v>1</v>
      </c>
      <c r="I309" s="224"/>
      <c r="J309" s="225">
        <f>ROUND(I309*H309,2)</f>
        <v>0</v>
      </c>
      <c r="K309" s="226"/>
      <c r="L309" s="44"/>
      <c r="M309" s="227" t="s">
        <v>1</v>
      </c>
      <c r="N309" s="228" t="s">
        <v>41</v>
      </c>
      <c r="O309" s="91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170</v>
      </c>
      <c r="AT309" s="231" t="s">
        <v>166</v>
      </c>
      <c r="AU309" s="231" t="s">
        <v>84</v>
      </c>
      <c r="AY309" s="17" t="s">
        <v>164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84</v>
      </c>
      <c r="BK309" s="232">
        <f>ROUND(I309*H309,2)</f>
        <v>0</v>
      </c>
      <c r="BL309" s="17" t="s">
        <v>170</v>
      </c>
      <c r="BM309" s="231" t="s">
        <v>5729</v>
      </c>
    </row>
    <row r="310" spans="1:63" s="12" customFormat="1" ht="25.9" customHeight="1">
      <c r="A310" s="12"/>
      <c r="B310" s="203"/>
      <c r="C310" s="204"/>
      <c r="D310" s="205" t="s">
        <v>75</v>
      </c>
      <c r="E310" s="206" t="s">
        <v>3743</v>
      </c>
      <c r="F310" s="206" t="s">
        <v>5730</v>
      </c>
      <c r="G310" s="204"/>
      <c r="H310" s="204"/>
      <c r="I310" s="207"/>
      <c r="J310" s="208">
        <f>BK310</f>
        <v>0</v>
      </c>
      <c r="K310" s="204"/>
      <c r="L310" s="209"/>
      <c r="M310" s="210"/>
      <c r="N310" s="211"/>
      <c r="O310" s="211"/>
      <c r="P310" s="212">
        <f>SUM(P311:P339)</f>
        <v>0</v>
      </c>
      <c r="Q310" s="211"/>
      <c r="R310" s="212">
        <f>SUM(R311:R339)</f>
        <v>0</v>
      </c>
      <c r="S310" s="211"/>
      <c r="T310" s="213">
        <f>SUM(T311:T339)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4" t="s">
        <v>84</v>
      </c>
      <c r="AT310" s="215" t="s">
        <v>75</v>
      </c>
      <c r="AU310" s="215" t="s">
        <v>76</v>
      </c>
      <c r="AY310" s="214" t="s">
        <v>164</v>
      </c>
      <c r="BK310" s="216">
        <f>SUM(BK311:BK339)</f>
        <v>0</v>
      </c>
    </row>
    <row r="311" spans="1:65" s="2" customFormat="1" ht="34.8" customHeight="1">
      <c r="A311" s="38"/>
      <c r="B311" s="39"/>
      <c r="C311" s="219" t="s">
        <v>1144</v>
      </c>
      <c r="D311" s="219" t="s">
        <v>166</v>
      </c>
      <c r="E311" s="220" t="s">
        <v>291</v>
      </c>
      <c r="F311" s="221" t="s">
        <v>5731</v>
      </c>
      <c r="G311" s="222" t="s">
        <v>3721</v>
      </c>
      <c r="H311" s="223">
        <v>1</v>
      </c>
      <c r="I311" s="224"/>
      <c r="J311" s="225">
        <f>ROUND(I311*H311,2)</f>
        <v>0</v>
      </c>
      <c r="K311" s="226"/>
      <c r="L311" s="44"/>
      <c r="M311" s="227" t="s">
        <v>1</v>
      </c>
      <c r="N311" s="228" t="s">
        <v>41</v>
      </c>
      <c r="O311" s="91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170</v>
      </c>
      <c r="AT311" s="231" t="s">
        <v>166</v>
      </c>
      <c r="AU311" s="231" t="s">
        <v>84</v>
      </c>
      <c r="AY311" s="17" t="s">
        <v>164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84</v>
      </c>
      <c r="BK311" s="232">
        <f>ROUND(I311*H311,2)</f>
        <v>0</v>
      </c>
      <c r="BL311" s="17" t="s">
        <v>170</v>
      </c>
      <c r="BM311" s="231" t="s">
        <v>5732</v>
      </c>
    </row>
    <row r="312" spans="1:65" s="2" customFormat="1" ht="13.8" customHeight="1">
      <c r="A312" s="38"/>
      <c r="B312" s="39"/>
      <c r="C312" s="219" t="s">
        <v>1165</v>
      </c>
      <c r="D312" s="219" t="s">
        <v>166</v>
      </c>
      <c r="E312" s="220" t="s">
        <v>305</v>
      </c>
      <c r="F312" s="221" t="s">
        <v>5733</v>
      </c>
      <c r="G312" s="222" t="s">
        <v>3721</v>
      </c>
      <c r="H312" s="223">
        <v>1</v>
      </c>
      <c r="I312" s="224"/>
      <c r="J312" s="225">
        <f>ROUND(I312*H312,2)</f>
        <v>0</v>
      </c>
      <c r="K312" s="226"/>
      <c r="L312" s="44"/>
      <c r="M312" s="227" t="s">
        <v>1</v>
      </c>
      <c r="N312" s="228" t="s">
        <v>41</v>
      </c>
      <c r="O312" s="91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170</v>
      </c>
      <c r="AT312" s="231" t="s">
        <v>166</v>
      </c>
      <c r="AU312" s="231" t="s">
        <v>84</v>
      </c>
      <c r="AY312" s="17" t="s">
        <v>164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84</v>
      </c>
      <c r="BK312" s="232">
        <f>ROUND(I312*H312,2)</f>
        <v>0</v>
      </c>
      <c r="BL312" s="17" t="s">
        <v>170</v>
      </c>
      <c r="BM312" s="231" t="s">
        <v>5734</v>
      </c>
    </row>
    <row r="313" spans="1:65" s="2" customFormat="1" ht="22.2" customHeight="1">
      <c r="A313" s="38"/>
      <c r="B313" s="39"/>
      <c r="C313" s="219" t="s">
        <v>1170</v>
      </c>
      <c r="D313" s="219" t="s">
        <v>166</v>
      </c>
      <c r="E313" s="220" t="s">
        <v>314</v>
      </c>
      <c r="F313" s="221" t="s">
        <v>5735</v>
      </c>
      <c r="G313" s="222" t="s">
        <v>3721</v>
      </c>
      <c r="H313" s="223">
        <v>3</v>
      </c>
      <c r="I313" s="224"/>
      <c r="J313" s="225">
        <f>ROUND(I313*H313,2)</f>
        <v>0</v>
      </c>
      <c r="K313" s="226"/>
      <c r="L313" s="44"/>
      <c r="M313" s="227" t="s">
        <v>1</v>
      </c>
      <c r="N313" s="228" t="s">
        <v>41</v>
      </c>
      <c r="O313" s="91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1" t="s">
        <v>170</v>
      </c>
      <c r="AT313" s="231" t="s">
        <v>166</v>
      </c>
      <c r="AU313" s="231" t="s">
        <v>84</v>
      </c>
      <c r="AY313" s="17" t="s">
        <v>164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7" t="s">
        <v>84</v>
      </c>
      <c r="BK313" s="232">
        <f>ROUND(I313*H313,2)</f>
        <v>0</v>
      </c>
      <c r="BL313" s="17" t="s">
        <v>170</v>
      </c>
      <c r="BM313" s="231" t="s">
        <v>5736</v>
      </c>
    </row>
    <row r="314" spans="1:65" s="2" customFormat="1" ht="22.2" customHeight="1">
      <c r="A314" s="38"/>
      <c r="B314" s="39"/>
      <c r="C314" s="219" t="s">
        <v>1176</v>
      </c>
      <c r="D314" s="219" t="s">
        <v>166</v>
      </c>
      <c r="E314" s="220" t="s">
        <v>319</v>
      </c>
      <c r="F314" s="221" t="s">
        <v>5735</v>
      </c>
      <c r="G314" s="222" t="s">
        <v>3721</v>
      </c>
      <c r="H314" s="223">
        <v>3</v>
      </c>
      <c r="I314" s="224"/>
      <c r="J314" s="225">
        <f>ROUND(I314*H314,2)</f>
        <v>0</v>
      </c>
      <c r="K314" s="226"/>
      <c r="L314" s="44"/>
      <c r="M314" s="227" t="s">
        <v>1</v>
      </c>
      <c r="N314" s="228" t="s">
        <v>41</v>
      </c>
      <c r="O314" s="91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170</v>
      </c>
      <c r="AT314" s="231" t="s">
        <v>166</v>
      </c>
      <c r="AU314" s="231" t="s">
        <v>84</v>
      </c>
      <c r="AY314" s="17" t="s">
        <v>164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84</v>
      </c>
      <c r="BK314" s="232">
        <f>ROUND(I314*H314,2)</f>
        <v>0</v>
      </c>
      <c r="BL314" s="17" t="s">
        <v>170</v>
      </c>
      <c r="BM314" s="231" t="s">
        <v>5737</v>
      </c>
    </row>
    <row r="315" spans="1:65" s="2" customFormat="1" ht="13.8" customHeight="1">
      <c r="A315" s="38"/>
      <c r="B315" s="39"/>
      <c r="C315" s="219" t="s">
        <v>1182</v>
      </c>
      <c r="D315" s="219" t="s">
        <v>166</v>
      </c>
      <c r="E315" s="220" t="s">
        <v>324</v>
      </c>
      <c r="F315" s="221" t="s">
        <v>5738</v>
      </c>
      <c r="G315" s="222" t="s">
        <v>169</v>
      </c>
      <c r="H315" s="223">
        <v>7.44</v>
      </c>
      <c r="I315" s="224"/>
      <c r="J315" s="225">
        <f>ROUND(I315*H315,2)</f>
        <v>0</v>
      </c>
      <c r="K315" s="226"/>
      <c r="L315" s="44"/>
      <c r="M315" s="227" t="s">
        <v>1</v>
      </c>
      <c r="N315" s="228" t="s">
        <v>41</v>
      </c>
      <c r="O315" s="91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170</v>
      </c>
      <c r="AT315" s="231" t="s">
        <v>166</v>
      </c>
      <c r="AU315" s="231" t="s">
        <v>84</v>
      </c>
      <c r="AY315" s="17" t="s">
        <v>164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7" t="s">
        <v>84</v>
      </c>
      <c r="BK315" s="232">
        <f>ROUND(I315*H315,2)</f>
        <v>0</v>
      </c>
      <c r="BL315" s="17" t="s">
        <v>170</v>
      </c>
      <c r="BM315" s="231" t="s">
        <v>5739</v>
      </c>
    </row>
    <row r="316" spans="1:65" s="2" customFormat="1" ht="13.8" customHeight="1">
      <c r="A316" s="38"/>
      <c r="B316" s="39"/>
      <c r="C316" s="219" t="s">
        <v>1193</v>
      </c>
      <c r="D316" s="219" t="s">
        <v>166</v>
      </c>
      <c r="E316" s="220" t="s">
        <v>333</v>
      </c>
      <c r="F316" s="221" t="s">
        <v>5740</v>
      </c>
      <c r="G316" s="222" t="s">
        <v>169</v>
      </c>
      <c r="H316" s="223">
        <v>93.6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41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170</v>
      </c>
      <c r="AT316" s="231" t="s">
        <v>166</v>
      </c>
      <c r="AU316" s="231" t="s">
        <v>84</v>
      </c>
      <c r="AY316" s="17" t="s">
        <v>164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84</v>
      </c>
      <c r="BK316" s="232">
        <f>ROUND(I316*H316,2)</f>
        <v>0</v>
      </c>
      <c r="BL316" s="17" t="s">
        <v>170</v>
      </c>
      <c r="BM316" s="231" t="s">
        <v>5741</v>
      </c>
    </row>
    <row r="317" spans="1:65" s="2" customFormat="1" ht="13.8" customHeight="1">
      <c r="A317" s="38"/>
      <c r="B317" s="39"/>
      <c r="C317" s="219" t="s">
        <v>1200</v>
      </c>
      <c r="D317" s="219" t="s">
        <v>166</v>
      </c>
      <c r="E317" s="220" t="s">
        <v>338</v>
      </c>
      <c r="F317" s="221" t="s">
        <v>5742</v>
      </c>
      <c r="G317" s="222" t="s">
        <v>169</v>
      </c>
      <c r="H317" s="223">
        <v>173.88</v>
      </c>
      <c r="I317" s="224"/>
      <c r="J317" s="225">
        <f>ROUND(I317*H317,2)</f>
        <v>0</v>
      </c>
      <c r="K317" s="226"/>
      <c r="L317" s="44"/>
      <c r="M317" s="227" t="s">
        <v>1</v>
      </c>
      <c r="N317" s="228" t="s">
        <v>41</v>
      </c>
      <c r="O317" s="91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170</v>
      </c>
      <c r="AT317" s="231" t="s">
        <v>166</v>
      </c>
      <c r="AU317" s="231" t="s">
        <v>84</v>
      </c>
      <c r="AY317" s="17" t="s">
        <v>164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84</v>
      </c>
      <c r="BK317" s="232">
        <f>ROUND(I317*H317,2)</f>
        <v>0</v>
      </c>
      <c r="BL317" s="17" t="s">
        <v>170</v>
      </c>
      <c r="BM317" s="231" t="s">
        <v>5743</v>
      </c>
    </row>
    <row r="318" spans="1:65" s="2" customFormat="1" ht="13.8" customHeight="1">
      <c r="A318" s="38"/>
      <c r="B318" s="39"/>
      <c r="C318" s="219" t="s">
        <v>1209</v>
      </c>
      <c r="D318" s="219" t="s">
        <v>166</v>
      </c>
      <c r="E318" s="220" t="s">
        <v>347</v>
      </c>
      <c r="F318" s="221" t="s">
        <v>5744</v>
      </c>
      <c r="G318" s="222" t="s">
        <v>169</v>
      </c>
      <c r="H318" s="223">
        <v>32.88</v>
      </c>
      <c r="I318" s="224"/>
      <c r="J318" s="225">
        <f>ROUND(I318*H318,2)</f>
        <v>0</v>
      </c>
      <c r="K318" s="226"/>
      <c r="L318" s="44"/>
      <c r="M318" s="227" t="s">
        <v>1</v>
      </c>
      <c r="N318" s="228" t="s">
        <v>41</v>
      </c>
      <c r="O318" s="91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170</v>
      </c>
      <c r="AT318" s="231" t="s">
        <v>166</v>
      </c>
      <c r="AU318" s="231" t="s">
        <v>84</v>
      </c>
      <c r="AY318" s="17" t="s">
        <v>164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84</v>
      </c>
      <c r="BK318" s="232">
        <f>ROUND(I318*H318,2)</f>
        <v>0</v>
      </c>
      <c r="BL318" s="17" t="s">
        <v>170</v>
      </c>
      <c r="BM318" s="231" t="s">
        <v>5745</v>
      </c>
    </row>
    <row r="319" spans="1:65" s="2" customFormat="1" ht="13.8" customHeight="1">
      <c r="A319" s="38"/>
      <c r="B319" s="39"/>
      <c r="C319" s="219" t="s">
        <v>1214</v>
      </c>
      <c r="D319" s="219" t="s">
        <v>166</v>
      </c>
      <c r="E319" s="220" t="s">
        <v>352</v>
      </c>
      <c r="F319" s="221" t="s">
        <v>5746</v>
      </c>
      <c r="G319" s="222" t="s">
        <v>169</v>
      </c>
      <c r="H319" s="223">
        <v>65.88</v>
      </c>
      <c r="I319" s="224"/>
      <c r="J319" s="225">
        <f>ROUND(I319*H319,2)</f>
        <v>0</v>
      </c>
      <c r="K319" s="226"/>
      <c r="L319" s="44"/>
      <c r="M319" s="227" t="s">
        <v>1</v>
      </c>
      <c r="N319" s="228" t="s">
        <v>41</v>
      </c>
      <c r="O319" s="91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1" t="s">
        <v>170</v>
      </c>
      <c r="AT319" s="231" t="s">
        <v>166</v>
      </c>
      <c r="AU319" s="231" t="s">
        <v>84</v>
      </c>
      <c r="AY319" s="17" t="s">
        <v>164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7" t="s">
        <v>84</v>
      </c>
      <c r="BK319" s="232">
        <f>ROUND(I319*H319,2)</f>
        <v>0</v>
      </c>
      <c r="BL319" s="17" t="s">
        <v>170</v>
      </c>
      <c r="BM319" s="231" t="s">
        <v>5747</v>
      </c>
    </row>
    <row r="320" spans="1:65" s="2" customFormat="1" ht="13.8" customHeight="1">
      <c r="A320" s="38"/>
      <c r="B320" s="39"/>
      <c r="C320" s="219" t="s">
        <v>1220</v>
      </c>
      <c r="D320" s="219" t="s">
        <v>166</v>
      </c>
      <c r="E320" s="220" t="s">
        <v>356</v>
      </c>
      <c r="F320" s="221" t="s">
        <v>5748</v>
      </c>
      <c r="G320" s="222" t="s">
        <v>169</v>
      </c>
      <c r="H320" s="223">
        <v>7.44</v>
      </c>
      <c r="I320" s="224"/>
      <c r="J320" s="225">
        <f>ROUND(I320*H320,2)</f>
        <v>0</v>
      </c>
      <c r="K320" s="226"/>
      <c r="L320" s="44"/>
      <c r="M320" s="227" t="s">
        <v>1</v>
      </c>
      <c r="N320" s="228" t="s">
        <v>41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170</v>
      </c>
      <c r="AT320" s="231" t="s">
        <v>166</v>
      </c>
      <c r="AU320" s="231" t="s">
        <v>84</v>
      </c>
      <c r="AY320" s="17" t="s">
        <v>164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84</v>
      </c>
      <c r="BK320" s="232">
        <f>ROUND(I320*H320,2)</f>
        <v>0</v>
      </c>
      <c r="BL320" s="17" t="s">
        <v>170</v>
      </c>
      <c r="BM320" s="231" t="s">
        <v>5749</v>
      </c>
    </row>
    <row r="321" spans="1:65" s="2" customFormat="1" ht="13.8" customHeight="1">
      <c r="A321" s="38"/>
      <c r="B321" s="39"/>
      <c r="C321" s="219" t="s">
        <v>1226</v>
      </c>
      <c r="D321" s="219" t="s">
        <v>166</v>
      </c>
      <c r="E321" s="220" t="s">
        <v>360</v>
      </c>
      <c r="F321" s="221" t="s">
        <v>5750</v>
      </c>
      <c r="G321" s="222" t="s">
        <v>3928</v>
      </c>
      <c r="H321" s="223">
        <v>2</v>
      </c>
      <c r="I321" s="224"/>
      <c r="J321" s="225">
        <f>ROUND(I321*H321,2)</f>
        <v>0</v>
      </c>
      <c r="K321" s="226"/>
      <c r="L321" s="44"/>
      <c r="M321" s="227" t="s">
        <v>1</v>
      </c>
      <c r="N321" s="228" t="s">
        <v>41</v>
      </c>
      <c r="O321" s="91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1" t="s">
        <v>170</v>
      </c>
      <c r="AT321" s="231" t="s">
        <v>166</v>
      </c>
      <c r="AU321" s="231" t="s">
        <v>84</v>
      </c>
      <c r="AY321" s="17" t="s">
        <v>164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84</v>
      </c>
      <c r="BK321" s="232">
        <f>ROUND(I321*H321,2)</f>
        <v>0</v>
      </c>
      <c r="BL321" s="17" t="s">
        <v>170</v>
      </c>
      <c r="BM321" s="231" t="s">
        <v>5751</v>
      </c>
    </row>
    <row r="322" spans="1:65" s="2" customFormat="1" ht="13.8" customHeight="1">
      <c r="A322" s="38"/>
      <c r="B322" s="39"/>
      <c r="C322" s="219" t="s">
        <v>1231</v>
      </c>
      <c r="D322" s="219" t="s">
        <v>166</v>
      </c>
      <c r="E322" s="220" t="s">
        <v>364</v>
      </c>
      <c r="F322" s="221" t="s">
        <v>5752</v>
      </c>
      <c r="G322" s="222" t="s">
        <v>3928</v>
      </c>
      <c r="H322" s="223">
        <v>19.32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41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170</v>
      </c>
      <c r="AT322" s="231" t="s">
        <v>166</v>
      </c>
      <c r="AU322" s="231" t="s">
        <v>84</v>
      </c>
      <c r="AY322" s="17" t="s">
        <v>164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84</v>
      </c>
      <c r="BK322" s="232">
        <f>ROUND(I322*H322,2)</f>
        <v>0</v>
      </c>
      <c r="BL322" s="17" t="s">
        <v>170</v>
      </c>
      <c r="BM322" s="231" t="s">
        <v>5753</v>
      </c>
    </row>
    <row r="323" spans="1:65" s="2" customFormat="1" ht="13.8" customHeight="1">
      <c r="A323" s="38"/>
      <c r="B323" s="39"/>
      <c r="C323" s="219" t="s">
        <v>1237</v>
      </c>
      <c r="D323" s="219" t="s">
        <v>166</v>
      </c>
      <c r="E323" s="220" t="s">
        <v>369</v>
      </c>
      <c r="F323" s="221" t="s">
        <v>5754</v>
      </c>
      <c r="G323" s="222" t="s">
        <v>3928</v>
      </c>
      <c r="H323" s="223">
        <v>3.6</v>
      </c>
      <c r="I323" s="224"/>
      <c r="J323" s="225">
        <f>ROUND(I323*H323,2)</f>
        <v>0</v>
      </c>
      <c r="K323" s="226"/>
      <c r="L323" s="44"/>
      <c r="M323" s="227" t="s">
        <v>1</v>
      </c>
      <c r="N323" s="228" t="s">
        <v>41</v>
      </c>
      <c r="O323" s="91"/>
      <c r="P323" s="229">
        <f>O323*H323</f>
        <v>0</v>
      </c>
      <c r="Q323" s="229">
        <v>0</v>
      </c>
      <c r="R323" s="229">
        <f>Q323*H323</f>
        <v>0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170</v>
      </c>
      <c r="AT323" s="231" t="s">
        <v>166</v>
      </c>
      <c r="AU323" s="231" t="s">
        <v>84</v>
      </c>
      <c r="AY323" s="17" t="s">
        <v>164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84</v>
      </c>
      <c r="BK323" s="232">
        <f>ROUND(I323*H323,2)</f>
        <v>0</v>
      </c>
      <c r="BL323" s="17" t="s">
        <v>170</v>
      </c>
      <c r="BM323" s="231" t="s">
        <v>5755</v>
      </c>
    </row>
    <row r="324" spans="1:65" s="2" customFormat="1" ht="13.8" customHeight="1">
      <c r="A324" s="38"/>
      <c r="B324" s="39"/>
      <c r="C324" s="219" t="s">
        <v>1243</v>
      </c>
      <c r="D324" s="219" t="s">
        <v>166</v>
      </c>
      <c r="E324" s="220" t="s">
        <v>374</v>
      </c>
      <c r="F324" s="221" t="s">
        <v>5756</v>
      </c>
      <c r="G324" s="222" t="s">
        <v>3928</v>
      </c>
      <c r="H324" s="223">
        <v>1.68</v>
      </c>
      <c r="I324" s="224"/>
      <c r="J324" s="225">
        <f>ROUND(I324*H324,2)</f>
        <v>0</v>
      </c>
      <c r="K324" s="226"/>
      <c r="L324" s="44"/>
      <c r="M324" s="227" t="s">
        <v>1</v>
      </c>
      <c r="N324" s="228" t="s">
        <v>41</v>
      </c>
      <c r="O324" s="91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170</v>
      </c>
      <c r="AT324" s="231" t="s">
        <v>166</v>
      </c>
      <c r="AU324" s="231" t="s">
        <v>84</v>
      </c>
      <c r="AY324" s="17" t="s">
        <v>164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84</v>
      </c>
      <c r="BK324" s="232">
        <f>ROUND(I324*H324,2)</f>
        <v>0</v>
      </c>
      <c r="BL324" s="17" t="s">
        <v>170</v>
      </c>
      <c r="BM324" s="231" t="s">
        <v>5757</v>
      </c>
    </row>
    <row r="325" spans="1:65" s="2" customFormat="1" ht="13.8" customHeight="1">
      <c r="A325" s="38"/>
      <c r="B325" s="39"/>
      <c r="C325" s="219" t="s">
        <v>1248</v>
      </c>
      <c r="D325" s="219" t="s">
        <v>166</v>
      </c>
      <c r="E325" s="220" t="s">
        <v>379</v>
      </c>
      <c r="F325" s="221" t="s">
        <v>5758</v>
      </c>
      <c r="G325" s="222" t="s">
        <v>3928</v>
      </c>
      <c r="H325" s="223">
        <v>24.72</v>
      </c>
      <c r="I325" s="224"/>
      <c r="J325" s="225">
        <f>ROUND(I325*H325,2)</f>
        <v>0</v>
      </c>
      <c r="K325" s="226"/>
      <c r="L325" s="44"/>
      <c r="M325" s="227" t="s">
        <v>1</v>
      </c>
      <c r="N325" s="228" t="s">
        <v>41</v>
      </c>
      <c r="O325" s="91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1" t="s">
        <v>170</v>
      </c>
      <c r="AT325" s="231" t="s">
        <v>166</v>
      </c>
      <c r="AU325" s="231" t="s">
        <v>84</v>
      </c>
      <c r="AY325" s="17" t="s">
        <v>164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84</v>
      </c>
      <c r="BK325" s="232">
        <f>ROUND(I325*H325,2)</f>
        <v>0</v>
      </c>
      <c r="BL325" s="17" t="s">
        <v>170</v>
      </c>
      <c r="BM325" s="231" t="s">
        <v>5759</v>
      </c>
    </row>
    <row r="326" spans="1:65" s="2" customFormat="1" ht="13.8" customHeight="1">
      <c r="A326" s="38"/>
      <c r="B326" s="39"/>
      <c r="C326" s="219" t="s">
        <v>1253</v>
      </c>
      <c r="D326" s="219" t="s">
        <v>166</v>
      </c>
      <c r="E326" s="220" t="s">
        <v>384</v>
      </c>
      <c r="F326" s="221" t="s">
        <v>5760</v>
      </c>
      <c r="G326" s="222" t="s">
        <v>3928</v>
      </c>
      <c r="H326" s="223">
        <v>8.04</v>
      </c>
      <c r="I326" s="224"/>
      <c r="J326" s="225">
        <f>ROUND(I326*H326,2)</f>
        <v>0</v>
      </c>
      <c r="K326" s="226"/>
      <c r="L326" s="44"/>
      <c r="M326" s="227" t="s">
        <v>1</v>
      </c>
      <c r="N326" s="228" t="s">
        <v>41</v>
      </c>
      <c r="O326" s="91"/>
      <c r="P326" s="229">
        <f>O326*H326</f>
        <v>0</v>
      </c>
      <c r="Q326" s="229">
        <v>0</v>
      </c>
      <c r="R326" s="229">
        <f>Q326*H326</f>
        <v>0</v>
      </c>
      <c r="S326" s="229">
        <v>0</v>
      </c>
      <c r="T326" s="23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1" t="s">
        <v>170</v>
      </c>
      <c r="AT326" s="231" t="s">
        <v>166</v>
      </c>
      <c r="AU326" s="231" t="s">
        <v>84</v>
      </c>
      <c r="AY326" s="17" t="s">
        <v>164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7" t="s">
        <v>84</v>
      </c>
      <c r="BK326" s="232">
        <f>ROUND(I326*H326,2)</f>
        <v>0</v>
      </c>
      <c r="BL326" s="17" t="s">
        <v>170</v>
      </c>
      <c r="BM326" s="231" t="s">
        <v>5761</v>
      </c>
    </row>
    <row r="327" spans="1:65" s="2" customFormat="1" ht="13.8" customHeight="1">
      <c r="A327" s="38"/>
      <c r="B327" s="39"/>
      <c r="C327" s="219" t="s">
        <v>1263</v>
      </c>
      <c r="D327" s="219" t="s">
        <v>166</v>
      </c>
      <c r="E327" s="220" t="s">
        <v>389</v>
      </c>
      <c r="F327" s="221" t="s">
        <v>5762</v>
      </c>
      <c r="G327" s="222" t="s">
        <v>3928</v>
      </c>
      <c r="H327" s="223">
        <v>14.76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41</v>
      </c>
      <c r="O327" s="91"/>
      <c r="P327" s="229">
        <f>O327*H327</f>
        <v>0</v>
      </c>
      <c r="Q327" s="229">
        <v>0</v>
      </c>
      <c r="R327" s="229">
        <f>Q327*H327</f>
        <v>0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170</v>
      </c>
      <c r="AT327" s="231" t="s">
        <v>166</v>
      </c>
      <c r="AU327" s="231" t="s">
        <v>84</v>
      </c>
      <c r="AY327" s="17" t="s">
        <v>164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84</v>
      </c>
      <c r="BK327" s="232">
        <f>ROUND(I327*H327,2)</f>
        <v>0</v>
      </c>
      <c r="BL327" s="17" t="s">
        <v>170</v>
      </c>
      <c r="BM327" s="231" t="s">
        <v>5763</v>
      </c>
    </row>
    <row r="328" spans="1:65" s="2" customFormat="1" ht="22.2" customHeight="1">
      <c r="A328" s="38"/>
      <c r="B328" s="39"/>
      <c r="C328" s="219" t="s">
        <v>1273</v>
      </c>
      <c r="D328" s="219" t="s">
        <v>166</v>
      </c>
      <c r="E328" s="220" t="s">
        <v>394</v>
      </c>
      <c r="F328" s="221" t="s">
        <v>5764</v>
      </c>
      <c r="G328" s="222" t="s">
        <v>169</v>
      </c>
      <c r="H328" s="223">
        <v>187.2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41</v>
      </c>
      <c r="O328" s="91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170</v>
      </c>
      <c r="AT328" s="231" t="s">
        <v>166</v>
      </c>
      <c r="AU328" s="231" t="s">
        <v>84</v>
      </c>
      <c r="AY328" s="17" t="s">
        <v>164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84</v>
      </c>
      <c r="BK328" s="232">
        <f>ROUND(I328*H328,2)</f>
        <v>0</v>
      </c>
      <c r="BL328" s="17" t="s">
        <v>170</v>
      </c>
      <c r="BM328" s="231" t="s">
        <v>5765</v>
      </c>
    </row>
    <row r="329" spans="1:65" s="2" customFormat="1" ht="34.8" customHeight="1">
      <c r="A329" s="38"/>
      <c r="B329" s="39"/>
      <c r="C329" s="219" t="s">
        <v>1279</v>
      </c>
      <c r="D329" s="219" t="s">
        <v>166</v>
      </c>
      <c r="E329" s="220" t="s">
        <v>398</v>
      </c>
      <c r="F329" s="221" t="s">
        <v>5766</v>
      </c>
      <c r="G329" s="222" t="s">
        <v>169</v>
      </c>
      <c r="H329" s="223">
        <v>139.2</v>
      </c>
      <c r="I329" s="224"/>
      <c r="J329" s="225">
        <f>ROUND(I329*H329,2)</f>
        <v>0</v>
      </c>
      <c r="K329" s="226"/>
      <c r="L329" s="44"/>
      <c r="M329" s="227" t="s">
        <v>1</v>
      </c>
      <c r="N329" s="228" t="s">
        <v>41</v>
      </c>
      <c r="O329" s="91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1" t="s">
        <v>170</v>
      </c>
      <c r="AT329" s="231" t="s">
        <v>166</v>
      </c>
      <c r="AU329" s="231" t="s">
        <v>84</v>
      </c>
      <c r="AY329" s="17" t="s">
        <v>164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7" t="s">
        <v>84</v>
      </c>
      <c r="BK329" s="232">
        <f>ROUND(I329*H329,2)</f>
        <v>0</v>
      </c>
      <c r="BL329" s="17" t="s">
        <v>170</v>
      </c>
      <c r="BM329" s="231" t="s">
        <v>5767</v>
      </c>
    </row>
    <row r="330" spans="1:65" s="2" customFormat="1" ht="13.8" customHeight="1">
      <c r="A330" s="38"/>
      <c r="B330" s="39"/>
      <c r="C330" s="219" t="s">
        <v>1284</v>
      </c>
      <c r="D330" s="219" t="s">
        <v>166</v>
      </c>
      <c r="E330" s="220" t="s">
        <v>402</v>
      </c>
      <c r="F330" s="221" t="s">
        <v>5768</v>
      </c>
      <c r="G330" s="222" t="s">
        <v>169</v>
      </c>
      <c r="H330" s="223">
        <v>122.4</v>
      </c>
      <c r="I330" s="224"/>
      <c r="J330" s="225">
        <f>ROUND(I330*H330,2)</f>
        <v>0</v>
      </c>
      <c r="K330" s="226"/>
      <c r="L330" s="44"/>
      <c r="M330" s="227" t="s">
        <v>1</v>
      </c>
      <c r="N330" s="228" t="s">
        <v>41</v>
      </c>
      <c r="O330" s="91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1" t="s">
        <v>170</v>
      </c>
      <c r="AT330" s="231" t="s">
        <v>166</v>
      </c>
      <c r="AU330" s="231" t="s">
        <v>84</v>
      </c>
      <c r="AY330" s="17" t="s">
        <v>164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84</v>
      </c>
      <c r="BK330" s="232">
        <f>ROUND(I330*H330,2)</f>
        <v>0</v>
      </c>
      <c r="BL330" s="17" t="s">
        <v>170</v>
      </c>
      <c r="BM330" s="231" t="s">
        <v>5769</v>
      </c>
    </row>
    <row r="331" spans="1:65" s="2" customFormat="1" ht="22.2" customHeight="1">
      <c r="A331" s="38"/>
      <c r="B331" s="39"/>
      <c r="C331" s="219" t="s">
        <v>1290</v>
      </c>
      <c r="D331" s="219" t="s">
        <v>166</v>
      </c>
      <c r="E331" s="220" t="s">
        <v>407</v>
      </c>
      <c r="F331" s="221" t="s">
        <v>5770</v>
      </c>
      <c r="G331" s="222" t="s">
        <v>3721</v>
      </c>
      <c r="H331" s="223">
        <v>1</v>
      </c>
      <c r="I331" s="224"/>
      <c r="J331" s="225">
        <f>ROUND(I331*H331,2)</f>
        <v>0</v>
      </c>
      <c r="K331" s="226"/>
      <c r="L331" s="44"/>
      <c r="M331" s="227" t="s">
        <v>1</v>
      </c>
      <c r="N331" s="228" t="s">
        <v>41</v>
      </c>
      <c r="O331" s="91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170</v>
      </c>
      <c r="AT331" s="231" t="s">
        <v>166</v>
      </c>
      <c r="AU331" s="231" t="s">
        <v>84</v>
      </c>
      <c r="AY331" s="17" t="s">
        <v>164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84</v>
      </c>
      <c r="BK331" s="232">
        <f>ROUND(I331*H331,2)</f>
        <v>0</v>
      </c>
      <c r="BL331" s="17" t="s">
        <v>170</v>
      </c>
      <c r="BM331" s="231" t="s">
        <v>5771</v>
      </c>
    </row>
    <row r="332" spans="1:65" s="2" customFormat="1" ht="22.2" customHeight="1">
      <c r="A332" s="38"/>
      <c r="B332" s="39"/>
      <c r="C332" s="219" t="s">
        <v>1300</v>
      </c>
      <c r="D332" s="219" t="s">
        <v>166</v>
      </c>
      <c r="E332" s="220" t="s">
        <v>411</v>
      </c>
      <c r="F332" s="221" t="s">
        <v>5772</v>
      </c>
      <c r="G332" s="222" t="s">
        <v>3721</v>
      </c>
      <c r="H332" s="223">
        <v>1</v>
      </c>
      <c r="I332" s="224"/>
      <c r="J332" s="225">
        <f>ROUND(I332*H332,2)</f>
        <v>0</v>
      </c>
      <c r="K332" s="226"/>
      <c r="L332" s="44"/>
      <c r="M332" s="227" t="s">
        <v>1</v>
      </c>
      <c r="N332" s="228" t="s">
        <v>41</v>
      </c>
      <c r="O332" s="91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1" t="s">
        <v>170</v>
      </c>
      <c r="AT332" s="231" t="s">
        <v>166</v>
      </c>
      <c r="AU332" s="231" t="s">
        <v>84</v>
      </c>
      <c r="AY332" s="17" t="s">
        <v>164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7" t="s">
        <v>84</v>
      </c>
      <c r="BK332" s="232">
        <f>ROUND(I332*H332,2)</f>
        <v>0</v>
      </c>
      <c r="BL332" s="17" t="s">
        <v>170</v>
      </c>
      <c r="BM332" s="231" t="s">
        <v>5773</v>
      </c>
    </row>
    <row r="333" spans="1:65" s="2" customFormat="1" ht="13.8" customHeight="1">
      <c r="A333" s="38"/>
      <c r="B333" s="39"/>
      <c r="C333" s="219" t="s">
        <v>1306</v>
      </c>
      <c r="D333" s="219" t="s">
        <v>166</v>
      </c>
      <c r="E333" s="220" t="s">
        <v>415</v>
      </c>
      <c r="F333" s="221" t="s">
        <v>5774</v>
      </c>
      <c r="G333" s="222" t="s">
        <v>3721</v>
      </c>
      <c r="H333" s="223">
        <v>4</v>
      </c>
      <c r="I333" s="224"/>
      <c r="J333" s="225">
        <f>ROUND(I333*H333,2)</f>
        <v>0</v>
      </c>
      <c r="K333" s="226"/>
      <c r="L333" s="44"/>
      <c r="M333" s="227" t="s">
        <v>1</v>
      </c>
      <c r="N333" s="228" t="s">
        <v>41</v>
      </c>
      <c r="O333" s="91"/>
      <c r="P333" s="229">
        <f>O333*H333</f>
        <v>0</v>
      </c>
      <c r="Q333" s="229">
        <v>0</v>
      </c>
      <c r="R333" s="229">
        <f>Q333*H333</f>
        <v>0</v>
      </c>
      <c r="S333" s="229">
        <v>0</v>
      </c>
      <c r="T333" s="23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1" t="s">
        <v>170</v>
      </c>
      <c r="AT333" s="231" t="s">
        <v>166</v>
      </c>
      <c r="AU333" s="231" t="s">
        <v>84</v>
      </c>
      <c r="AY333" s="17" t="s">
        <v>164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84</v>
      </c>
      <c r="BK333" s="232">
        <f>ROUND(I333*H333,2)</f>
        <v>0</v>
      </c>
      <c r="BL333" s="17" t="s">
        <v>170</v>
      </c>
      <c r="BM333" s="231" t="s">
        <v>5775</v>
      </c>
    </row>
    <row r="334" spans="1:65" s="2" customFormat="1" ht="13.8" customHeight="1">
      <c r="A334" s="38"/>
      <c r="B334" s="39"/>
      <c r="C334" s="219" t="s">
        <v>1311</v>
      </c>
      <c r="D334" s="219" t="s">
        <v>166</v>
      </c>
      <c r="E334" s="220" t="s">
        <v>423</v>
      </c>
      <c r="F334" s="221" t="s">
        <v>5776</v>
      </c>
      <c r="G334" s="222" t="s">
        <v>3721</v>
      </c>
      <c r="H334" s="223">
        <v>1</v>
      </c>
      <c r="I334" s="224"/>
      <c r="J334" s="225">
        <f>ROUND(I334*H334,2)</f>
        <v>0</v>
      </c>
      <c r="K334" s="226"/>
      <c r="L334" s="44"/>
      <c r="M334" s="227" t="s">
        <v>1</v>
      </c>
      <c r="N334" s="228" t="s">
        <v>41</v>
      </c>
      <c r="O334" s="91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1" t="s">
        <v>170</v>
      </c>
      <c r="AT334" s="231" t="s">
        <v>166</v>
      </c>
      <c r="AU334" s="231" t="s">
        <v>84</v>
      </c>
      <c r="AY334" s="17" t="s">
        <v>164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7" t="s">
        <v>84</v>
      </c>
      <c r="BK334" s="232">
        <f>ROUND(I334*H334,2)</f>
        <v>0</v>
      </c>
      <c r="BL334" s="17" t="s">
        <v>170</v>
      </c>
      <c r="BM334" s="231" t="s">
        <v>5777</v>
      </c>
    </row>
    <row r="335" spans="1:65" s="2" customFormat="1" ht="13.8" customHeight="1">
      <c r="A335" s="38"/>
      <c r="B335" s="39"/>
      <c r="C335" s="219" t="s">
        <v>1317</v>
      </c>
      <c r="D335" s="219" t="s">
        <v>166</v>
      </c>
      <c r="E335" s="220" t="s">
        <v>430</v>
      </c>
      <c r="F335" s="221" t="s">
        <v>5778</v>
      </c>
      <c r="G335" s="222" t="s">
        <v>3721</v>
      </c>
      <c r="H335" s="223">
        <v>1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41</v>
      </c>
      <c r="O335" s="91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170</v>
      </c>
      <c r="AT335" s="231" t="s">
        <v>166</v>
      </c>
      <c r="AU335" s="231" t="s">
        <v>84</v>
      </c>
      <c r="AY335" s="17" t="s">
        <v>164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7" t="s">
        <v>84</v>
      </c>
      <c r="BK335" s="232">
        <f>ROUND(I335*H335,2)</f>
        <v>0</v>
      </c>
      <c r="BL335" s="17" t="s">
        <v>170</v>
      </c>
      <c r="BM335" s="231" t="s">
        <v>5779</v>
      </c>
    </row>
    <row r="336" spans="1:65" s="2" customFormat="1" ht="13.8" customHeight="1">
      <c r="A336" s="38"/>
      <c r="B336" s="39"/>
      <c r="C336" s="219" t="s">
        <v>1323</v>
      </c>
      <c r="D336" s="219" t="s">
        <v>166</v>
      </c>
      <c r="E336" s="220" t="s">
        <v>436</v>
      </c>
      <c r="F336" s="221" t="s">
        <v>5678</v>
      </c>
      <c r="G336" s="222" t="s">
        <v>557</v>
      </c>
      <c r="H336" s="223">
        <v>80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41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170</v>
      </c>
      <c r="AT336" s="231" t="s">
        <v>166</v>
      </c>
      <c r="AU336" s="231" t="s">
        <v>84</v>
      </c>
      <c r="AY336" s="17" t="s">
        <v>164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84</v>
      </c>
      <c r="BK336" s="232">
        <f>ROUND(I336*H336,2)</f>
        <v>0</v>
      </c>
      <c r="BL336" s="17" t="s">
        <v>170</v>
      </c>
      <c r="BM336" s="231" t="s">
        <v>5780</v>
      </c>
    </row>
    <row r="337" spans="1:65" s="2" customFormat="1" ht="13.8" customHeight="1">
      <c r="A337" s="38"/>
      <c r="B337" s="39"/>
      <c r="C337" s="219" t="s">
        <v>1328</v>
      </c>
      <c r="D337" s="219" t="s">
        <v>166</v>
      </c>
      <c r="E337" s="220" t="s">
        <v>443</v>
      </c>
      <c r="F337" s="221" t="s">
        <v>5781</v>
      </c>
      <c r="G337" s="222" t="s">
        <v>3721</v>
      </c>
      <c r="H337" s="223">
        <v>15</v>
      </c>
      <c r="I337" s="224"/>
      <c r="J337" s="225">
        <f>ROUND(I337*H337,2)</f>
        <v>0</v>
      </c>
      <c r="K337" s="226"/>
      <c r="L337" s="44"/>
      <c r="M337" s="227" t="s">
        <v>1</v>
      </c>
      <c r="N337" s="228" t="s">
        <v>41</v>
      </c>
      <c r="O337" s="91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1" t="s">
        <v>170</v>
      </c>
      <c r="AT337" s="231" t="s">
        <v>166</v>
      </c>
      <c r="AU337" s="231" t="s">
        <v>84</v>
      </c>
      <c r="AY337" s="17" t="s">
        <v>164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84</v>
      </c>
      <c r="BK337" s="232">
        <f>ROUND(I337*H337,2)</f>
        <v>0</v>
      </c>
      <c r="BL337" s="17" t="s">
        <v>170</v>
      </c>
      <c r="BM337" s="231" t="s">
        <v>5782</v>
      </c>
    </row>
    <row r="338" spans="1:65" s="2" customFormat="1" ht="13.8" customHeight="1">
      <c r="A338" s="38"/>
      <c r="B338" s="39"/>
      <c r="C338" s="219" t="s">
        <v>1333</v>
      </c>
      <c r="D338" s="219" t="s">
        <v>166</v>
      </c>
      <c r="E338" s="220" t="s">
        <v>452</v>
      </c>
      <c r="F338" s="221" t="s">
        <v>5783</v>
      </c>
      <c r="G338" s="222" t="s">
        <v>3721</v>
      </c>
      <c r="H338" s="223">
        <v>1</v>
      </c>
      <c r="I338" s="224"/>
      <c r="J338" s="225">
        <f>ROUND(I338*H338,2)</f>
        <v>0</v>
      </c>
      <c r="K338" s="226"/>
      <c r="L338" s="44"/>
      <c r="M338" s="227" t="s">
        <v>1</v>
      </c>
      <c r="N338" s="228" t="s">
        <v>41</v>
      </c>
      <c r="O338" s="91"/>
      <c r="P338" s="229">
        <f>O338*H338</f>
        <v>0</v>
      </c>
      <c r="Q338" s="229">
        <v>0</v>
      </c>
      <c r="R338" s="229">
        <f>Q338*H338</f>
        <v>0</v>
      </c>
      <c r="S338" s="229">
        <v>0</v>
      </c>
      <c r="T338" s="230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1" t="s">
        <v>170</v>
      </c>
      <c r="AT338" s="231" t="s">
        <v>166</v>
      </c>
      <c r="AU338" s="231" t="s">
        <v>84</v>
      </c>
      <c r="AY338" s="17" t="s">
        <v>164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7" t="s">
        <v>84</v>
      </c>
      <c r="BK338" s="232">
        <f>ROUND(I338*H338,2)</f>
        <v>0</v>
      </c>
      <c r="BL338" s="17" t="s">
        <v>170</v>
      </c>
      <c r="BM338" s="231" t="s">
        <v>5784</v>
      </c>
    </row>
    <row r="339" spans="1:65" s="2" customFormat="1" ht="13.8" customHeight="1">
      <c r="A339" s="38"/>
      <c r="B339" s="39"/>
      <c r="C339" s="219" t="s">
        <v>1338</v>
      </c>
      <c r="D339" s="219" t="s">
        <v>166</v>
      </c>
      <c r="E339" s="220" t="s">
        <v>461</v>
      </c>
      <c r="F339" s="221" t="s">
        <v>5785</v>
      </c>
      <c r="G339" s="222" t="s">
        <v>3721</v>
      </c>
      <c r="H339" s="223">
        <v>1</v>
      </c>
      <c r="I339" s="224"/>
      <c r="J339" s="225">
        <f>ROUND(I339*H339,2)</f>
        <v>0</v>
      </c>
      <c r="K339" s="226"/>
      <c r="L339" s="44"/>
      <c r="M339" s="227" t="s">
        <v>1</v>
      </c>
      <c r="N339" s="228" t="s">
        <v>41</v>
      </c>
      <c r="O339" s="91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170</v>
      </c>
      <c r="AT339" s="231" t="s">
        <v>166</v>
      </c>
      <c r="AU339" s="231" t="s">
        <v>84</v>
      </c>
      <c r="AY339" s="17" t="s">
        <v>164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84</v>
      </c>
      <c r="BK339" s="232">
        <f>ROUND(I339*H339,2)</f>
        <v>0</v>
      </c>
      <c r="BL339" s="17" t="s">
        <v>170</v>
      </c>
      <c r="BM339" s="231" t="s">
        <v>5786</v>
      </c>
    </row>
    <row r="340" spans="1:63" s="12" customFormat="1" ht="25.9" customHeight="1">
      <c r="A340" s="12"/>
      <c r="B340" s="203"/>
      <c r="C340" s="204"/>
      <c r="D340" s="205" t="s">
        <v>75</v>
      </c>
      <c r="E340" s="206" t="s">
        <v>2</v>
      </c>
      <c r="F340" s="206" t="s">
        <v>5787</v>
      </c>
      <c r="G340" s="204"/>
      <c r="H340" s="204"/>
      <c r="I340" s="207"/>
      <c r="J340" s="208">
        <f>BK340</f>
        <v>0</v>
      </c>
      <c r="K340" s="204"/>
      <c r="L340" s="209"/>
      <c r="M340" s="210"/>
      <c r="N340" s="211"/>
      <c r="O340" s="211"/>
      <c r="P340" s="212">
        <f>SUM(P341:P351)</f>
        <v>0</v>
      </c>
      <c r="Q340" s="211"/>
      <c r="R340" s="212">
        <f>SUM(R341:R351)</f>
        <v>0</v>
      </c>
      <c r="S340" s="211"/>
      <c r="T340" s="213">
        <f>SUM(T341:T351)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4" t="s">
        <v>84</v>
      </c>
      <c r="AT340" s="215" t="s">
        <v>75</v>
      </c>
      <c r="AU340" s="215" t="s">
        <v>76</v>
      </c>
      <c r="AY340" s="214" t="s">
        <v>164</v>
      </c>
      <c r="BK340" s="216">
        <f>SUM(BK341:BK351)</f>
        <v>0</v>
      </c>
    </row>
    <row r="341" spans="1:65" s="2" customFormat="1" ht="34.8" customHeight="1">
      <c r="A341" s="38"/>
      <c r="B341" s="39"/>
      <c r="C341" s="219" t="s">
        <v>1354</v>
      </c>
      <c r="D341" s="219" t="s">
        <v>166</v>
      </c>
      <c r="E341" s="220" t="s">
        <v>466</v>
      </c>
      <c r="F341" s="221" t="s">
        <v>5788</v>
      </c>
      <c r="G341" s="222" t="s">
        <v>3454</v>
      </c>
      <c r="H341" s="223">
        <v>2</v>
      </c>
      <c r="I341" s="224"/>
      <c r="J341" s="225">
        <f>ROUND(I341*H341,2)</f>
        <v>0</v>
      </c>
      <c r="K341" s="226"/>
      <c r="L341" s="44"/>
      <c r="M341" s="227" t="s">
        <v>1</v>
      </c>
      <c r="N341" s="228" t="s">
        <v>41</v>
      </c>
      <c r="O341" s="91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170</v>
      </c>
      <c r="AT341" s="231" t="s">
        <v>166</v>
      </c>
      <c r="AU341" s="231" t="s">
        <v>84</v>
      </c>
      <c r="AY341" s="17" t="s">
        <v>164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84</v>
      </c>
      <c r="BK341" s="232">
        <f>ROUND(I341*H341,2)</f>
        <v>0</v>
      </c>
      <c r="BL341" s="17" t="s">
        <v>170</v>
      </c>
      <c r="BM341" s="231" t="s">
        <v>5789</v>
      </c>
    </row>
    <row r="342" spans="1:65" s="2" customFormat="1" ht="22.2" customHeight="1">
      <c r="A342" s="38"/>
      <c r="B342" s="39"/>
      <c r="C342" s="219" t="s">
        <v>1362</v>
      </c>
      <c r="D342" s="219" t="s">
        <v>166</v>
      </c>
      <c r="E342" s="220" t="s">
        <v>472</v>
      </c>
      <c r="F342" s="221" t="s">
        <v>5790</v>
      </c>
      <c r="G342" s="222" t="s">
        <v>3454</v>
      </c>
      <c r="H342" s="223">
        <v>2</v>
      </c>
      <c r="I342" s="224"/>
      <c r="J342" s="225">
        <f>ROUND(I342*H342,2)</f>
        <v>0</v>
      </c>
      <c r="K342" s="226"/>
      <c r="L342" s="44"/>
      <c r="M342" s="227" t="s">
        <v>1</v>
      </c>
      <c r="N342" s="228" t="s">
        <v>41</v>
      </c>
      <c r="O342" s="91"/>
      <c r="P342" s="229">
        <f>O342*H342</f>
        <v>0</v>
      </c>
      <c r="Q342" s="229">
        <v>0</v>
      </c>
      <c r="R342" s="229">
        <f>Q342*H342</f>
        <v>0</v>
      </c>
      <c r="S342" s="229">
        <v>0</v>
      </c>
      <c r="T342" s="23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1" t="s">
        <v>170</v>
      </c>
      <c r="AT342" s="231" t="s">
        <v>166</v>
      </c>
      <c r="AU342" s="231" t="s">
        <v>84</v>
      </c>
      <c r="AY342" s="17" t="s">
        <v>164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7" t="s">
        <v>84</v>
      </c>
      <c r="BK342" s="232">
        <f>ROUND(I342*H342,2)</f>
        <v>0</v>
      </c>
      <c r="BL342" s="17" t="s">
        <v>170</v>
      </c>
      <c r="BM342" s="231" t="s">
        <v>5791</v>
      </c>
    </row>
    <row r="343" spans="1:65" s="2" customFormat="1" ht="13.8" customHeight="1">
      <c r="A343" s="38"/>
      <c r="B343" s="39"/>
      <c r="C343" s="219" t="s">
        <v>1367</v>
      </c>
      <c r="D343" s="219" t="s">
        <v>166</v>
      </c>
      <c r="E343" s="220" t="s">
        <v>477</v>
      </c>
      <c r="F343" s="221" t="s">
        <v>5792</v>
      </c>
      <c r="G343" s="222" t="s">
        <v>3454</v>
      </c>
      <c r="H343" s="223">
        <v>2</v>
      </c>
      <c r="I343" s="224"/>
      <c r="J343" s="225">
        <f>ROUND(I343*H343,2)</f>
        <v>0</v>
      </c>
      <c r="K343" s="226"/>
      <c r="L343" s="44"/>
      <c r="M343" s="227" t="s">
        <v>1</v>
      </c>
      <c r="N343" s="228" t="s">
        <v>41</v>
      </c>
      <c r="O343" s="91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1" t="s">
        <v>170</v>
      </c>
      <c r="AT343" s="231" t="s">
        <v>166</v>
      </c>
      <c r="AU343" s="231" t="s">
        <v>84</v>
      </c>
      <c r="AY343" s="17" t="s">
        <v>164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84</v>
      </c>
      <c r="BK343" s="232">
        <f>ROUND(I343*H343,2)</f>
        <v>0</v>
      </c>
      <c r="BL343" s="17" t="s">
        <v>170</v>
      </c>
      <c r="BM343" s="231" t="s">
        <v>5793</v>
      </c>
    </row>
    <row r="344" spans="1:65" s="2" customFormat="1" ht="13.8" customHeight="1">
      <c r="A344" s="38"/>
      <c r="B344" s="39"/>
      <c r="C344" s="219" t="s">
        <v>1371</v>
      </c>
      <c r="D344" s="219" t="s">
        <v>166</v>
      </c>
      <c r="E344" s="220" t="s">
        <v>485</v>
      </c>
      <c r="F344" s="221" t="s">
        <v>5522</v>
      </c>
      <c r="G344" s="222" t="s">
        <v>3454</v>
      </c>
      <c r="H344" s="223">
        <v>2</v>
      </c>
      <c r="I344" s="224"/>
      <c r="J344" s="225">
        <f>ROUND(I344*H344,2)</f>
        <v>0</v>
      </c>
      <c r="K344" s="226"/>
      <c r="L344" s="44"/>
      <c r="M344" s="227" t="s">
        <v>1</v>
      </c>
      <c r="N344" s="228" t="s">
        <v>41</v>
      </c>
      <c r="O344" s="91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1" t="s">
        <v>170</v>
      </c>
      <c r="AT344" s="231" t="s">
        <v>166</v>
      </c>
      <c r="AU344" s="231" t="s">
        <v>84</v>
      </c>
      <c r="AY344" s="17" t="s">
        <v>164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84</v>
      </c>
      <c r="BK344" s="232">
        <f>ROUND(I344*H344,2)</f>
        <v>0</v>
      </c>
      <c r="BL344" s="17" t="s">
        <v>170</v>
      </c>
      <c r="BM344" s="231" t="s">
        <v>5794</v>
      </c>
    </row>
    <row r="345" spans="1:65" s="2" customFormat="1" ht="13.8" customHeight="1">
      <c r="A345" s="38"/>
      <c r="B345" s="39"/>
      <c r="C345" s="219" t="s">
        <v>1375</v>
      </c>
      <c r="D345" s="219" t="s">
        <v>166</v>
      </c>
      <c r="E345" s="220" t="s">
        <v>490</v>
      </c>
      <c r="F345" s="221" t="s">
        <v>5795</v>
      </c>
      <c r="G345" s="222" t="s">
        <v>3454</v>
      </c>
      <c r="H345" s="223">
        <v>2</v>
      </c>
      <c r="I345" s="224"/>
      <c r="J345" s="225">
        <f>ROUND(I345*H345,2)</f>
        <v>0</v>
      </c>
      <c r="K345" s="226"/>
      <c r="L345" s="44"/>
      <c r="M345" s="227" t="s">
        <v>1</v>
      </c>
      <c r="N345" s="228" t="s">
        <v>41</v>
      </c>
      <c r="O345" s="91"/>
      <c r="P345" s="229">
        <f>O345*H345</f>
        <v>0</v>
      </c>
      <c r="Q345" s="229">
        <v>0</v>
      </c>
      <c r="R345" s="229">
        <f>Q345*H345</f>
        <v>0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170</v>
      </c>
      <c r="AT345" s="231" t="s">
        <v>166</v>
      </c>
      <c r="AU345" s="231" t="s">
        <v>84</v>
      </c>
      <c r="AY345" s="17" t="s">
        <v>164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84</v>
      </c>
      <c r="BK345" s="232">
        <f>ROUND(I345*H345,2)</f>
        <v>0</v>
      </c>
      <c r="BL345" s="17" t="s">
        <v>170</v>
      </c>
      <c r="BM345" s="231" t="s">
        <v>5796</v>
      </c>
    </row>
    <row r="346" spans="1:65" s="2" customFormat="1" ht="13.8" customHeight="1">
      <c r="A346" s="38"/>
      <c r="B346" s="39"/>
      <c r="C346" s="219" t="s">
        <v>1380</v>
      </c>
      <c r="D346" s="219" t="s">
        <v>166</v>
      </c>
      <c r="E346" s="220" t="s">
        <v>495</v>
      </c>
      <c r="F346" s="221" t="s">
        <v>5538</v>
      </c>
      <c r="G346" s="222" t="s">
        <v>3454</v>
      </c>
      <c r="H346" s="223">
        <v>2</v>
      </c>
      <c r="I346" s="224"/>
      <c r="J346" s="225">
        <f>ROUND(I346*H346,2)</f>
        <v>0</v>
      </c>
      <c r="K346" s="226"/>
      <c r="L346" s="44"/>
      <c r="M346" s="227" t="s">
        <v>1</v>
      </c>
      <c r="N346" s="228" t="s">
        <v>41</v>
      </c>
      <c r="O346" s="91"/>
      <c r="P346" s="229">
        <f>O346*H346</f>
        <v>0</v>
      </c>
      <c r="Q346" s="229">
        <v>0</v>
      </c>
      <c r="R346" s="229">
        <f>Q346*H346</f>
        <v>0</v>
      </c>
      <c r="S346" s="229">
        <v>0</v>
      </c>
      <c r="T346" s="23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1" t="s">
        <v>170</v>
      </c>
      <c r="AT346" s="231" t="s">
        <v>166</v>
      </c>
      <c r="AU346" s="231" t="s">
        <v>84</v>
      </c>
      <c r="AY346" s="17" t="s">
        <v>164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84</v>
      </c>
      <c r="BK346" s="232">
        <f>ROUND(I346*H346,2)</f>
        <v>0</v>
      </c>
      <c r="BL346" s="17" t="s">
        <v>170</v>
      </c>
      <c r="BM346" s="231" t="s">
        <v>5797</v>
      </c>
    </row>
    <row r="347" spans="1:65" s="2" customFormat="1" ht="34.8" customHeight="1">
      <c r="A347" s="38"/>
      <c r="B347" s="39"/>
      <c r="C347" s="219" t="s">
        <v>1385</v>
      </c>
      <c r="D347" s="219" t="s">
        <v>166</v>
      </c>
      <c r="E347" s="220" t="s">
        <v>505</v>
      </c>
      <c r="F347" s="221" t="s">
        <v>5798</v>
      </c>
      <c r="G347" s="222" t="s">
        <v>3928</v>
      </c>
      <c r="H347" s="223">
        <v>25</v>
      </c>
      <c r="I347" s="224"/>
      <c r="J347" s="225">
        <f>ROUND(I347*H347,2)</f>
        <v>0</v>
      </c>
      <c r="K347" s="226"/>
      <c r="L347" s="44"/>
      <c r="M347" s="227" t="s">
        <v>1</v>
      </c>
      <c r="N347" s="228" t="s">
        <v>41</v>
      </c>
      <c r="O347" s="91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170</v>
      </c>
      <c r="AT347" s="231" t="s">
        <v>166</v>
      </c>
      <c r="AU347" s="231" t="s">
        <v>84</v>
      </c>
      <c r="AY347" s="17" t="s">
        <v>164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84</v>
      </c>
      <c r="BK347" s="232">
        <f>ROUND(I347*H347,2)</f>
        <v>0</v>
      </c>
      <c r="BL347" s="17" t="s">
        <v>170</v>
      </c>
      <c r="BM347" s="231" t="s">
        <v>5799</v>
      </c>
    </row>
    <row r="348" spans="1:65" s="2" customFormat="1" ht="13.8" customHeight="1">
      <c r="A348" s="38"/>
      <c r="B348" s="39"/>
      <c r="C348" s="219" t="s">
        <v>1391</v>
      </c>
      <c r="D348" s="219" t="s">
        <v>166</v>
      </c>
      <c r="E348" s="220" t="s">
        <v>516</v>
      </c>
      <c r="F348" s="221" t="s">
        <v>5542</v>
      </c>
      <c r="G348" s="222" t="s">
        <v>3454</v>
      </c>
      <c r="H348" s="223">
        <v>2</v>
      </c>
      <c r="I348" s="224"/>
      <c r="J348" s="225">
        <f>ROUND(I348*H348,2)</f>
        <v>0</v>
      </c>
      <c r="K348" s="226"/>
      <c r="L348" s="44"/>
      <c r="M348" s="227" t="s">
        <v>1</v>
      </c>
      <c r="N348" s="228" t="s">
        <v>41</v>
      </c>
      <c r="O348" s="91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1" t="s">
        <v>170</v>
      </c>
      <c r="AT348" s="231" t="s">
        <v>166</v>
      </c>
      <c r="AU348" s="231" t="s">
        <v>84</v>
      </c>
      <c r="AY348" s="17" t="s">
        <v>164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7" t="s">
        <v>84</v>
      </c>
      <c r="BK348" s="232">
        <f>ROUND(I348*H348,2)</f>
        <v>0</v>
      </c>
      <c r="BL348" s="17" t="s">
        <v>170</v>
      </c>
      <c r="BM348" s="231" t="s">
        <v>5800</v>
      </c>
    </row>
    <row r="349" spans="1:65" s="2" customFormat="1" ht="13.8" customHeight="1">
      <c r="A349" s="38"/>
      <c r="B349" s="39"/>
      <c r="C349" s="219" t="s">
        <v>1400</v>
      </c>
      <c r="D349" s="219" t="s">
        <v>166</v>
      </c>
      <c r="E349" s="220" t="s">
        <v>525</v>
      </c>
      <c r="F349" s="221" t="s">
        <v>5616</v>
      </c>
      <c r="G349" s="222" t="s">
        <v>3454</v>
      </c>
      <c r="H349" s="223">
        <v>2</v>
      </c>
      <c r="I349" s="224"/>
      <c r="J349" s="225">
        <f>ROUND(I349*H349,2)</f>
        <v>0</v>
      </c>
      <c r="K349" s="226"/>
      <c r="L349" s="44"/>
      <c r="M349" s="227" t="s">
        <v>1</v>
      </c>
      <c r="N349" s="228" t="s">
        <v>41</v>
      </c>
      <c r="O349" s="91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170</v>
      </c>
      <c r="AT349" s="231" t="s">
        <v>166</v>
      </c>
      <c r="AU349" s="231" t="s">
        <v>84</v>
      </c>
      <c r="AY349" s="17" t="s">
        <v>164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84</v>
      </c>
      <c r="BK349" s="232">
        <f>ROUND(I349*H349,2)</f>
        <v>0</v>
      </c>
      <c r="BL349" s="17" t="s">
        <v>170</v>
      </c>
      <c r="BM349" s="231" t="s">
        <v>5801</v>
      </c>
    </row>
    <row r="350" spans="1:65" s="2" customFormat="1" ht="13.8" customHeight="1">
      <c r="A350" s="38"/>
      <c r="B350" s="39"/>
      <c r="C350" s="219" t="s">
        <v>1407</v>
      </c>
      <c r="D350" s="219" t="s">
        <v>166</v>
      </c>
      <c r="E350" s="220" t="s">
        <v>534</v>
      </c>
      <c r="F350" s="221" t="s">
        <v>5548</v>
      </c>
      <c r="G350" s="222" t="s">
        <v>557</v>
      </c>
      <c r="H350" s="223">
        <v>20</v>
      </c>
      <c r="I350" s="224"/>
      <c r="J350" s="225">
        <f>ROUND(I350*H350,2)</f>
        <v>0</v>
      </c>
      <c r="K350" s="226"/>
      <c r="L350" s="44"/>
      <c r="M350" s="227" t="s">
        <v>1</v>
      </c>
      <c r="N350" s="228" t="s">
        <v>41</v>
      </c>
      <c r="O350" s="91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170</v>
      </c>
      <c r="AT350" s="231" t="s">
        <v>166</v>
      </c>
      <c r="AU350" s="231" t="s">
        <v>84</v>
      </c>
      <c r="AY350" s="17" t="s">
        <v>164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84</v>
      </c>
      <c r="BK350" s="232">
        <f>ROUND(I350*H350,2)</f>
        <v>0</v>
      </c>
      <c r="BL350" s="17" t="s">
        <v>170</v>
      </c>
      <c r="BM350" s="231" t="s">
        <v>5802</v>
      </c>
    </row>
    <row r="351" spans="1:65" s="2" customFormat="1" ht="13.8" customHeight="1">
      <c r="A351" s="38"/>
      <c r="B351" s="39"/>
      <c r="C351" s="219" t="s">
        <v>1412</v>
      </c>
      <c r="D351" s="219" t="s">
        <v>166</v>
      </c>
      <c r="E351" s="220" t="s">
        <v>544</v>
      </c>
      <c r="F351" s="221" t="s">
        <v>5803</v>
      </c>
      <c r="G351" s="222" t="s">
        <v>3454</v>
      </c>
      <c r="H351" s="223">
        <v>2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41</v>
      </c>
      <c r="O351" s="91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170</v>
      </c>
      <c r="AT351" s="231" t="s">
        <v>166</v>
      </c>
      <c r="AU351" s="231" t="s">
        <v>84</v>
      </c>
      <c r="AY351" s="17" t="s">
        <v>164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84</v>
      </c>
      <c r="BK351" s="232">
        <f>ROUND(I351*H351,2)</f>
        <v>0</v>
      </c>
      <c r="BL351" s="17" t="s">
        <v>170</v>
      </c>
      <c r="BM351" s="231" t="s">
        <v>5804</v>
      </c>
    </row>
    <row r="352" spans="1:63" s="12" customFormat="1" ht="25.9" customHeight="1">
      <c r="A352" s="12"/>
      <c r="B352" s="203"/>
      <c r="C352" s="204"/>
      <c r="D352" s="205" t="s">
        <v>75</v>
      </c>
      <c r="E352" s="206" t="s">
        <v>5805</v>
      </c>
      <c r="F352" s="206" t="s">
        <v>5806</v>
      </c>
      <c r="G352" s="204"/>
      <c r="H352" s="204"/>
      <c r="I352" s="207"/>
      <c r="J352" s="208">
        <f>BK352</f>
        <v>0</v>
      </c>
      <c r="K352" s="204"/>
      <c r="L352" s="209"/>
      <c r="M352" s="210"/>
      <c r="N352" s="211"/>
      <c r="O352" s="211"/>
      <c r="P352" s="212">
        <f>SUM(P353:P383)</f>
        <v>0</v>
      </c>
      <c r="Q352" s="211"/>
      <c r="R352" s="212">
        <f>SUM(R353:R383)</f>
        <v>0</v>
      </c>
      <c r="S352" s="211"/>
      <c r="T352" s="213">
        <f>SUM(T353:T383)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14" t="s">
        <v>84</v>
      </c>
      <c r="AT352" s="215" t="s">
        <v>75</v>
      </c>
      <c r="AU352" s="215" t="s">
        <v>76</v>
      </c>
      <c r="AY352" s="214" t="s">
        <v>164</v>
      </c>
      <c r="BK352" s="216">
        <f>SUM(BK353:BK383)</f>
        <v>0</v>
      </c>
    </row>
    <row r="353" spans="1:65" s="2" customFormat="1" ht="22.2" customHeight="1">
      <c r="A353" s="38"/>
      <c r="B353" s="39"/>
      <c r="C353" s="219" t="s">
        <v>1417</v>
      </c>
      <c r="D353" s="219" t="s">
        <v>166</v>
      </c>
      <c r="E353" s="220" t="s">
        <v>554</v>
      </c>
      <c r="F353" s="221" t="s">
        <v>5807</v>
      </c>
      <c r="G353" s="222" t="s">
        <v>3721</v>
      </c>
      <c r="H353" s="223">
        <v>1</v>
      </c>
      <c r="I353" s="224"/>
      <c r="J353" s="225">
        <f>ROUND(I353*H353,2)</f>
        <v>0</v>
      </c>
      <c r="K353" s="226"/>
      <c r="L353" s="44"/>
      <c r="M353" s="227" t="s">
        <v>1</v>
      </c>
      <c r="N353" s="228" t="s">
        <v>41</v>
      </c>
      <c r="O353" s="91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1" t="s">
        <v>170</v>
      </c>
      <c r="AT353" s="231" t="s">
        <v>166</v>
      </c>
      <c r="AU353" s="231" t="s">
        <v>84</v>
      </c>
      <c r="AY353" s="17" t="s">
        <v>164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84</v>
      </c>
      <c r="BK353" s="232">
        <f>ROUND(I353*H353,2)</f>
        <v>0</v>
      </c>
      <c r="BL353" s="17" t="s">
        <v>170</v>
      </c>
      <c r="BM353" s="231" t="s">
        <v>5808</v>
      </c>
    </row>
    <row r="354" spans="1:65" s="2" customFormat="1" ht="22.2" customHeight="1">
      <c r="A354" s="38"/>
      <c r="B354" s="39"/>
      <c r="C354" s="219" t="s">
        <v>1423</v>
      </c>
      <c r="D354" s="219" t="s">
        <v>166</v>
      </c>
      <c r="E354" s="220" t="s">
        <v>561</v>
      </c>
      <c r="F354" s="221" t="s">
        <v>5809</v>
      </c>
      <c r="G354" s="222" t="s">
        <v>3721</v>
      </c>
      <c r="H354" s="223">
        <v>1</v>
      </c>
      <c r="I354" s="224"/>
      <c r="J354" s="225">
        <f>ROUND(I354*H354,2)</f>
        <v>0</v>
      </c>
      <c r="K354" s="226"/>
      <c r="L354" s="44"/>
      <c r="M354" s="227" t="s">
        <v>1</v>
      </c>
      <c r="N354" s="228" t="s">
        <v>41</v>
      </c>
      <c r="O354" s="91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170</v>
      </c>
      <c r="AT354" s="231" t="s">
        <v>166</v>
      </c>
      <c r="AU354" s="231" t="s">
        <v>84</v>
      </c>
      <c r="AY354" s="17" t="s">
        <v>164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84</v>
      </c>
      <c r="BK354" s="232">
        <f>ROUND(I354*H354,2)</f>
        <v>0</v>
      </c>
      <c r="BL354" s="17" t="s">
        <v>170</v>
      </c>
      <c r="BM354" s="231" t="s">
        <v>5810</v>
      </c>
    </row>
    <row r="355" spans="1:65" s="2" customFormat="1" ht="13.8" customHeight="1">
      <c r="A355" s="38"/>
      <c r="B355" s="39"/>
      <c r="C355" s="219" t="s">
        <v>1427</v>
      </c>
      <c r="D355" s="219" t="s">
        <v>166</v>
      </c>
      <c r="E355" s="220" t="s">
        <v>567</v>
      </c>
      <c r="F355" s="221" t="s">
        <v>5811</v>
      </c>
      <c r="G355" s="222" t="s">
        <v>3721</v>
      </c>
      <c r="H355" s="223">
        <v>1</v>
      </c>
      <c r="I355" s="224"/>
      <c r="J355" s="225">
        <f>ROUND(I355*H355,2)</f>
        <v>0</v>
      </c>
      <c r="K355" s="226"/>
      <c r="L355" s="44"/>
      <c r="M355" s="227" t="s">
        <v>1</v>
      </c>
      <c r="N355" s="228" t="s">
        <v>41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170</v>
      </c>
      <c r="AT355" s="231" t="s">
        <v>166</v>
      </c>
      <c r="AU355" s="231" t="s">
        <v>84</v>
      </c>
      <c r="AY355" s="17" t="s">
        <v>164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84</v>
      </c>
      <c r="BK355" s="232">
        <f>ROUND(I355*H355,2)</f>
        <v>0</v>
      </c>
      <c r="BL355" s="17" t="s">
        <v>170</v>
      </c>
      <c r="BM355" s="231" t="s">
        <v>5812</v>
      </c>
    </row>
    <row r="356" spans="1:65" s="2" customFormat="1" ht="22.2" customHeight="1">
      <c r="A356" s="38"/>
      <c r="B356" s="39"/>
      <c r="C356" s="219" t="s">
        <v>1432</v>
      </c>
      <c r="D356" s="219" t="s">
        <v>166</v>
      </c>
      <c r="E356" s="220" t="s">
        <v>573</v>
      </c>
      <c r="F356" s="221" t="s">
        <v>5813</v>
      </c>
      <c r="G356" s="222" t="s">
        <v>3721</v>
      </c>
      <c r="H356" s="223">
        <v>1</v>
      </c>
      <c r="I356" s="224"/>
      <c r="J356" s="225">
        <f>ROUND(I356*H356,2)</f>
        <v>0</v>
      </c>
      <c r="K356" s="226"/>
      <c r="L356" s="44"/>
      <c r="M356" s="227" t="s">
        <v>1</v>
      </c>
      <c r="N356" s="228" t="s">
        <v>41</v>
      </c>
      <c r="O356" s="91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170</v>
      </c>
      <c r="AT356" s="231" t="s">
        <v>166</v>
      </c>
      <c r="AU356" s="231" t="s">
        <v>84</v>
      </c>
      <c r="AY356" s="17" t="s">
        <v>164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84</v>
      </c>
      <c r="BK356" s="232">
        <f>ROUND(I356*H356,2)</f>
        <v>0</v>
      </c>
      <c r="BL356" s="17" t="s">
        <v>170</v>
      </c>
      <c r="BM356" s="231" t="s">
        <v>5814</v>
      </c>
    </row>
    <row r="357" spans="1:65" s="2" customFormat="1" ht="22.2" customHeight="1">
      <c r="A357" s="38"/>
      <c r="B357" s="39"/>
      <c r="C357" s="219" t="s">
        <v>1437</v>
      </c>
      <c r="D357" s="219" t="s">
        <v>166</v>
      </c>
      <c r="E357" s="220" t="s">
        <v>579</v>
      </c>
      <c r="F357" s="221" t="s">
        <v>5815</v>
      </c>
      <c r="G357" s="222" t="s">
        <v>3721</v>
      </c>
      <c r="H357" s="223">
        <v>1</v>
      </c>
      <c r="I357" s="224"/>
      <c r="J357" s="225">
        <f>ROUND(I357*H357,2)</f>
        <v>0</v>
      </c>
      <c r="K357" s="226"/>
      <c r="L357" s="44"/>
      <c r="M357" s="227" t="s">
        <v>1</v>
      </c>
      <c r="N357" s="228" t="s">
        <v>41</v>
      </c>
      <c r="O357" s="91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1" t="s">
        <v>170</v>
      </c>
      <c r="AT357" s="231" t="s">
        <v>166</v>
      </c>
      <c r="AU357" s="231" t="s">
        <v>84</v>
      </c>
      <c r="AY357" s="17" t="s">
        <v>164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7" t="s">
        <v>84</v>
      </c>
      <c r="BK357" s="232">
        <f>ROUND(I357*H357,2)</f>
        <v>0</v>
      </c>
      <c r="BL357" s="17" t="s">
        <v>170</v>
      </c>
      <c r="BM357" s="231" t="s">
        <v>5816</v>
      </c>
    </row>
    <row r="358" spans="1:65" s="2" customFormat="1" ht="34.8" customHeight="1">
      <c r="A358" s="38"/>
      <c r="B358" s="39"/>
      <c r="C358" s="219" t="s">
        <v>1441</v>
      </c>
      <c r="D358" s="219" t="s">
        <v>166</v>
      </c>
      <c r="E358" s="220" t="s">
        <v>585</v>
      </c>
      <c r="F358" s="221" t="s">
        <v>5817</v>
      </c>
      <c r="G358" s="222" t="s">
        <v>3721</v>
      </c>
      <c r="H358" s="223">
        <v>1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41</v>
      </c>
      <c r="O358" s="91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170</v>
      </c>
      <c r="AT358" s="231" t="s">
        <v>166</v>
      </c>
      <c r="AU358" s="231" t="s">
        <v>84</v>
      </c>
      <c r="AY358" s="17" t="s">
        <v>164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84</v>
      </c>
      <c r="BK358" s="232">
        <f>ROUND(I358*H358,2)</f>
        <v>0</v>
      </c>
      <c r="BL358" s="17" t="s">
        <v>170</v>
      </c>
      <c r="BM358" s="231" t="s">
        <v>5818</v>
      </c>
    </row>
    <row r="359" spans="1:65" s="2" customFormat="1" ht="34.8" customHeight="1">
      <c r="A359" s="38"/>
      <c r="B359" s="39"/>
      <c r="C359" s="219" t="s">
        <v>1448</v>
      </c>
      <c r="D359" s="219" t="s">
        <v>166</v>
      </c>
      <c r="E359" s="220" t="s">
        <v>591</v>
      </c>
      <c r="F359" s="221" t="s">
        <v>5819</v>
      </c>
      <c r="G359" s="222" t="s">
        <v>3721</v>
      </c>
      <c r="H359" s="223">
        <v>1</v>
      </c>
      <c r="I359" s="224"/>
      <c r="J359" s="225">
        <f>ROUND(I359*H359,2)</f>
        <v>0</v>
      </c>
      <c r="K359" s="226"/>
      <c r="L359" s="44"/>
      <c r="M359" s="227" t="s">
        <v>1</v>
      </c>
      <c r="N359" s="228" t="s">
        <v>41</v>
      </c>
      <c r="O359" s="91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1" t="s">
        <v>170</v>
      </c>
      <c r="AT359" s="231" t="s">
        <v>166</v>
      </c>
      <c r="AU359" s="231" t="s">
        <v>84</v>
      </c>
      <c r="AY359" s="17" t="s">
        <v>164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84</v>
      </c>
      <c r="BK359" s="232">
        <f>ROUND(I359*H359,2)</f>
        <v>0</v>
      </c>
      <c r="BL359" s="17" t="s">
        <v>170</v>
      </c>
      <c r="BM359" s="231" t="s">
        <v>5820</v>
      </c>
    </row>
    <row r="360" spans="1:65" s="2" customFormat="1" ht="13.8" customHeight="1">
      <c r="A360" s="38"/>
      <c r="B360" s="39"/>
      <c r="C360" s="219" t="s">
        <v>1454</v>
      </c>
      <c r="D360" s="219" t="s">
        <v>166</v>
      </c>
      <c r="E360" s="220" t="s">
        <v>597</v>
      </c>
      <c r="F360" s="221" t="s">
        <v>5821</v>
      </c>
      <c r="G360" s="222" t="s">
        <v>169</v>
      </c>
      <c r="H360" s="223">
        <v>10.2</v>
      </c>
      <c r="I360" s="224"/>
      <c r="J360" s="225">
        <f>ROUND(I360*H360,2)</f>
        <v>0</v>
      </c>
      <c r="K360" s="226"/>
      <c r="L360" s="44"/>
      <c r="M360" s="227" t="s">
        <v>1</v>
      </c>
      <c r="N360" s="228" t="s">
        <v>41</v>
      </c>
      <c r="O360" s="91"/>
      <c r="P360" s="229">
        <f>O360*H360</f>
        <v>0</v>
      </c>
      <c r="Q360" s="229">
        <v>0</v>
      </c>
      <c r="R360" s="229">
        <f>Q360*H360</f>
        <v>0</v>
      </c>
      <c r="S360" s="229">
        <v>0</v>
      </c>
      <c r="T360" s="23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1" t="s">
        <v>170</v>
      </c>
      <c r="AT360" s="231" t="s">
        <v>166</v>
      </c>
      <c r="AU360" s="231" t="s">
        <v>84</v>
      </c>
      <c r="AY360" s="17" t="s">
        <v>164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7" t="s">
        <v>84</v>
      </c>
      <c r="BK360" s="232">
        <f>ROUND(I360*H360,2)</f>
        <v>0</v>
      </c>
      <c r="BL360" s="17" t="s">
        <v>170</v>
      </c>
      <c r="BM360" s="231" t="s">
        <v>5822</v>
      </c>
    </row>
    <row r="361" spans="1:65" s="2" customFormat="1" ht="13.8" customHeight="1">
      <c r="A361" s="38"/>
      <c r="B361" s="39"/>
      <c r="C361" s="219" t="s">
        <v>1459</v>
      </c>
      <c r="D361" s="219" t="s">
        <v>166</v>
      </c>
      <c r="E361" s="220" t="s">
        <v>618</v>
      </c>
      <c r="F361" s="221" t="s">
        <v>5823</v>
      </c>
      <c r="G361" s="222" t="s">
        <v>169</v>
      </c>
      <c r="H361" s="223">
        <v>10.344</v>
      </c>
      <c r="I361" s="224"/>
      <c r="J361" s="225">
        <f>ROUND(I361*H361,2)</f>
        <v>0</v>
      </c>
      <c r="K361" s="226"/>
      <c r="L361" s="44"/>
      <c r="M361" s="227" t="s">
        <v>1</v>
      </c>
      <c r="N361" s="228" t="s">
        <v>41</v>
      </c>
      <c r="O361" s="91"/>
      <c r="P361" s="229">
        <f>O361*H361</f>
        <v>0</v>
      </c>
      <c r="Q361" s="229">
        <v>0</v>
      </c>
      <c r="R361" s="229">
        <f>Q361*H361</f>
        <v>0</v>
      </c>
      <c r="S361" s="229">
        <v>0</v>
      </c>
      <c r="T361" s="23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1" t="s">
        <v>170</v>
      </c>
      <c r="AT361" s="231" t="s">
        <v>166</v>
      </c>
      <c r="AU361" s="231" t="s">
        <v>84</v>
      </c>
      <c r="AY361" s="17" t="s">
        <v>164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7" t="s">
        <v>84</v>
      </c>
      <c r="BK361" s="232">
        <f>ROUND(I361*H361,2)</f>
        <v>0</v>
      </c>
      <c r="BL361" s="17" t="s">
        <v>170</v>
      </c>
      <c r="BM361" s="231" t="s">
        <v>5824</v>
      </c>
    </row>
    <row r="362" spans="1:65" s="2" customFormat="1" ht="13.8" customHeight="1">
      <c r="A362" s="38"/>
      <c r="B362" s="39"/>
      <c r="C362" s="219" t="s">
        <v>1464</v>
      </c>
      <c r="D362" s="219" t="s">
        <v>166</v>
      </c>
      <c r="E362" s="220" t="s">
        <v>628</v>
      </c>
      <c r="F362" s="221" t="s">
        <v>5740</v>
      </c>
      <c r="G362" s="222" t="s">
        <v>169</v>
      </c>
      <c r="H362" s="223">
        <v>18.708</v>
      </c>
      <c r="I362" s="224"/>
      <c r="J362" s="225">
        <f>ROUND(I362*H362,2)</f>
        <v>0</v>
      </c>
      <c r="K362" s="226"/>
      <c r="L362" s="44"/>
      <c r="M362" s="227" t="s">
        <v>1</v>
      </c>
      <c r="N362" s="228" t="s">
        <v>41</v>
      </c>
      <c r="O362" s="91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170</v>
      </c>
      <c r="AT362" s="231" t="s">
        <v>166</v>
      </c>
      <c r="AU362" s="231" t="s">
        <v>84</v>
      </c>
      <c r="AY362" s="17" t="s">
        <v>164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84</v>
      </c>
      <c r="BK362" s="232">
        <f>ROUND(I362*H362,2)</f>
        <v>0</v>
      </c>
      <c r="BL362" s="17" t="s">
        <v>170</v>
      </c>
      <c r="BM362" s="231" t="s">
        <v>5825</v>
      </c>
    </row>
    <row r="363" spans="1:65" s="2" customFormat="1" ht="13.8" customHeight="1">
      <c r="A363" s="38"/>
      <c r="B363" s="39"/>
      <c r="C363" s="219" t="s">
        <v>1468</v>
      </c>
      <c r="D363" s="219" t="s">
        <v>166</v>
      </c>
      <c r="E363" s="220" t="s">
        <v>632</v>
      </c>
      <c r="F363" s="221" t="s">
        <v>5826</v>
      </c>
      <c r="G363" s="222" t="s">
        <v>169</v>
      </c>
      <c r="H363" s="223">
        <v>80.28</v>
      </c>
      <c r="I363" s="224"/>
      <c r="J363" s="225">
        <f>ROUND(I363*H363,2)</f>
        <v>0</v>
      </c>
      <c r="K363" s="226"/>
      <c r="L363" s="44"/>
      <c r="M363" s="227" t="s">
        <v>1</v>
      </c>
      <c r="N363" s="228" t="s">
        <v>41</v>
      </c>
      <c r="O363" s="91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1" t="s">
        <v>170</v>
      </c>
      <c r="AT363" s="231" t="s">
        <v>166</v>
      </c>
      <c r="AU363" s="231" t="s">
        <v>84</v>
      </c>
      <c r="AY363" s="17" t="s">
        <v>164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7" t="s">
        <v>84</v>
      </c>
      <c r="BK363" s="232">
        <f>ROUND(I363*H363,2)</f>
        <v>0</v>
      </c>
      <c r="BL363" s="17" t="s">
        <v>170</v>
      </c>
      <c r="BM363" s="231" t="s">
        <v>5827</v>
      </c>
    </row>
    <row r="364" spans="1:65" s="2" customFormat="1" ht="13.8" customHeight="1">
      <c r="A364" s="38"/>
      <c r="B364" s="39"/>
      <c r="C364" s="219" t="s">
        <v>1472</v>
      </c>
      <c r="D364" s="219" t="s">
        <v>166</v>
      </c>
      <c r="E364" s="220" t="s">
        <v>638</v>
      </c>
      <c r="F364" s="221" t="s">
        <v>5828</v>
      </c>
      <c r="G364" s="222" t="s">
        <v>169</v>
      </c>
      <c r="H364" s="223">
        <v>3.72</v>
      </c>
      <c r="I364" s="224"/>
      <c r="J364" s="225">
        <f>ROUND(I364*H364,2)</f>
        <v>0</v>
      </c>
      <c r="K364" s="226"/>
      <c r="L364" s="44"/>
      <c r="M364" s="227" t="s">
        <v>1</v>
      </c>
      <c r="N364" s="228" t="s">
        <v>41</v>
      </c>
      <c r="O364" s="91"/>
      <c r="P364" s="229">
        <f>O364*H364</f>
        <v>0</v>
      </c>
      <c r="Q364" s="229">
        <v>0</v>
      </c>
      <c r="R364" s="229">
        <f>Q364*H364</f>
        <v>0</v>
      </c>
      <c r="S364" s="229">
        <v>0</v>
      </c>
      <c r="T364" s="230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1" t="s">
        <v>170</v>
      </c>
      <c r="AT364" s="231" t="s">
        <v>166</v>
      </c>
      <c r="AU364" s="231" t="s">
        <v>84</v>
      </c>
      <c r="AY364" s="17" t="s">
        <v>164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7" t="s">
        <v>84</v>
      </c>
      <c r="BK364" s="232">
        <f>ROUND(I364*H364,2)</f>
        <v>0</v>
      </c>
      <c r="BL364" s="17" t="s">
        <v>170</v>
      </c>
      <c r="BM364" s="231" t="s">
        <v>5829</v>
      </c>
    </row>
    <row r="365" spans="1:65" s="2" customFormat="1" ht="13.8" customHeight="1">
      <c r="A365" s="38"/>
      <c r="B365" s="39"/>
      <c r="C365" s="219" t="s">
        <v>1476</v>
      </c>
      <c r="D365" s="219" t="s">
        <v>166</v>
      </c>
      <c r="E365" s="220" t="s">
        <v>644</v>
      </c>
      <c r="F365" s="221" t="s">
        <v>5830</v>
      </c>
      <c r="G365" s="222" t="s">
        <v>3928</v>
      </c>
      <c r="H365" s="223">
        <v>6</v>
      </c>
      <c r="I365" s="224"/>
      <c r="J365" s="225">
        <f>ROUND(I365*H365,2)</f>
        <v>0</v>
      </c>
      <c r="K365" s="226"/>
      <c r="L365" s="44"/>
      <c r="M365" s="227" t="s">
        <v>1</v>
      </c>
      <c r="N365" s="228" t="s">
        <v>41</v>
      </c>
      <c r="O365" s="91"/>
      <c r="P365" s="229">
        <f>O365*H365</f>
        <v>0</v>
      </c>
      <c r="Q365" s="229">
        <v>0</v>
      </c>
      <c r="R365" s="229">
        <f>Q365*H365</f>
        <v>0</v>
      </c>
      <c r="S365" s="229">
        <v>0</v>
      </c>
      <c r="T365" s="23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1" t="s">
        <v>170</v>
      </c>
      <c r="AT365" s="231" t="s">
        <v>166</v>
      </c>
      <c r="AU365" s="231" t="s">
        <v>84</v>
      </c>
      <c r="AY365" s="17" t="s">
        <v>164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7" t="s">
        <v>84</v>
      </c>
      <c r="BK365" s="232">
        <f>ROUND(I365*H365,2)</f>
        <v>0</v>
      </c>
      <c r="BL365" s="17" t="s">
        <v>170</v>
      </c>
      <c r="BM365" s="231" t="s">
        <v>5831</v>
      </c>
    </row>
    <row r="366" spans="1:65" s="2" customFormat="1" ht="22.2" customHeight="1">
      <c r="A366" s="38"/>
      <c r="B366" s="39"/>
      <c r="C366" s="219" t="s">
        <v>1480</v>
      </c>
      <c r="D366" s="219" t="s">
        <v>166</v>
      </c>
      <c r="E366" s="220" t="s">
        <v>650</v>
      </c>
      <c r="F366" s="221" t="s">
        <v>5832</v>
      </c>
      <c r="G366" s="222" t="s">
        <v>169</v>
      </c>
      <c r="H366" s="223">
        <v>18.24</v>
      </c>
      <c r="I366" s="224"/>
      <c r="J366" s="225">
        <f>ROUND(I366*H366,2)</f>
        <v>0</v>
      </c>
      <c r="K366" s="226"/>
      <c r="L366" s="44"/>
      <c r="M366" s="227" t="s">
        <v>1</v>
      </c>
      <c r="N366" s="228" t="s">
        <v>41</v>
      </c>
      <c r="O366" s="91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1" t="s">
        <v>170</v>
      </c>
      <c r="AT366" s="231" t="s">
        <v>166</v>
      </c>
      <c r="AU366" s="231" t="s">
        <v>84</v>
      </c>
      <c r="AY366" s="17" t="s">
        <v>164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84</v>
      </c>
      <c r="BK366" s="232">
        <f>ROUND(I366*H366,2)</f>
        <v>0</v>
      </c>
      <c r="BL366" s="17" t="s">
        <v>170</v>
      </c>
      <c r="BM366" s="231" t="s">
        <v>5833</v>
      </c>
    </row>
    <row r="367" spans="1:65" s="2" customFormat="1" ht="13.8" customHeight="1">
      <c r="A367" s="38"/>
      <c r="B367" s="39"/>
      <c r="C367" s="219" t="s">
        <v>1484</v>
      </c>
      <c r="D367" s="219" t="s">
        <v>166</v>
      </c>
      <c r="E367" s="220" t="s">
        <v>655</v>
      </c>
      <c r="F367" s="221" t="s">
        <v>5768</v>
      </c>
      <c r="G367" s="222" t="s">
        <v>169</v>
      </c>
      <c r="H367" s="223">
        <v>18.96</v>
      </c>
      <c r="I367" s="224"/>
      <c r="J367" s="225">
        <f>ROUND(I367*H367,2)</f>
        <v>0</v>
      </c>
      <c r="K367" s="226"/>
      <c r="L367" s="44"/>
      <c r="M367" s="227" t="s">
        <v>1</v>
      </c>
      <c r="N367" s="228" t="s">
        <v>41</v>
      </c>
      <c r="O367" s="91"/>
      <c r="P367" s="229">
        <f>O367*H367</f>
        <v>0</v>
      </c>
      <c r="Q367" s="229">
        <v>0</v>
      </c>
      <c r="R367" s="229">
        <f>Q367*H367</f>
        <v>0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170</v>
      </c>
      <c r="AT367" s="231" t="s">
        <v>166</v>
      </c>
      <c r="AU367" s="231" t="s">
        <v>84</v>
      </c>
      <c r="AY367" s="17" t="s">
        <v>164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84</v>
      </c>
      <c r="BK367" s="232">
        <f>ROUND(I367*H367,2)</f>
        <v>0</v>
      </c>
      <c r="BL367" s="17" t="s">
        <v>170</v>
      </c>
      <c r="BM367" s="231" t="s">
        <v>5834</v>
      </c>
    </row>
    <row r="368" spans="1:65" s="2" customFormat="1" ht="13.8" customHeight="1">
      <c r="A368" s="38"/>
      <c r="B368" s="39"/>
      <c r="C368" s="219" t="s">
        <v>1490</v>
      </c>
      <c r="D368" s="219" t="s">
        <v>166</v>
      </c>
      <c r="E368" s="220" t="s">
        <v>659</v>
      </c>
      <c r="F368" s="221" t="s">
        <v>5835</v>
      </c>
      <c r="G368" s="222" t="s">
        <v>169</v>
      </c>
      <c r="H368" s="223">
        <v>5</v>
      </c>
      <c r="I368" s="224"/>
      <c r="J368" s="225">
        <f>ROUND(I368*H368,2)</f>
        <v>0</v>
      </c>
      <c r="K368" s="226"/>
      <c r="L368" s="44"/>
      <c r="M368" s="227" t="s">
        <v>1</v>
      </c>
      <c r="N368" s="228" t="s">
        <v>41</v>
      </c>
      <c r="O368" s="91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1" t="s">
        <v>170</v>
      </c>
      <c r="AT368" s="231" t="s">
        <v>166</v>
      </c>
      <c r="AU368" s="231" t="s">
        <v>84</v>
      </c>
      <c r="AY368" s="17" t="s">
        <v>164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7" t="s">
        <v>84</v>
      </c>
      <c r="BK368" s="232">
        <f>ROUND(I368*H368,2)</f>
        <v>0</v>
      </c>
      <c r="BL368" s="17" t="s">
        <v>170</v>
      </c>
      <c r="BM368" s="231" t="s">
        <v>5836</v>
      </c>
    </row>
    <row r="369" spans="1:65" s="2" customFormat="1" ht="13.8" customHeight="1">
      <c r="A369" s="38"/>
      <c r="B369" s="39"/>
      <c r="C369" s="219" t="s">
        <v>1495</v>
      </c>
      <c r="D369" s="219" t="s">
        <v>166</v>
      </c>
      <c r="E369" s="220" t="s">
        <v>663</v>
      </c>
      <c r="F369" s="221" t="s">
        <v>5837</v>
      </c>
      <c r="G369" s="222" t="s">
        <v>3721</v>
      </c>
      <c r="H369" s="223">
        <v>1</v>
      </c>
      <c r="I369" s="224"/>
      <c r="J369" s="225">
        <f>ROUND(I369*H369,2)</f>
        <v>0</v>
      </c>
      <c r="K369" s="226"/>
      <c r="L369" s="44"/>
      <c r="M369" s="227" t="s">
        <v>1</v>
      </c>
      <c r="N369" s="228" t="s">
        <v>41</v>
      </c>
      <c r="O369" s="91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1" t="s">
        <v>170</v>
      </c>
      <c r="AT369" s="231" t="s">
        <v>166</v>
      </c>
      <c r="AU369" s="231" t="s">
        <v>84</v>
      </c>
      <c r="AY369" s="17" t="s">
        <v>164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7" t="s">
        <v>84</v>
      </c>
      <c r="BK369" s="232">
        <f>ROUND(I369*H369,2)</f>
        <v>0</v>
      </c>
      <c r="BL369" s="17" t="s">
        <v>170</v>
      </c>
      <c r="BM369" s="231" t="s">
        <v>5838</v>
      </c>
    </row>
    <row r="370" spans="1:65" s="2" customFormat="1" ht="13.8" customHeight="1">
      <c r="A370" s="38"/>
      <c r="B370" s="39"/>
      <c r="C370" s="219" t="s">
        <v>1499</v>
      </c>
      <c r="D370" s="219" t="s">
        <v>166</v>
      </c>
      <c r="E370" s="220" t="s">
        <v>670</v>
      </c>
      <c r="F370" s="221" t="s">
        <v>5839</v>
      </c>
      <c r="G370" s="222" t="s">
        <v>3721</v>
      </c>
      <c r="H370" s="223">
        <v>1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41</v>
      </c>
      <c r="O370" s="91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170</v>
      </c>
      <c r="AT370" s="231" t="s">
        <v>166</v>
      </c>
      <c r="AU370" s="231" t="s">
        <v>84</v>
      </c>
      <c r="AY370" s="17" t="s">
        <v>164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84</v>
      </c>
      <c r="BK370" s="232">
        <f>ROUND(I370*H370,2)</f>
        <v>0</v>
      </c>
      <c r="BL370" s="17" t="s">
        <v>170</v>
      </c>
      <c r="BM370" s="231" t="s">
        <v>5840</v>
      </c>
    </row>
    <row r="371" spans="1:65" s="2" customFormat="1" ht="13.8" customHeight="1">
      <c r="A371" s="38"/>
      <c r="B371" s="39"/>
      <c r="C371" s="219" t="s">
        <v>1512</v>
      </c>
      <c r="D371" s="219" t="s">
        <v>166</v>
      </c>
      <c r="E371" s="220" t="s">
        <v>675</v>
      </c>
      <c r="F371" s="221" t="s">
        <v>5841</v>
      </c>
      <c r="G371" s="222" t="s">
        <v>3721</v>
      </c>
      <c r="H371" s="223">
        <v>1</v>
      </c>
      <c r="I371" s="224"/>
      <c r="J371" s="225">
        <f>ROUND(I371*H371,2)</f>
        <v>0</v>
      </c>
      <c r="K371" s="226"/>
      <c r="L371" s="44"/>
      <c r="M371" s="227" t="s">
        <v>1</v>
      </c>
      <c r="N371" s="228" t="s">
        <v>41</v>
      </c>
      <c r="O371" s="91"/>
      <c r="P371" s="229">
        <f>O371*H371</f>
        <v>0</v>
      </c>
      <c r="Q371" s="229">
        <v>0</v>
      </c>
      <c r="R371" s="229">
        <f>Q371*H371</f>
        <v>0</v>
      </c>
      <c r="S371" s="229">
        <v>0</v>
      </c>
      <c r="T371" s="23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1" t="s">
        <v>170</v>
      </c>
      <c r="AT371" s="231" t="s">
        <v>166</v>
      </c>
      <c r="AU371" s="231" t="s">
        <v>84</v>
      </c>
      <c r="AY371" s="17" t="s">
        <v>164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7" t="s">
        <v>84</v>
      </c>
      <c r="BK371" s="232">
        <f>ROUND(I371*H371,2)</f>
        <v>0</v>
      </c>
      <c r="BL371" s="17" t="s">
        <v>170</v>
      </c>
      <c r="BM371" s="231" t="s">
        <v>5842</v>
      </c>
    </row>
    <row r="372" spans="1:65" s="2" customFormat="1" ht="13.8" customHeight="1">
      <c r="A372" s="38"/>
      <c r="B372" s="39"/>
      <c r="C372" s="219" t="s">
        <v>1516</v>
      </c>
      <c r="D372" s="219" t="s">
        <v>166</v>
      </c>
      <c r="E372" s="220" t="s">
        <v>680</v>
      </c>
      <c r="F372" s="221" t="s">
        <v>5843</v>
      </c>
      <c r="G372" s="222" t="s">
        <v>3721</v>
      </c>
      <c r="H372" s="223">
        <v>1</v>
      </c>
      <c r="I372" s="224"/>
      <c r="J372" s="225">
        <f>ROUND(I372*H372,2)</f>
        <v>0</v>
      </c>
      <c r="K372" s="226"/>
      <c r="L372" s="44"/>
      <c r="M372" s="227" t="s">
        <v>1</v>
      </c>
      <c r="N372" s="228" t="s">
        <v>41</v>
      </c>
      <c r="O372" s="91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1" t="s">
        <v>170</v>
      </c>
      <c r="AT372" s="231" t="s">
        <v>166</v>
      </c>
      <c r="AU372" s="231" t="s">
        <v>84</v>
      </c>
      <c r="AY372" s="17" t="s">
        <v>164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7" t="s">
        <v>84</v>
      </c>
      <c r="BK372" s="232">
        <f>ROUND(I372*H372,2)</f>
        <v>0</v>
      </c>
      <c r="BL372" s="17" t="s">
        <v>170</v>
      </c>
      <c r="BM372" s="231" t="s">
        <v>5844</v>
      </c>
    </row>
    <row r="373" spans="1:65" s="2" customFormat="1" ht="13.8" customHeight="1">
      <c r="A373" s="38"/>
      <c r="B373" s="39"/>
      <c r="C373" s="219" t="s">
        <v>1520</v>
      </c>
      <c r="D373" s="219" t="s">
        <v>166</v>
      </c>
      <c r="E373" s="220" t="s">
        <v>684</v>
      </c>
      <c r="F373" s="221" t="s">
        <v>5845</v>
      </c>
      <c r="G373" s="222" t="s">
        <v>3721</v>
      </c>
      <c r="H373" s="223">
        <v>1</v>
      </c>
      <c r="I373" s="224"/>
      <c r="J373" s="225">
        <f>ROUND(I373*H373,2)</f>
        <v>0</v>
      </c>
      <c r="K373" s="226"/>
      <c r="L373" s="44"/>
      <c r="M373" s="227" t="s">
        <v>1</v>
      </c>
      <c r="N373" s="228" t="s">
        <v>41</v>
      </c>
      <c r="O373" s="91"/>
      <c r="P373" s="229">
        <f>O373*H373</f>
        <v>0</v>
      </c>
      <c r="Q373" s="229">
        <v>0</v>
      </c>
      <c r="R373" s="229">
        <f>Q373*H373</f>
        <v>0</v>
      </c>
      <c r="S373" s="229">
        <v>0</v>
      </c>
      <c r="T373" s="23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1" t="s">
        <v>170</v>
      </c>
      <c r="AT373" s="231" t="s">
        <v>166</v>
      </c>
      <c r="AU373" s="231" t="s">
        <v>84</v>
      </c>
      <c r="AY373" s="17" t="s">
        <v>164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7" t="s">
        <v>84</v>
      </c>
      <c r="BK373" s="232">
        <f>ROUND(I373*H373,2)</f>
        <v>0</v>
      </c>
      <c r="BL373" s="17" t="s">
        <v>170</v>
      </c>
      <c r="BM373" s="231" t="s">
        <v>5846</v>
      </c>
    </row>
    <row r="374" spans="1:65" s="2" customFormat="1" ht="13.8" customHeight="1">
      <c r="A374" s="38"/>
      <c r="B374" s="39"/>
      <c r="C374" s="219" t="s">
        <v>1525</v>
      </c>
      <c r="D374" s="219" t="s">
        <v>166</v>
      </c>
      <c r="E374" s="220" t="s">
        <v>689</v>
      </c>
      <c r="F374" s="221" t="s">
        <v>5847</v>
      </c>
      <c r="G374" s="222" t="s">
        <v>3721</v>
      </c>
      <c r="H374" s="223">
        <v>1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41</v>
      </c>
      <c r="O374" s="91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170</v>
      </c>
      <c r="AT374" s="231" t="s">
        <v>166</v>
      </c>
      <c r="AU374" s="231" t="s">
        <v>84</v>
      </c>
      <c r="AY374" s="17" t="s">
        <v>164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84</v>
      </c>
      <c r="BK374" s="232">
        <f>ROUND(I374*H374,2)</f>
        <v>0</v>
      </c>
      <c r="BL374" s="17" t="s">
        <v>170</v>
      </c>
      <c r="BM374" s="231" t="s">
        <v>5848</v>
      </c>
    </row>
    <row r="375" spans="1:65" s="2" customFormat="1" ht="13.8" customHeight="1">
      <c r="A375" s="38"/>
      <c r="B375" s="39"/>
      <c r="C375" s="219" t="s">
        <v>1531</v>
      </c>
      <c r="D375" s="219" t="s">
        <v>166</v>
      </c>
      <c r="E375" s="220" t="s">
        <v>699</v>
      </c>
      <c r="F375" s="221" t="s">
        <v>5849</v>
      </c>
      <c r="G375" s="222" t="s">
        <v>3721</v>
      </c>
      <c r="H375" s="223">
        <v>2</v>
      </c>
      <c r="I375" s="224"/>
      <c r="J375" s="225">
        <f>ROUND(I375*H375,2)</f>
        <v>0</v>
      </c>
      <c r="K375" s="226"/>
      <c r="L375" s="44"/>
      <c r="M375" s="227" t="s">
        <v>1</v>
      </c>
      <c r="N375" s="228" t="s">
        <v>41</v>
      </c>
      <c r="O375" s="91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170</v>
      </c>
      <c r="AT375" s="231" t="s">
        <v>166</v>
      </c>
      <c r="AU375" s="231" t="s">
        <v>84</v>
      </c>
      <c r="AY375" s="17" t="s">
        <v>164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84</v>
      </c>
      <c r="BK375" s="232">
        <f>ROUND(I375*H375,2)</f>
        <v>0</v>
      </c>
      <c r="BL375" s="17" t="s">
        <v>170</v>
      </c>
      <c r="BM375" s="231" t="s">
        <v>5850</v>
      </c>
    </row>
    <row r="376" spans="1:65" s="2" customFormat="1" ht="22.2" customHeight="1">
      <c r="A376" s="38"/>
      <c r="B376" s="39"/>
      <c r="C376" s="219" t="s">
        <v>1539</v>
      </c>
      <c r="D376" s="219" t="s">
        <v>166</v>
      </c>
      <c r="E376" s="220" t="s">
        <v>704</v>
      </c>
      <c r="F376" s="221" t="s">
        <v>5851</v>
      </c>
      <c r="G376" s="222" t="s">
        <v>3721</v>
      </c>
      <c r="H376" s="223">
        <v>9</v>
      </c>
      <c r="I376" s="224"/>
      <c r="J376" s="225">
        <f>ROUND(I376*H376,2)</f>
        <v>0</v>
      </c>
      <c r="K376" s="226"/>
      <c r="L376" s="44"/>
      <c r="M376" s="227" t="s">
        <v>1</v>
      </c>
      <c r="N376" s="228" t="s">
        <v>41</v>
      </c>
      <c r="O376" s="91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1" t="s">
        <v>170</v>
      </c>
      <c r="AT376" s="231" t="s">
        <v>166</v>
      </c>
      <c r="AU376" s="231" t="s">
        <v>84</v>
      </c>
      <c r="AY376" s="17" t="s">
        <v>164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7" t="s">
        <v>84</v>
      </c>
      <c r="BK376" s="232">
        <f>ROUND(I376*H376,2)</f>
        <v>0</v>
      </c>
      <c r="BL376" s="17" t="s">
        <v>170</v>
      </c>
      <c r="BM376" s="231" t="s">
        <v>5852</v>
      </c>
    </row>
    <row r="377" spans="1:65" s="2" customFormat="1" ht="22.2" customHeight="1">
      <c r="A377" s="38"/>
      <c r="B377" s="39"/>
      <c r="C377" s="219" t="s">
        <v>1544</v>
      </c>
      <c r="D377" s="219" t="s">
        <v>166</v>
      </c>
      <c r="E377" s="220" t="s">
        <v>713</v>
      </c>
      <c r="F377" s="221" t="s">
        <v>5853</v>
      </c>
      <c r="G377" s="222" t="s">
        <v>3721</v>
      </c>
      <c r="H377" s="223">
        <v>3</v>
      </c>
      <c r="I377" s="224"/>
      <c r="J377" s="225">
        <f>ROUND(I377*H377,2)</f>
        <v>0</v>
      </c>
      <c r="K377" s="226"/>
      <c r="L377" s="44"/>
      <c r="M377" s="227" t="s">
        <v>1</v>
      </c>
      <c r="N377" s="228" t="s">
        <v>41</v>
      </c>
      <c r="O377" s="91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1" t="s">
        <v>170</v>
      </c>
      <c r="AT377" s="231" t="s">
        <v>166</v>
      </c>
      <c r="AU377" s="231" t="s">
        <v>84</v>
      </c>
      <c r="AY377" s="17" t="s">
        <v>164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7" t="s">
        <v>84</v>
      </c>
      <c r="BK377" s="232">
        <f>ROUND(I377*H377,2)</f>
        <v>0</v>
      </c>
      <c r="BL377" s="17" t="s">
        <v>170</v>
      </c>
      <c r="BM377" s="231" t="s">
        <v>5854</v>
      </c>
    </row>
    <row r="378" spans="1:65" s="2" customFormat="1" ht="22.2" customHeight="1">
      <c r="A378" s="38"/>
      <c r="B378" s="39"/>
      <c r="C378" s="219" t="s">
        <v>1550</v>
      </c>
      <c r="D378" s="219" t="s">
        <v>166</v>
      </c>
      <c r="E378" s="220" t="s">
        <v>717</v>
      </c>
      <c r="F378" s="221" t="s">
        <v>5855</v>
      </c>
      <c r="G378" s="222" t="s">
        <v>3721</v>
      </c>
      <c r="H378" s="223">
        <v>3</v>
      </c>
      <c r="I378" s="224"/>
      <c r="J378" s="225">
        <f>ROUND(I378*H378,2)</f>
        <v>0</v>
      </c>
      <c r="K378" s="226"/>
      <c r="L378" s="44"/>
      <c r="M378" s="227" t="s">
        <v>1</v>
      </c>
      <c r="N378" s="228" t="s">
        <v>41</v>
      </c>
      <c r="O378" s="91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170</v>
      </c>
      <c r="AT378" s="231" t="s">
        <v>166</v>
      </c>
      <c r="AU378" s="231" t="s">
        <v>84</v>
      </c>
      <c r="AY378" s="17" t="s">
        <v>164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84</v>
      </c>
      <c r="BK378" s="232">
        <f>ROUND(I378*H378,2)</f>
        <v>0</v>
      </c>
      <c r="BL378" s="17" t="s">
        <v>170</v>
      </c>
      <c r="BM378" s="231" t="s">
        <v>5856</v>
      </c>
    </row>
    <row r="379" spans="1:65" s="2" customFormat="1" ht="22.2" customHeight="1">
      <c r="A379" s="38"/>
      <c r="B379" s="39"/>
      <c r="C379" s="219" t="s">
        <v>1557</v>
      </c>
      <c r="D379" s="219" t="s">
        <v>166</v>
      </c>
      <c r="E379" s="220" t="s">
        <v>723</v>
      </c>
      <c r="F379" s="221" t="s">
        <v>5857</v>
      </c>
      <c r="G379" s="222" t="s">
        <v>3721</v>
      </c>
      <c r="H379" s="223">
        <v>1</v>
      </c>
      <c r="I379" s="224"/>
      <c r="J379" s="225">
        <f>ROUND(I379*H379,2)</f>
        <v>0</v>
      </c>
      <c r="K379" s="226"/>
      <c r="L379" s="44"/>
      <c r="M379" s="227" t="s">
        <v>1</v>
      </c>
      <c r="N379" s="228" t="s">
        <v>41</v>
      </c>
      <c r="O379" s="91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1" t="s">
        <v>170</v>
      </c>
      <c r="AT379" s="231" t="s">
        <v>166</v>
      </c>
      <c r="AU379" s="231" t="s">
        <v>84</v>
      </c>
      <c r="AY379" s="17" t="s">
        <v>164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7" t="s">
        <v>84</v>
      </c>
      <c r="BK379" s="232">
        <f>ROUND(I379*H379,2)</f>
        <v>0</v>
      </c>
      <c r="BL379" s="17" t="s">
        <v>170</v>
      </c>
      <c r="BM379" s="231" t="s">
        <v>5858</v>
      </c>
    </row>
    <row r="380" spans="1:65" s="2" customFormat="1" ht="13.8" customHeight="1">
      <c r="A380" s="38"/>
      <c r="B380" s="39"/>
      <c r="C380" s="219" t="s">
        <v>1563</v>
      </c>
      <c r="D380" s="219" t="s">
        <v>166</v>
      </c>
      <c r="E380" s="220" t="s">
        <v>732</v>
      </c>
      <c r="F380" s="221" t="s">
        <v>5859</v>
      </c>
      <c r="G380" s="222" t="s">
        <v>3721</v>
      </c>
      <c r="H380" s="223">
        <v>4</v>
      </c>
      <c r="I380" s="224"/>
      <c r="J380" s="225">
        <f>ROUND(I380*H380,2)</f>
        <v>0</v>
      </c>
      <c r="K380" s="226"/>
      <c r="L380" s="44"/>
      <c r="M380" s="227" t="s">
        <v>1</v>
      </c>
      <c r="N380" s="228" t="s">
        <v>41</v>
      </c>
      <c r="O380" s="91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170</v>
      </c>
      <c r="AT380" s="231" t="s">
        <v>166</v>
      </c>
      <c r="AU380" s="231" t="s">
        <v>84</v>
      </c>
      <c r="AY380" s="17" t="s">
        <v>164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84</v>
      </c>
      <c r="BK380" s="232">
        <f>ROUND(I380*H380,2)</f>
        <v>0</v>
      </c>
      <c r="BL380" s="17" t="s">
        <v>170</v>
      </c>
      <c r="BM380" s="231" t="s">
        <v>5860</v>
      </c>
    </row>
    <row r="381" spans="1:65" s="2" customFormat="1" ht="13.8" customHeight="1">
      <c r="A381" s="38"/>
      <c r="B381" s="39"/>
      <c r="C381" s="219" t="s">
        <v>1567</v>
      </c>
      <c r="D381" s="219" t="s">
        <v>166</v>
      </c>
      <c r="E381" s="220" t="s">
        <v>738</v>
      </c>
      <c r="F381" s="221" t="s">
        <v>5861</v>
      </c>
      <c r="G381" s="222" t="s">
        <v>3721</v>
      </c>
      <c r="H381" s="223">
        <v>1</v>
      </c>
      <c r="I381" s="224"/>
      <c r="J381" s="225">
        <f>ROUND(I381*H381,2)</f>
        <v>0</v>
      </c>
      <c r="K381" s="226"/>
      <c r="L381" s="44"/>
      <c r="M381" s="227" t="s">
        <v>1</v>
      </c>
      <c r="N381" s="228" t="s">
        <v>41</v>
      </c>
      <c r="O381" s="91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1" t="s">
        <v>170</v>
      </c>
      <c r="AT381" s="231" t="s">
        <v>166</v>
      </c>
      <c r="AU381" s="231" t="s">
        <v>84</v>
      </c>
      <c r="AY381" s="17" t="s">
        <v>164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7" t="s">
        <v>84</v>
      </c>
      <c r="BK381" s="232">
        <f>ROUND(I381*H381,2)</f>
        <v>0</v>
      </c>
      <c r="BL381" s="17" t="s">
        <v>170</v>
      </c>
      <c r="BM381" s="231" t="s">
        <v>5862</v>
      </c>
    </row>
    <row r="382" spans="1:65" s="2" customFormat="1" ht="13.8" customHeight="1">
      <c r="A382" s="38"/>
      <c r="B382" s="39"/>
      <c r="C382" s="219" t="s">
        <v>1573</v>
      </c>
      <c r="D382" s="219" t="s">
        <v>166</v>
      </c>
      <c r="E382" s="220" t="s">
        <v>748</v>
      </c>
      <c r="F382" s="221" t="s">
        <v>5678</v>
      </c>
      <c r="G382" s="222" t="s">
        <v>557</v>
      </c>
      <c r="H382" s="223">
        <v>40</v>
      </c>
      <c r="I382" s="224"/>
      <c r="J382" s="225">
        <f>ROUND(I382*H382,2)</f>
        <v>0</v>
      </c>
      <c r="K382" s="226"/>
      <c r="L382" s="44"/>
      <c r="M382" s="227" t="s">
        <v>1</v>
      </c>
      <c r="N382" s="228" t="s">
        <v>41</v>
      </c>
      <c r="O382" s="91"/>
      <c r="P382" s="229">
        <f>O382*H382</f>
        <v>0</v>
      </c>
      <c r="Q382" s="229">
        <v>0</v>
      </c>
      <c r="R382" s="229">
        <f>Q382*H382</f>
        <v>0</v>
      </c>
      <c r="S382" s="229">
        <v>0</v>
      </c>
      <c r="T382" s="23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1" t="s">
        <v>170</v>
      </c>
      <c r="AT382" s="231" t="s">
        <v>166</v>
      </c>
      <c r="AU382" s="231" t="s">
        <v>84</v>
      </c>
      <c r="AY382" s="17" t="s">
        <v>164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7" t="s">
        <v>84</v>
      </c>
      <c r="BK382" s="232">
        <f>ROUND(I382*H382,2)</f>
        <v>0</v>
      </c>
      <c r="BL382" s="17" t="s">
        <v>170</v>
      </c>
      <c r="BM382" s="231" t="s">
        <v>5863</v>
      </c>
    </row>
    <row r="383" spans="1:65" s="2" customFormat="1" ht="13.8" customHeight="1">
      <c r="A383" s="38"/>
      <c r="B383" s="39"/>
      <c r="C383" s="219" t="s">
        <v>1579</v>
      </c>
      <c r="D383" s="219" t="s">
        <v>166</v>
      </c>
      <c r="E383" s="220" t="s">
        <v>753</v>
      </c>
      <c r="F383" s="221" t="s">
        <v>5785</v>
      </c>
      <c r="G383" s="222" t="s">
        <v>3721</v>
      </c>
      <c r="H383" s="223">
        <v>1</v>
      </c>
      <c r="I383" s="224"/>
      <c r="J383" s="225">
        <f>ROUND(I383*H383,2)</f>
        <v>0</v>
      </c>
      <c r="K383" s="226"/>
      <c r="L383" s="44"/>
      <c r="M383" s="227" t="s">
        <v>1</v>
      </c>
      <c r="N383" s="228" t="s">
        <v>41</v>
      </c>
      <c r="O383" s="91"/>
      <c r="P383" s="229">
        <f>O383*H383</f>
        <v>0</v>
      </c>
      <c r="Q383" s="229">
        <v>0</v>
      </c>
      <c r="R383" s="229">
        <f>Q383*H383</f>
        <v>0</v>
      </c>
      <c r="S383" s="229">
        <v>0</v>
      </c>
      <c r="T383" s="23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1" t="s">
        <v>170</v>
      </c>
      <c r="AT383" s="231" t="s">
        <v>166</v>
      </c>
      <c r="AU383" s="231" t="s">
        <v>84</v>
      </c>
      <c r="AY383" s="17" t="s">
        <v>164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7" t="s">
        <v>84</v>
      </c>
      <c r="BK383" s="232">
        <f>ROUND(I383*H383,2)</f>
        <v>0</v>
      </c>
      <c r="BL383" s="17" t="s">
        <v>170</v>
      </c>
      <c r="BM383" s="231" t="s">
        <v>5864</v>
      </c>
    </row>
    <row r="384" spans="1:63" s="12" customFormat="1" ht="25.9" customHeight="1">
      <c r="A384" s="12"/>
      <c r="B384" s="203"/>
      <c r="C384" s="204"/>
      <c r="D384" s="205" t="s">
        <v>75</v>
      </c>
      <c r="E384" s="206" t="s">
        <v>5865</v>
      </c>
      <c r="F384" s="206" t="s">
        <v>5866</v>
      </c>
      <c r="G384" s="204"/>
      <c r="H384" s="204"/>
      <c r="I384" s="207"/>
      <c r="J384" s="208">
        <f>BK384</f>
        <v>0</v>
      </c>
      <c r="K384" s="204"/>
      <c r="L384" s="209"/>
      <c r="M384" s="210"/>
      <c r="N384" s="211"/>
      <c r="O384" s="211"/>
      <c r="P384" s="212">
        <f>SUM(P385:P409)</f>
        <v>0</v>
      </c>
      <c r="Q384" s="211"/>
      <c r="R384" s="212">
        <f>SUM(R385:R409)</f>
        <v>0</v>
      </c>
      <c r="S384" s="211"/>
      <c r="T384" s="213">
        <f>SUM(T385:T409)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4" t="s">
        <v>84</v>
      </c>
      <c r="AT384" s="215" t="s">
        <v>75</v>
      </c>
      <c r="AU384" s="215" t="s">
        <v>76</v>
      </c>
      <c r="AY384" s="214" t="s">
        <v>164</v>
      </c>
      <c r="BK384" s="216">
        <f>SUM(BK385:BK409)</f>
        <v>0</v>
      </c>
    </row>
    <row r="385" spans="1:65" s="2" customFormat="1" ht="34.8" customHeight="1">
      <c r="A385" s="38"/>
      <c r="B385" s="39"/>
      <c r="C385" s="219" t="s">
        <v>1583</v>
      </c>
      <c r="D385" s="219" t="s">
        <v>166</v>
      </c>
      <c r="E385" s="220" t="s">
        <v>786</v>
      </c>
      <c r="F385" s="221" t="s">
        <v>5867</v>
      </c>
      <c r="G385" s="222" t="s">
        <v>3721</v>
      </c>
      <c r="H385" s="223">
        <v>1</v>
      </c>
      <c r="I385" s="224"/>
      <c r="J385" s="225">
        <f>ROUND(I385*H385,2)</f>
        <v>0</v>
      </c>
      <c r="K385" s="226"/>
      <c r="L385" s="44"/>
      <c r="M385" s="227" t="s">
        <v>1</v>
      </c>
      <c r="N385" s="228" t="s">
        <v>41</v>
      </c>
      <c r="O385" s="91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1" t="s">
        <v>170</v>
      </c>
      <c r="AT385" s="231" t="s">
        <v>166</v>
      </c>
      <c r="AU385" s="231" t="s">
        <v>84</v>
      </c>
      <c r="AY385" s="17" t="s">
        <v>164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7" t="s">
        <v>84</v>
      </c>
      <c r="BK385" s="232">
        <f>ROUND(I385*H385,2)</f>
        <v>0</v>
      </c>
      <c r="BL385" s="17" t="s">
        <v>170</v>
      </c>
      <c r="BM385" s="231" t="s">
        <v>5868</v>
      </c>
    </row>
    <row r="386" spans="1:65" s="2" customFormat="1" ht="34.8" customHeight="1">
      <c r="A386" s="38"/>
      <c r="B386" s="39"/>
      <c r="C386" s="219" t="s">
        <v>1588</v>
      </c>
      <c r="D386" s="219" t="s">
        <v>166</v>
      </c>
      <c r="E386" s="220" t="s">
        <v>791</v>
      </c>
      <c r="F386" s="221" t="s">
        <v>5869</v>
      </c>
      <c r="G386" s="222" t="s">
        <v>3721</v>
      </c>
      <c r="H386" s="223">
        <v>1</v>
      </c>
      <c r="I386" s="224"/>
      <c r="J386" s="225">
        <f>ROUND(I386*H386,2)</f>
        <v>0</v>
      </c>
      <c r="K386" s="226"/>
      <c r="L386" s="44"/>
      <c r="M386" s="227" t="s">
        <v>1</v>
      </c>
      <c r="N386" s="228" t="s">
        <v>41</v>
      </c>
      <c r="O386" s="91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170</v>
      </c>
      <c r="AT386" s="231" t="s">
        <v>166</v>
      </c>
      <c r="AU386" s="231" t="s">
        <v>84</v>
      </c>
      <c r="AY386" s="17" t="s">
        <v>164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84</v>
      </c>
      <c r="BK386" s="232">
        <f>ROUND(I386*H386,2)</f>
        <v>0</v>
      </c>
      <c r="BL386" s="17" t="s">
        <v>170</v>
      </c>
      <c r="BM386" s="231" t="s">
        <v>5870</v>
      </c>
    </row>
    <row r="387" spans="1:65" s="2" customFormat="1" ht="13.8" customHeight="1">
      <c r="A387" s="38"/>
      <c r="B387" s="39"/>
      <c r="C387" s="219" t="s">
        <v>1592</v>
      </c>
      <c r="D387" s="219" t="s">
        <v>166</v>
      </c>
      <c r="E387" s="220" t="s">
        <v>796</v>
      </c>
      <c r="F387" s="221" t="s">
        <v>5871</v>
      </c>
      <c r="G387" s="222" t="s">
        <v>169</v>
      </c>
      <c r="H387" s="223">
        <v>10.992</v>
      </c>
      <c r="I387" s="224"/>
      <c r="J387" s="225">
        <f>ROUND(I387*H387,2)</f>
        <v>0</v>
      </c>
      <c r="K387" s="226"/>
      <c r="L387" s="44"/>
      <c r="M387" s="227" t="s">
        <v>1</v>
      </c>
      <c r="N387" s="228" t="s">
        <v>41</v>
      </c>
      <c r="O387" s="91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1" t="s">
        <v>170</v>
      </c>
      <c r="AT387" s="231" t="s">
        <v>166</v>
      </c>
      <c r="AU387" s="231" t="s">
        <v>84</v>
      </c>
      <c r="AY387" s="17" t="s">
        <v>164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84</v>
      </c>
      <c r="BK387" s="232">
        <f>ROUND(I387*H387,2)</f>
        <v>0</v>
      </c>
      <c r="BL387" s="17" t="s">
        <v>170</v>
      </c>
      <c r="BM387" s="231" t="s">
        <v>5872</v>
      </c>
    </row>
    <row r="388" spans="1:65" s="2" customFormat="1" ht="13.8" customHeight="1">
      <c r="A388" s="38"/>
      <c r="B388" s="39"/>
      <c r="C388" s="219" t="s">
        <v>1598</v>
      </c>
      <c r="D388" s="219" t="s">
        <v>166</v>
      </c>
      <c r="E388" s="220" t="s">
        <v>801</v>
      </c>
      <c r="F388" s="221" t="s">
        <v>5823</v>
      </c>
      <c r="G388" s="222" t="s">
        <v>169</v>
      </c>
      <c r="H388" s="223">
        <v>11.952</v>
      </c>
      <c r="I388" s="224"/>
      <c r="J388" s="225">
        <f>ROUND(I388*H388,2)</f>
        <v>0</v>
      </c>
      <c r="K388" s="226"/>
      <c r="L388" s="44"/>
      <c r="M388" s="227" t="s">
        <v>1</v>
      </c>
      <c r="N388" s="228" t="s">
        <v>41</v>
      </c>
      <c r="O388" s="91"/>
      <c r="P388" s="229">
        <f>O388*H388</f>
        <v>0</v>
      </c>
      <c r="Q388" s="229">
        <v>0</v>
      </c>
      <c r="R388" s="229">
        <f>Q388*H388</f>
        <v>0</v>
      </c>
      <c r="S388" s="229">
        <v>0</v>
      </c>
      <c r="T388" s="230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1" t="s">
        <v>170</v>
      </c>
      <c r="AT388" s="231" t="s">
        <v>166</v>
      </c>
      <c r="AU388" s="231" t="s">
        <v>84</v>
      </c>
      <c r="AY388" s="17" t="s">
        <v>164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7" t="s">
        <v>84</v>
      </c>
      <c r="BK388" s="232">
        <f>ROUND(I388*H388,2)</f>
        <v>0</v>
      </c>
      <c r="BL388" s="17" t="s">
        <v>170</v>
      </c>
      <c r="BM388" s="231" t="s">
        <v>5873</v>
      </c>
    </row>
    <row r="389" spans="1:65" s="2" customFormat="1" ht="13.8" customHeight="1">
      <c r="A389" s="38"/>
      <c r="B389" s="39"/>
      <c r="C389" s="219" t="s">
        <v>1604</v>
      </c>
      <c r="D389" s="219" t="s">
        <v>166</v>
      </c>
      <c r="E389" s="220" t="s">
        <v>810</v>
      </c>
      <c r="F389" s="221" t="s">
        <v>5874</v>
      </c>
      <c r="G389" s="222" t="s">
        <v>169</v>
      </c>
      <c r="H389" s="223">
        <v>14.496</v>
      </c>
      <c r="I389" s="224"/>
      <c r="J389" s="225">
        <f>ROUND(I389*H389,2)</f>
        <v>0</v>
      </c>
      <c r="K389" s="226"/>
      <c r="L389" s="44"/>
      <c r="M389" s="227" t="s">
        <v>1</v>
      </c>
      <c r="N389" s="228" t="s">
        <v>41</v>
      </c>
      <c r="O389" s="91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170</v>
      </c>
      <c r="AT389" s="231" t="s">
        <v>166</v>
      </c>
      <c r="AU389" s="231" t="s">
        <v>84</v>
      </c>
      <c r="AY389" s="17" t="s">
        <v>164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84</v>
      </c>
      <c r="BK389" s="232">
        <f>ROUND(I389*H389,2)</f>
        <v>0</v>
      </c>
      <c r="BL389" s="17" t="s">
        <v>170</v>
      </c>
      <c r="BM389" s="231" t="s">
        <v>5875</v>
      </c>
    </row>
    <row r="390" spans="1:65" s="2" customFormat="1" ht="13.8" customHeight="1">
      <c r="A390" s="38"/>
      <c r="B390" s="39"/>
      <c r="C390" s="219" t="s">
        <v>1610</v>
      </c>
      <c r="D390" s="219" t="s">
        <v>166</v>
      </c>
      <c r="E390" s="220" t="s">
        <v>816</v>
      </c>
      <c r="F390" s="221" t="s">
        <v>5876</v>
      </c>
      <c r="G390" s="222" t="s">
        <v>169</v>
      </c>
      <c r="H390" s="223">
        <v>15</v>
      </c>
      <c r="I390" s="224"/>
      <c r="J390" s="225">
        <f>ROUND(I390*H390,2)</f>
        <v>0</v>
      </c>
      <c r="K390" s="226"/>
      <c r="L390" s="44"/>
      <c r="M390" s="227" t="s">
        <v>1</v>
      </c>
      <c r="N390" s="228" t="s">
        <v>41</v>
      </c>
      <c r="O390" s="91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1" t="s">
        <v>170</v>
      </c>
      <c r="AT390" s="231" t="s">
        <v>166</v>
      </c>
      <c r="AU390" s="231" t="s">
        <v>84</v>
      </c>
      <c r="AY390" s="17" t="s">
        <v>164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7" t="s">
        <v>84</v>
      </c>
      <c r="BK390" s="232">
        <f>ROUND(I390*H390,2)</f>
        <v>0</v>
      </c>
      <c r="BL390" s="17" t="s">
        <v>170</v>
      </c>
      <c r="BM390" s="231" t="s">
        <v>5877</v>
      </c>
    </row>
    <row r="391" spans="1:65" s="2" customFormat="1" ht="22.2" customHeight="1">
      <c r="A391" s="38"/>
      <c r="B391" s="39"/>
      <c r="C391" s="219" t="s">
        <v>1615</v>
      </c>
      <c r="D391" s="219" t="s">
        <v>166</v>
      </c>
      <c r="E391" s="220" t="s">
        <v>822</v>
      </c>
      <c r="F391" s="221" t="s">
        <v>5832</v>
      </c>
      <c r="G391" s="222" t="s">
        <v>169</v>
      </c>
      <c r="H391" s="223">
        <v>15.588</v>
      </c>
      <c r="I391" s="224"/>
      <c r="J391" s="225">
        <f>ROUND(I391*H391,2)</f>
        <v>0</v>
      </c>
      <c r="K391" s="226"/>
      <c r="L391" s="44"/>
      <c r="M391" s="227" t="s">
        <v>1</v>
      </c>
      <c r="N391" s="228" t="s">
        <v>41</v>
      </c>
      <c r="O391" s="91"/>
      <c r="P391" s="229">
        <f>O391*H391</f>
        <v>0</v>
      </c>
      <c r="Q391" s="229">
        <v>0</v>
      </c>
      <c r="R391" s="229">
        <f>Q391*H391</f>
        <v>0</v>
      </c>
      <c r="S391" s="229">
        <v>0</v>
      </c>
      <c r="T391" s="23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1" t="s">
        <v>170</v>
      </c>
      <c r="AT391" s="231" t="s">
        <v>166</v>
      </c>
      <c r="AU391" s="231" t="s">
        <v>84</v>
      </c>
      <c r="AY391" s="17" t="s">
        <v>164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7" t="s">
        <v>84</v>
      </c>
      <c r="BK391" s="232">
        <f>ROUND(I391*H391,2)</f>
        <v>0</v>
      </c>
      <c r="BL391" s="17" t="s">
        <v>170</v>
      </c>
      <c r="BM391" s="231" t="s">
        <v>5878</v>
      </c>
    </row>
    <row r="392" spans="1:65" s="2" customFormat="1" ht="13.8" customHeight="1">
      <c r="A392" s="38"/>
      <c r="B392" s="39"/>
      <c r="C392" s="219" t="s">
        <v>1621</v>
      </c>
      <c r="D392" s="219" t="s">
        <v>166</v>
      </c>
      <c r="E392" s="220" t="s">
        <v>828</v>
      </c>
      <c r="F392" s="221" t="s">
        <v>5768</v>
      </c>
      <c r="G392" s="222" t="s">
        <v>169</v>
      </c>
      <c r="H392" s="223">
        <v>18.984</v>
      </c>
      <c r="I392" s="224"/>
      <c r="J392" s="225">
        <f>ROUND(I392*H392,2)</f>
        <v>0</v>
      </c>
      <c r="K392" s="226"/>
      <c r="L392" s="44"/>
      <c r="M392" s="227" t="s">
        <v>1</v>
      </c>
      <c r="N392" s="228" t="s">
        <v>41</v>
      </c>
      <c r="O392" s="91"/>
      <c r="P392" s="229">
        <f>O392*H392</f>
        <v>0</v>
      </c>
      <c r="Q392" s="229">
        <v>0</v>
      </c>
      <c r="R392" s="229">
        <f>Q392*H392</f>
        <v>0</v>
      </c>
      <c r="S392" s="229">
        <v>0</v>
      </c>
      <c r="T392" s="230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1" t="s">
        <v>170</v>
      </c>
      <c r="AT392" s="231" t="s">
        <v>166</v>
      </c>
      <c r="AU392" s="231" t="s">
        <v>84</v>
      </c>
      <c r="AY392" s="17" t="s">
        <v>164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7" t="s">
        <v>84</v>
      </c>
      <c r="BK392" s="232">
        <f>ROUND(I392*H392,2)</f>
        <v>0</v>
      </c>
      <c r="BL392" s="17" t="s">
        <v>170</v>
      </c>
      <c r="BM392" s="231" t="s">
        <v>5879</v>
      </c>
    </row>
    <row r="393" spans="1:65" s="2" customFormat="1" ht="13.8" customHeight="1">
      <c r="A393" s="38"/>
      <c r="B393" s="39"/>
      <c r="C393" s="219" t="s">
        <v>1625</v>
      </c>
      <c r="D393" s="219" t="s">
        <v>166</v>
      </c>
      <c r="E393" s="220" t="s">
        <v>833</v>
      </c>
      <c r="F393" s="221" t="s">
        <v>5835</v>
      </c>
      <c r="G393" s="222" t="s">
        <v>169</v>
      </c>
      <c r="H393" s="223">
        <v>5</v>
      </c>
      <c r="I393" s="224"/>
      <c r="J393" s="225">
        <f>ROUND(I393*H393,2)</f>
        <v>0</v>
      </c>
      <c r="K393" s="226"/>
      <c r="L393" s="44"/>
      <c r="M393" s="227" t="s">
        <v>1</v>
      </c>
      <c r="N393" s="228" t="s">
        <v>41</v>
      </c>
      <c r="O393" s="91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1" t="s">
        <v>170</v>
      </c>
      <c r="AT393" s="231" t="s">
        <v>166</v>
      </c>
      <c r="AU393" s="231" t="s">
        <v>84</v>
      </c>
      <c r="AY393" s="17" t="s">
        <v>164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7" t="s">
        <v>84</v>
      </c>
      <c r="BK393" s="232">
        <f>ROUND(I393*H393,2)</f>
        <v>0</v>
      </c>
      <c r="BL393" s="17" t="s">
        <v>170</v>
      </c>
      <c r="BM393" s="231" t="s">
        <v>5880</v>
      </c>
    </row>
    <row r="394" spans="1:65" s="2" customFormat="1" ht="13.8" customHeight="1">
      <c r="A394" s="38"/>
      <c r="B394" s="39"/>
      <c r="C394" s="219" t="s">
        <v>1629</v>
      </c>
      <c r="D394" s="219" t="s">
        <v>166</v>
      </c>
      <c r="E394" s="220" t="s">
        <v>839</v>
      </c>
      <c r="F394" s="221" t="s">
        <v>5837</v>
      </c>
      <c r="G394" s="222" t="s">
        <v>3721</v>
      </c>
      <c r="H394" s="223">
        <v>1</v>
      </c>
      <c r="I394" s="224"/>
      <c r="J394" s="225">
        <f>ROUND(I394*H394,2)</f>
        <v>0</v>
      </c>
      <c r="K394" s="226"/>
      <c r="L394" s="44"/>
      <c r="M394" s="227" t="s">
        <v>1</v>
      </c>
      <c r="N394" s="228" t="s">
        <v>41</v>
      </c>
      <c r="O394" s="91"/>
      <c r="P394" s="229">
        <f>O394*H394</f>
        <v>0</v>
      </c>
      <c r="Q394" s="229">
        <v>0</v>
      </c>
      <c r="R394" s="229">
        <f>Q394*H394</f>
        <v>0</v>
      </c>
      <c r="S394" s="229">
        <v>0</v>
      </c>
      <c r="T394" s="23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1" t="s">
        <v>170</v>
      </c>
      <c r="AT394" s="231" t="s">
        <v>166</v>
      </c>
      <c r="AU394" s="231" t="s">
        <v>84</v>
      </c>
      <c r="AY394" s="17" t="s">
        <v>164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7" t="s">
        <v>84</v>
      </c>
      <c r="BK394" s="232">
        <f>ROUND(I394*H394,2)</f>
        <v>0</v>
      </c>
      <c r="BL394" s="17" t="s">
        <v>170</v>
      </c>
      <c r="BM394" s="231" t="s">
        <v>5881</v>
      </c>
    </row>
    <row r="395" spans="1:65" s="2" customFormat="1" ht="13.8" customHeight="1">
      <c r="A395" s="38"/>
      <c r="B395" s="39"/>
      <c r="C395" s="219" t="s">
        <v>1635</v>
      </c>
      <c r="D395" s="219" t="s">
        <v>166</v>
      </c>
      <c r="E395" s="220" t="s">
        <v>845</v>
      </c>
      <c r="F395" s="221" t="s">
        <v>5882</v>
      </c>
      <c r="G395" s="222" t="s">
        <v>3721</v>
      </c>
      <c r="H395" s="223">
        <v>1</v>
      </c>
      <c r="I395" s="224"/>
      <c r="J395" s="225">
        <f>ROUND(I395*H395,2)</f>
        <v>0</v>
      </c>
      <c r="K395" s="226"/>
      <c r="L395" s="44"/>
      <c r="M395" s="227" t="s">
        <v>1</v>
      </c>
      <c r="N395" s="228" t="s">
        <v>41</v>
      </c>
      <c r="O395" s="91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1" t="s">
        <v>170</v>
      </c>
      <c r="AT395" s="231" t="s">
        <v>166</v>
      </c>
      <c r="AU395" s="231" t="s">
        <v>84</v>
      </c>
      <c r="AY395" s="17" t="s">
        <v>164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7" t="s">
        <v>84</v>
      </c>
      <c r="BK395" s="232">
        <f>ROUND(I395*H395,2)</f>
        <v>0</v>
      </c>
      <c r="BL395" s="17" t="s">
        <v>170</v>
      </c>
      <c r="BM395" s="231" t="s">
        <v>5883</v>
      </c>
    </row>
    <row r="396" spans="1:65" s="2" customFormat="1" ht="13.8" customHeight="1">
      <c r="A396" s="38"/>
      <c r="B396" s="39"/>
      <c r="C396" s="219" t="s">
        <v>1641</v>
      </c>
      <c r="D396" s="219" t="s">
        <v>166</v>
      </c>
      <c r="E396" s="220" t="s">
        <v>851</v>
      </c>
      <c r="F396" s="221" t="s">
        <v>5843</v>
      </c>
      <c r="G396" s="222" t="s">
        <v>3721</v>
      </c>
      <c r="H396" s="223">
        <v>1</v>
      </c>
      <c r="I396" s="224"/>
      <c r="J396" s="225">
        <f>ROUND(I396*H396,2)</f>
        <v>0</v>
      </c>
      <c r="K396" s="226"/>
      <c r="L396" s="44"/>
      <c r="M396" s="227" t="s">
        <v>1</v>
      </c>
      <c r="N396" s="228" t="s">
        <v>41</v>
      </c>
      <c r="O396" s="91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1" t="s">
        <v>170</v>
      </c>
      <c r="AT396" s="231" t="s">
        <v>166</v>
      </c>
      <c r="AU396" s="231" t="s">
        <v>84</v>
      </c>
      <c r="AY396" s="17" t="s">
        <v>164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7" t="s">
        <v>84</v>
      </c>
      <c r="BK396" s="232">
        <f>ROUND(I396*H396,2)</f>
        <v>0</v>
      </c>
      <c r="BL396" s="17" t="s">
        <v>170</v>
      </c>
      <c r="BM396" s="231" t="s">
        <v>5884</v>
      </c>
    </row>
    <row r="397" spans="1:65" s="2" customFormat="1" ht="13.8" customHeight="1">
      <c r="A397" s="38"/>
      <c r="B397" s="39"/>
      <c r="C397" s="219" t="s">
        <v>1646</v>
      </c>
      <c r="D397" s="219" t="s">
        <v>166</v>
      </c>
      <c r="E397" s="220" t="s">
        <v>861</v>
      </c>
      <c r="F397" s="221" t="s">
        <v>5885</v>
      </c>
      <c r="G397" s="222" t="s">
        <v>3721</v>
      </c>
      <c r="H397" s="223">
        <v>1</v>
      </c>
      <c r="I397" s="224"/>
      <c r="J397" s="225">
        <f>ROUND(I397*H397,2)</f>
        <v>0</v>
      </c>
      <c r="K397" s="226"/>
      <c r="L397" s="44"/>
      <c r="M397" s="227" t="s">
        <v>1</v>
      </c>
      <c r="N397" s="228" t="s">
        <v>41</v>
      </c>
      <c r="O397" s="91"/>
      <c r="P397" s="229">
        <f>O397*H397</f>
        <v>0</v>
      </c>
      <c r="Q397" s="229">
        <v>0</v>
      </c>
      <c r="R397" s="229">
        <f>Q397*H397</f>
        <v>0</v>
      </c>
      <c r="S397" s="229">
        <v>0</v>
      </c>
      <c r="T397" s="23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1" t="s">
        <v>170</v>
      </c>
      <c r="AT397" s="231" t="s">
        <v>166</v>
      </c>
      <c r="AU397" s="231" t="s">
        <v>84</v>
      </c>
      <c r="AY397" s="17" t="s">
        <v>164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7" t="s">
        <v>84</v>
      </c>
      <c r="BK397" s="232">
        <f>ROUND(I397*H397,2)</f>
        <v>0</v>
      </c>
      <c r="BL397" s="17" t="s">
        <v>170</v>
      </c>
      <c r="BM397" s="231" t="s">
        <v>5886</v>
      </c>
    </row>
    <row r="398" spans="1:65" s="2" customFormat="1" ht="22.2" customHeight="1">
      <c r="A398" s="38"/>
      <c r="B398" s="39"/>
      <c r="C398" s="219" t="s">
        <v>1652</v>
      </c>
      <c r="D398" s="219" t="s">
        <v>166</v>
      </c>
      <c r="E398" s="220" t="s">
        <v>865</v>
      </c>
      <c r="F398" s="221" t="s">
        <v>5855</v>
      </c>
      <c r="G398" s="222" t="s">
        <v>3721</v>
      </c>
      <c r="H398" s="223">
        <v>3</v>
      </c>
      <c r="I398" s="224"/>
      <c r="J398" s="225">
        <f>ROUND(I398*H398,2)</f>
        <v>0</v>
      </c>
      <c r="K398" s="226"/>
      <c r="L398" s="44"/>
      <c r="M398" s="227" t="s">
        <v>1</v>
      </c>
      <c r="N398" s="228" t="s">
        <v>41</v>
      </c>
      <c r="O398" s="91"/>
      <c r="P398" s="229">
        <f>O398*H398</f>
        <v>0</v>
      </c>
      <c r="Q398" s="229">
        <v>0</v>
      </c>
      <c r="R398" s="229">
        <f>Q398*H398</f>
        <v>0</v>
      </c>
      <c r="S398" s="229">
        <v>0</v>
      </c>
      <c r="T398" s="230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1" t="s">
        <v>170</v>
      </c>
      <c r="AT398" s="231" t="s">
        <v>166</v>
      </c>
      <c r="AU398" s="231" t="s">
        <v>84</v>
      </c>
      <c r="AY398" s="17" t="s">
        <v>164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7" t="s">
        <v>84</v>
      </c>
      <c r="BK398" s="232">
        <f>ROUND(I398*H398,2)</f>
        <v>0</v>
      </c>
      <c r="BL398" s="17" t="s">
        <v>170</v>
      </c>
      <c r="BM398" s="231" t="s">
        <v>5887</v>
      </c>
    </row>
    <row r="399" spans="1:65" s="2" customFormat="1" ht="22.2" customHeight="1">
      <c r="A399" s="38"/>
      <c r="B399" s="39"/>
      <c r="C399" s="219" t="s">
        <v>1658</v>
      </c>
      <c r="D399" s="219" t="s">
        <v>166</v>
      </c>
      <c r="E399" s="220" t="s">
        <v>876</v>
      </c>
      <c r="F399" s="221" t="s">
        <v>5857</v>
      </c>
      <c r="G399" s="222" t="s">
        <v>3721</v>
      </c>
      <c r="H399" s="223">
        <v>1</v>
      </c>
      <c r="I399" s="224"/>
      <c r="J399" s="225">
        <f>ROUND(I399*H399,2)</f>
        <v>0</v>
      </c>
      <c r="K399" s="226"/>
      <c r="L399" s="44"/>
      <c r="M399" s="227" t="s">
        <v>1</v>
      </c>
      <c r="N399" s="228" t="s">
        <v>41</v>
      </c>
      <c r="O399" s="91"/>
      <c r="P399" s="229">
        <f>O399*H399</f>
        <v>0</v>
      </c>
      <c r="Q399" s="229">
        <v>0</v>
      </c>
      <c r="R399" s="229">
        <f>Q399*H399</f>
        <v>0</v>
      </c>
      <c r="S399" s="229">
        <v>0</v>
      </c>
      <c r="T399" s="230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1" t="s">
        <v>170</v>
      </c>
      <c r="AT399" s="231" t="s">
        <v>166</v>
      </c>
      <c r="AU399" s="231" t="s">
        <v>84</v>
      </c>
      <c r="AY399" s="17" t="s">
        <v>164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7" t="s">
        <v>84</v>
      </c>
      <c r="BK399" s="232">
        <f>ROUND(I399*H399,2)</f>
        <v>0</v>
      </c>
      <c r="BL399" s="17" t="s">
        <v>170</v>
      </c>
      <c r="BM399" s="231" t="s">
        <v>5888</v>
      </c>
    </row>
    <row r="400" spans="1:65" s="2" customFormat="1" ht="13.8" customHeight="1">
      <c r="A400" s="38"/>
      <c r="B400" s="39"/>
      <c r="C400" s="219" t="s">
        <v>1662</v>
      </c>
      <c r="D400" s="219" t="s">
        <v>166</v>
      </c>
      <c r="E400" s="220" t="s">
        <v>882</v>
      </c>
      <c r="F400" s="221" t="s">
        <v>5859</v>
      </c>
      <c r="G400" s="222" t="s">
        <v>3721</v>
      </c>
      <c r="H400" s="223">
        <v>2</v>
      </c>
      <c r="I400" s="224"/>
      <c r="J400" s="225">
        <f>ROUND(I400*H400,2)</f>
        <v>0</v>
      </c>
      <c r="K400" s="226"/>
      <c r="L400" s="44"/>
      <c r="M400" s="227" t="s">
        <v>1</v>
      </c>
      <c r="N400" s="228" t="s">
        <v>41</v>
      </c>
      <c r="O400" s="91"/>
      <c r="P400" s="229">
        <f>O400*H400</f>
        <v>0</v>
      </c>
      <c r="Q400" s="229">
        <v>0</v>
      </c>
      <c r="R400" s="229">
        <f>Q400*H400</f>
        <v>0</v>
      </c>
      <c r="S400" s="229">
        <v>0</v>
      </c>
      <c r="T400" s="23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1" t="s">
        <v>170</v>
      </c>
      <c r="AT400" s="231" t="s">
        <v>166</v>
      </c>
      <c r="AU400" s="231" t="s">
        <v>84</v>
      </c>
      <c r="AY400" s="17" t="s">
        <v>164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7" t="s">
        <v>84</v>
      </c>
      <c r="BK400" s="232">
        <f>ROUND(I400*H400,2)</f>
        <v>0</v>
      </c>
      <c r="BL400" s="17" t="s">
        <v>170</v>
      </c>
      <c r="BM400" s="231" t="s">
        <v>5889</v>
      </c>
    </row>
    <row r="401" spans="1:65" s="2" customFormat="1" ht="13.8" customHeight="1">
      <c r="A401" s="38"/>
      <c r="B401" s="39"/>
      <c r="C401" s="219" t="s">
        <v>1668</v>
      </c>
      <c r="D401" s="219" t="s">
        <v>166</v>
      </c>
      <c r="E401" s="220" t="s">
        <v>889</v>
      </c>
      <c r="F401" s="221" t="s">
        <v>5890</v>
      </c>
      <c r="G401" s="222" t="s">
        <v>3721</v>
      </c>
      <c r="H401" s="223">
        <v>4</v>
      </c>
      <c r="I401" s="224"/>
      <c r="J401" s="225">
        <f>ROUND(I401*H401,2)</f>
        <v>0</v>
      </c>
      <c r="K401" s="226"/>
      <c r="L401" s="44"/>
      <c r="M401" s="227" t="s">
        <v>1</v>
      </c>
      <c r="N401" s="228" t="s">
        <v>41</v>
      </c>
      <c r="O401" s="91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170</v>
      </c>
      <c r="AT401" s="231" t="s">
        <v>166</v>
      </c>
      <c r="AU401" s="231" t="s">
        <v>84</v>
      </c>
      <c r="AY401" s="17" t="s">
        <v>164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84</v>
      </c>
      <c r="BK401" s="232">
        <f>ROUND(I401*H401,2)</f>
        <v>0</v>
      </c>
      <c r="BL401" s="17" t="s">
        <v>170</v>
      </c>
      <c r="BM401" s="231" t="s">
        <v>5891</v>
      </c>
    </row>
    <row r="402" spans="1:65" s="2" customFormat="1" ht="13.8" customHeight="1">
      <c r="A402" s="38"/>
      <c r="B402" s="39"/>
      <c r="C402" s="219" t="s">
        <v>1677</v>
      </c>
      <c r="D402" s="219" t="s">
        <v>166</v>
      </c>
      <c r="E402" s="220" t="s">
        <v>895</v>
      </c>
      <c r="F402" s="221" t="s">
        <v>5861</v>
      </c>
      <c r="G402" s="222" t="s">
        <v>3721</v>
      </c>
      <c r="H402" s="223">
        <v>1</v>
      </c>
      <c r="I402" s="224"/>
      <c r="J402" s="225">
        <f>ROUND(I402*H402,2)</f>
        <v>0</v>
      </c>
      <c r="K402" s="226"/>
      <c r="L402" s="44"/>
      <c r="M402" s="227" t="s">
        <v>1</v>
      </c>
      <c r="N402" s="228" t="s">
        <v>41</v>
      </c>
      <c r="O402" s="91"/>
      <c r="P402" s="229">
        <f>O402*H402</f>
        <v>0</v>
      </c>
      <c r="Q402" s="229">
        <v>0</v>
      </c>
      <c r="R402" s="229">
        <f>Q402*H402</f>
        <v>0</v>
      </c>
      <c r="S402" s="229">
        <v>0</v>
      </c>
      <c r="T402" s="23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1" t="s">
        <v>170</v>
      </c>
      <c r="AT402" s="231" t="s">
        <v>166</v>
      </c>
      <c r="AU402" s="231" t="s">
        <v>84</v>
      </c>
      <c r="AY402" s="17" t="s">
        <v>164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84</v>
      </c>
      <c r="BK402" s="232">
        <f>ROUND(I402*H402,2)</f>
        <v>0</v>
      </c>
      <c r="BL402" s="17" t="s">
        <v>170</v>
      </c>
      <c r="BM402" s="231" t="s">
        <v>5892</v>
      </c>
    </row>
    <row r="403" spans="1:65" s="2" customFormat="1" ht="13.8" customHeight="1">
      <c r="A403" s="38"/>
      <c r="B403" s="39"/>
      <c r="C403" s="219" t="s">
        <v>1683</v>
      </c>
      <c r="D403" s="219" t="s">
        <v>166</v>
      </c>
      <c r="E403" s="220" t="s">
        <v>901</v>
      </c>
      <c r="F403" s="221" t="s">
        <v>5678</v>
      </c>
      <c r="G403" s="222" t="s">
        <v>557</v>
      </c>
      <c r="H403" s="223">
        <v>40</v>
      </c>
      <c r="I403" s="224"/>
      <c r="J403" s="225">
        <f>ROUND(I403*H403,2)</f>
        <v>0</v>
      </c>
      <c r="K403" s="226"/>
      <c r="L403" s="44"/>
      <c r="M403" s="227" t="s">
        <v>1</v>
      </c>
      <c r="N403" s="228" t="s">
        <v>41</v>
      </c>
      <c r="O403" s="91"/>
      <c r="P403" s="229">
        <f>O403*H403</f>
        <v>0</v>
      </c>
      <c r="Q403" s="229">
        <v>0</v>
      </c>
      <c r="R403" s="229">
        <f>Q403*H403</f>
        <v>0</v>
      </c>
      <c r="S403" s="229">
        <v>0</v>
      </c>
      <c r="T403" s="23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1" t="s">
        <v>170</v>
      </c>
      <c r="AT403" s="231" t="s">
        <v>166</v>
      </c>
      <c r="AU403" s="231" t="s">
        <v>84</v>
      </c>
      <c r="AY403" s="17" t="s">
        <v>164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7" t="s">
        <v>84</v>
      </c>
      <c r="BK403" s="232">
        <f>ROUND(I403*H403,2)</f>
        <v>0</v>
      </c>
      <c r="BL403" s="17" t="s">
        <v>170</v>
      </c>
      <c r="BM403" s="231" t="s">
        <v>5893</v>
      </c>
    </row>
    <row r="404" spans="1:65" s="2" customFormat="1" ht="13.8" customHeight="1">
      <c r="A404" s="38"/>
      <c r="B404" s="39"/>
      <c r="C404" s="219" t="s">
        <v>1694</v>
      </c>
      <c r="D404" s="219" t="s">
        <v>166</v>
      </c>
      <c r="E404" s="220" t="s">
        <v>905</v>
      </c>
      <c r="F404" s="221" t="s">
        <v>5785</v>
      </c>
      <c r="G404" s="222" t="s">
        <v>3721</v>
      </c>
      <c r="H404" s="223">
        <v>1</v>
      </c>
      <c r="I404" s="224"/>
      <c r="J404" s="225">
        <f>ROUND(I404*H404,2)</f>
        <v>0</v>
      </c>
      <c r="K404" s="226"/>
      <c r="L404" s="44"/>
      <c r="M404" s="227" t="s">
        <v>1</v>
      </c>
      <c r="N404" s="228" t="s">
        <v>41</v>
      </c>
      <c r="O404" s="91"/>
      <c r="P404" s="229">
        <f>O404*H404</f>
        <v>0</v>
      </c>
      <c r="Q404" s="229">
        <v>0</v>
      </c>
      <c r="R404" s="229">
        <f>Q404*H404</f>
        <v>0</v>
      </c>
      <c r="S404" s="229">
        <v>0</v>
      </c>
      <c r="T404" s="23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170</v>
      </c>
      <c r="AT404" s="231" t="s">
        <v>166</v>
      </c>
      <c r="AU404" s="231" t="s">
        <v>84</v>
      </c>
      <c r="AY404" s="17" t="s">
        <v>164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84</v>
      </c>
      <c r="BK404" s="232">
        <f>ROUND(I404*H404,2)</f>
        <v>0</v>
      </c>
      <c r="BL404" s="17" t="s">
        <v>170</v>
      </c>
      <c r="BM404" s="231" t="s">
        <v>5894</v>
      </c>
    </row>
    <row r="405" spans="1:65" s="2" customFormat="1" ht="22.2" customHeight="1">
      <c r="A405" s="38"/>
      <c r="B405" s="39"/>
      <c r="C405" s="219" t="s">
        <v>1699</v>
      </c>
      <c r="D405" s="219" t="s">
        <v>166</v>
      </c>
      <c r="E405" s="220" t="s">
        <v>757</v>
      </c>
      <c r="F405" s="221" t="s">
        <v>5895</v>
      </c>
      <c r="G405" s="222" t="s">
        <v>3721</v>
      </c>
      <c r="H405" s="223">
        <v>1</v>
      </c>
      <c r="I405" s="224"/>
      <c r="J405" s="225">
        <f>ROUND(I405*H405,2)</f>
        <v>0</v>
      </c>
      <c r="K405" s="226"/>
      <c r="L405" s="44"/>
      <c r="M405" s="227" t="s">
        <v>1</v>
      </c>
      <c r="N405" s="228" t="s">
        <v>41</v>
      </c>
      <c r="O405" s="91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1" t="s">
        <v>170</v>
      </c>
      <c r="AT405" s="231" t="s">
        <v>166</v>
      </c>
      <c r="AU405" s="231" t="s">
        <v>84</v>
      </c>
      <c r="AY405" s="17" t="s">
        <v>164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7" t="s">
        <v>84</v>
      </c>
      <c r="BK405" s="232">
        <f>ROUND(I405*H405,2)</f>
        <v>0</v>
      </c>
      <c r="BL405" s="17" t="s">
        <v>170</v>
      </c>
      <c r="BM405" s="231" t="s">
        <v>5896</v>
      </c>
    </row>
    <row r="406" spans="1:65" s="2" customFormat="1" ht="22.2" customHeight="1">
      <c r="A406" s="38"/>
      <c r="B406" s="39"/>
      <c r="C406" s="219" t="s">
        <v>1705</v>
      </c>
      <c r="D406" s="219" t="s">
        <v>166</v>
      </c>
      <c r="E406" s="220" t="s">
        <v>764</v>
      </c>
      <c r="F406" s="221" t="s">
        <v>5897</v>
      </c>
      <c r="G406" s="222" t="s">
        <v>3721</v>
      </c>
      <c r="H406" s="223">
        <v>1</v>
      </c>
      <c r="I406" s="224"/>
      <c r="J406" s="225">
        <f>ROUND(I406*H406,2)</f>
        <v>0</v>
      </c>
      <c r="K406" s="226"/>
      <c r="L406" s="44"/>
      <c r="M406" s="227" t="s">
        <v>1</v>
      </c>
      <c r="N406" s="228" t="s">
        <v>41</v>
      </c>
      <c r="O406" s="91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1" t="s">
        <v>170</v>
      </c>
      <c r="AT406" s="231" t="s">
        <v>166</v>
      </c>
      <c r="AU406" s="231" t="s">
        <v>84</v>
      </c>
      <c r="AY406" s="17" t="s">
        <v>164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17" t="s">
        <v>84</v>
      </c>
      <c r="BK406" s="232">
        <f>ROUND(I406*H406,2)</f>
        <v>0</v>
      </c>
      <c r="BL406" s="17" t="s">
        <v>170</v>
      </c>
      <c r="BM406" s="231" t="s">
        <v>5898</v>
      </c>
    </row>
    <row r="407" spans="1:65" s="2" customFormat="1" ht="13.8" customHeight="1">
      <c r="A407" s="38"/>
      <c r="B407" s="39"/>
      <c r="C407" s="219" t="s">
        <v>1709</v>
      </c>
      <c r="D407" s="219" t="s">
        <v>166</v>
      </c>
      <c r="E407" s="220" t="s">
        <v>770</v>
      </c>
      <c r="F407" s="221" t="s">
        <v>5811</v>
      </c>
      <c r="G407" s="222" t="s">
        <v>3721</v>
      </c>
      <c r="H407" s="223">
        <v>1</v>
      </c>
      <c r="I407" s="224"/>
      <c r="J407" s="225">
        <f>ROUND(I407*H407,2)</f>
        <v>0</v>
      </c>
      <c r="K407" s="226"/>
      <c r="L407" s="44"/>
      <c r="M407" s="227" t="s">
        <v>1</v>
      </c>
      <c r="N407" s="228" t="s">
        <v>41</v>
      </c>
      <c r="O407" s="91"/>
      <c r="P407" s="229">
        <f>O407*H407</f>
        <v>0</v>
      </c>
      <c r="Q407" s="229">
        <v>0</v>
      </c>
      <c r="R407" s="229">
        <f>Q407*H407</f>
        <v>0</v>
      </c>
      <c r="S407" s="229">
        <v>0</v>
      </c>
      <c r="T407" s="230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1" t="s">
        <v>170</v>
      </c>
      <c r="AT407" s="231" t="s">
        <v>166</v>
      </c>
      <c r="AU407" s="231" t="s">
        <v>84</v>
      </c>
      <c r="AY407" s="17" t="s">
        <v>164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7" t="s">
        <v>84</v>
      </c>
      <c r="BK407" s="232">
        <f>ROUND(I407*H407,2)</f>
        <v>0</v>
      </c>
      <c r="BL407" s="17" t="s">
        <v>170</v>
      </c>
      <c r="BM407" s="231" t="s">
        <v>5899</v>
      </c>
    </row>
    <row r="408" spans="1:65" s="2" customFormat="1" ht="22.2" customHeight="1">
      <c r="A408" s="38"/>
      <c r="B408" s="39"/>
      <c r="C408" s="219" t="s">
        <v>1714</v>
      </c>
      <c r="D408" s="219" t="s">
        <v>166</v>
      </c>
      <c r="E408" s="220" t="s">
        <v>776</v>
      </c>
      <c r="F408" s="221" t="s">
        <v>5900</v>
      </c>
      <c r="G408" s="222" t="s">
        <v>3721</v>
      </c>
      <c r="H408" s="223">
        <v>1</v>
      </c>
      <c r="I408" s="224"/>
      <c r="J408" s="225">
        <f>ROUND(I408*H408,2)</f>
        <v>0</v>
      </c>
      <c r="K408" s="226"/>
      <c r="L408" s="44"/>
      <c r="M408" s="227" t="s">
        <v>1</v>
      </c>
      <c r="N408" s="228" t="s">
        <v>41</v>
      </c>
      <c r="O408" s="91"/>
      <c r="P408" s="229">
        <f>O408*H408</f>
        <v>0</v>
      </c>
      <c r="Q408" s="229">
        <v>0</v>
      </c>
      <c r="R408" s="229">
        <f>Q408*H408</f>
        <v>0</v>
      </c>
      <c r="S408" s="229">
        <v>0</v>
      </c>
      <c r="T408" s="23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1" t="s">
        <v>170</v>
      </c>
      <c r="AT408" s="231" t="s">
        <v>166</v>
      </c>
      <c r="AU408" s="231" t="s">
        <v>84</v>
      </c>
      <c r="AY408" s="17" t="s">
        <v>164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7" t="s">
        <v>84</v>
      </c>
      <c r="BK408" s="232">
        <f>ROUND(I408*H408,2)</f>
        <v>0</v>
      </c>
      <c r="BL408" s="17" t="s">
        <v>170</v>
      </c>
      <c r="BM408" s="231" t="s">
        <v>5901</v>
      </c>
    </row>
    <row r="409" spans="1:65" s="2" customFormat="1" ht="22.2" customHeight="1">
      <c r="A409" s="38"/>
      <c r="B409" s="39"/>
      <c r="C409" s="219" t="s">
        <v>1718</v>
      </c>
      <c r="D409" s="219" t="s">
        <v>166</v>
      </c>
      <c r="E409" s="220" t="s">
        <v>782</v>
      </c>
      <c r="F409" s="221" t="s">
        <v>5900</v>
      </c>
      <c r="G409" s="222" t="s">
        <v>3721</v>
      </c>
      <c r="H409" s="223">
        <v>1</v>
      </c>
      <c r="I409" s="224"/>
      <c r="J409" s="225">
        <f>ROUND(I409*H409,2)</f>
        <v>0</v>
      </c>
      <c r="K409" s="226"/>
      <c r="L409" s="44"/>
      <c r="M409" s="227" t="s">
        <v>1</v>
      </c>
      <c r="N409" s="228" t="s">
        <v>41</v>
      </c>
      <c r="O409" s="91"/>
      <c r="P409" s="229">
        <f>O409*H409</f>
        <v>0</v>
      </c>
      <c r="Q409" s="229">
        <v>0</v>
      </c>
      <c r="R409" s="229">
        <f>Q409*H409</f>
        <v>0</v>
      </c>
      <c r="S409" s="229">
        <v>0</v>
      </c>
      <c r="T409" s="23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1" t="s">
        <v>170</v>
      </c>
      <c r="AT409" s="231" t="s">
        <v>166</v>
      </c>
      <c r="AU409" s="231" t="s">
        <v>84</v>
      </c>
      <c r="AY409" s="17" t="s">
        <v>164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7" t="s">
        <v>84</v>
      </c>
      <c r="BK409" s="232">
        <f>ROUND(I409*H409,2)</f>
        <v>0</v>
      </c>
      <c r="BL409" s="17" t="s">
        <v>170</v>
      </c>
      <c r="BM409" s="231" t="s">
        <v>5902</v>
      </c>
    </row>
    <row r="410" spans="1:63" s="12" customFormat="1" ht="25.9" customHeight="1">
      <c r="A410" s="12"/>
      <c r="B410" s="203"/>
      <c r="C410" s="204"/>
      <c r="D410" s="205" t="s">
        <v>75</v>
      </c>
      <c r="E410" s="206" t="s">
        <v>5903</v>
      </c>
      <c r="F410" s="206" t="s">
        <v>5904</v>
      </c>
      <c r="G410" s="204"/>
      <c r="H410" s="204"/>
      <c r="I410" s="207"/>
      <c r="J410" s="208">
        <f>BK410</f>
        <v>0</v>
      </c>
      <c r="K410" s="204"/>
      <c r="L410" s="209"/>
      <c r="M410" s="210"/>
      <c r="N410" s="211"/>
      <c r="O410" s="211"/>
      <c r="P410" s="212">
        <f>SUM(P411:P436)</f>
        <v>0</v>
      </c>
      <c r="Q410" s="211"/>
      <c r="R410" s="212">
        <f>SUM(R411:R436)</f>
        <v>0</v>
      </c>
      <c r="S410" s="211"/>
      <c r="T410" s="213">
        <f>SUM(T411:T436)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14" t="s">
        <v>84</v>
      </c>
      <c r="AT410" s="215" t="s">
        <v>75</v>
      </c>
      <c r="AU410" s="215" t="s">
        <v>76</v>
      </c>
      <c r="AY410" s="214" t="s">
        <v>164</v>
      </c>
      <c r="BK410" s="216">
        <f>SUM(BK411:BK436)</f>
        <v>0</v>
      </c>
    </row>
    <row r="411" spans="1:65" s="2" customFormat="1" ht="22.2" customHeight="1">
      <c r="A411" s="38"/>
      <c r="B411" s="39"/>
      <c r="C411" s="219" t="s">
        <v>1724</v>
      </c>
      <c r="D411" s="219" t="s">
        <v>166</v>
      </c>
      <c r="E411" s="220" t="s">
        <v>910</v>
      </c>
      <c r="F411" s="221" t="s">
        <v>5905</v>
      </c>
      <c r="G411" s="222" t="s">
        <v>3721</v>
      </c>
      <c r="H411" s="223">
        <v>1</v>
      </c>
      <c r="I411" s="224"/>
      <c r="J411" s="225">
        <f>ROUND(I411*H411,2)</f>
        <v>0</v>
      </c>
      <c r="K411" s="226"/>
      <c r="L411" s="44"/>
      <c r="M411" s="227" t="s">
        <v>1</v>
      </c>
      <c r="N411" s="228" t="s">
        <v>41</v>
      </c>
      <c r="O411" s="91"/>
      <c r="P411" s="229">
        <f>O411*H411</f>
        <v>0</v>
      </c>
      <c r="Q411" s="229">
        <v>0</v>
      </c>
      <c r="R411" s="229">
        <f>Q411*H411</f>
        <v>0</v>
      </c>
      <c r="S411" s="229">
        <v>0</v>
      </c>
      <c r="T411" s="230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1" t="s">
        <v>170</v>
      </c>
      <c r="AT411" s="231" t="s">
        <v>166</v>
      </c>
      <c r="AU411" s="231" t="s">
        <v>84</v>
      </c>
      <c r="AY411" s="17" t="s">
        <v>164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7" t="s">
        <v>84</v>
      </c>
      <c r="BK411" s="232">
        <f>ROUND(I411*H411,2)</f>
        <v>0</v>
      </c>
      <c r="BL411" s="17" t="s">
        <v>170</v>
      </c>
      <c r="BM411" s="231" t="s">
        <v>5906</v>
      </c>
    </row>
    <row r="412" spans="1:65" s="2" customFormat="1" ht="22.2" customHeight="1">
      <c r="A412" s="38"/>
      <c r="B412" s="39"/>
      <c r="C412" s="219" t="s">
        <v>1730</v>
      </c>
      <c r="D412" s="219" t="s">
        <v>166</v>
      </c>
      <c r="E412" s="220" t="s">
        <v>915</v>
      </c>
      <c r="F412" s="221" t="s">
        <v>5907</v>
      </c>
      <c r="G412" s="222" t="s">
        <v>3721</v>
      </c>
      <c r="H412" s="223">
        <v>1</v>
      </c>
      <c r="I412" s="224"/>
      <c r="J412" s="225">
        <f>ROUND(I412*H412,2)</f>
        <v>0</v>
      </c>
      <c r="K412" s="226"/>
      <c r="L412" s="44"/>
      <c r="M412" s="227" t="s">
        <v>1</v>
      </c>
      <c r="N412" s="228" t="s">
        <v>41</v>
      </c>
      <c r="O412" s="91"/>
      <c r="P412" s="229">
        <f>O412*H412</f>
        <v>0</v>
      </c>
      <c r="Q412" s="229">
        <v>0</v>
      </c>
      <c r="R412" s="229">
        <f>Q412*H412</f>
        <v>0</v>
      </c>
      <c r="S412" s="229">
        <v>0</v>
      </c>
      <c r="T412" s="23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1" t="s">
        <v>170</v>
      </c>
      <c r="AT412" s="231" t="s">
        <v>166</v>
      </c>
      <c r="AU412" s="231" t="s">
        <v>84</v>
      </c>
      <c r="AY412" s="17" t="s">
        <v>164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7" t="s">
        <v>84</v>
      </c>
      <c r="BK412" s="232">
        <f>ROUND(I412*H412,2)</f>
        <v>0</v>
      </c>
      <c r="BL412" s="17" t="s">
        <v>170</v>
      </c>
      <c r="BM412" s="231" t="s">
        <v>5908</v>
      </c>
    </row>
    <row r="413" spans="1:65" s="2" customFormat="1" ht="13.8" customHeight="1">
      <c r="A413" s="38"/>
      <c r="B413" s="39"/>
      <c r="C413" s="219" t="s">
        <v>1734</v>
      </c>
      <c r="D413" s="219" t="s">
        <v>166</v>
      </c>
      <c r="E413" s="220" t="s">
        <v>920</v>
      </c>
      <c r="F413" s="221" t="s">
        <v>5811</v>
      </c>
      <c r="G413" s="222" t="s">
        <v>3721</v>
      </c>
      <c r="H413" s="223">
        <v>1</v>
      </c>
      <c r="I413" s="224"/>
      <c r="J413" s="225">
        <f>ROUND(I413*H413,2)</f>
        <v>0</v>
      </c>
      <c r="K413" s="226"/>
      <c r="L413" s="44"/>
      <c r="M413" s="227" t="s">
        <v>1</v>
      </c>
      <c r="N413" s="228" t="s">
        <v>41</v>
      </c>
      <c r="O413" s="91"/>
      <c r="P413" s="229">
        <f>O413*H413</f>
        <v>0</v>
      </c>
      <c r="Q413" s="229">
        <v>0</v>
      </c>
      <c r="R413" s="229">
        <f>Q413*H413</f>
        <v>0</v>
      </c>
      <c r="S413" s="229">
        <v>0</v>
      </c>
      <c r="T413" s="23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170</v>
      </c>
      <c r="AT413" s="231" t="s">
        <v>166</v>
      </c>
      <c r="AU413" s="231" t="s">
        <v>84</v>
      </c>
      <c r="AY413" s="17" t="s">
        <v>164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84</v>
      </c>
      <c r="BK413" s="232">
        <f>ROUND(I413*H413,2)</f>
        <v>0</v>
      </c>
      <c r="BL413" s="17" t="s">
        <v>170</v>
      </c>
      <c r="BM413" s="231" t="s">
        <v>5909</v>
      </c>
    </row>
    <row r="414" spans="1:65" s="2" customFormat="1" ht="13.8" customHeight="1">
      <c r="A414" s="38"/>
      <c r="B414" s="39"/>
      <c r="C414" s="219" t="s">
        <v>1738</v>
      </c>
      <c r="D414" s="219" t="s">
        <v>166</v>
      </c>
      <c r="E414" s="220" t="s">
        <v>927</v>
      </c>
      <c r="F414" s="221" t="s">
        <v>5910</v>
      </c>
      <c r="G414" s="222" t="s">
        <v>3721</v>
      </c>
      <c r="H414" s="223">
        <v>1</v>
      </c>
      <c r="I414" s="224"/>
      <c r="J414" s="225">
        <f>ROUND(I414*H414,2)</f>
        <v>0</v>
      </c>
      <c r="K414" s="226"/>
      <c r="L414" s="44"/>
      <c r="M414" s="227" t="s">
        <v>1</v>
      </c>
      <c r="N414" s="228" t="s">
        <v>41</v>
      </c>
      <c r="O414" s="91"/>
      <c r="P414" s="229">
        <f>O414*H414</f>
        <v>0</v>
      </c>
      <c r="Q414" s="229">
        <v>0</v>
      </c>
      <c r="R414" s="229">
        <f>Q414*H414</f>
        <v>0</v>
      </c>
      <c r="S414" s="229">
        <v>0</v>
      </c>
      <c r="T414" s="230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31" t="s">
        <v>170</v>
      </c>
      <c r="AT414" s="231" t="s">
        <v>166</v>
      </c>
      <c r="AU414" s="231" t="s">
        <v>84</v>
      </c>
      <c r="AY414" s="17" t="s">
        <v>164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7" t="s">
        <v>84</v>
      </c>
      <c r="BK414" s="232">
        <f>ROUND(I414*H414,2)</f>
        <v>0</v>
      </c>
      <c r="BL414" s="17" t="s">
        <v>170</v>
      </c>
      <c r="BM414" s="231" t="s">
        <v>5911</v>
      </c>
    </row>
    <row r="415" spans="1:65" s="2" customFormat="1" ht="13.8" customHeight="1">
      <c r="A415" s="38"/>
      <c r="B415" s="39"/>
      <c r="C415" s="219" t="s">
        <v>1744</v>
      </c>
      <c r="D415" s="219" t="s">
        <v>166</v>
      </c>
      <c r="E415" s="220" t="s">
        <v>936</v>
      </c>
      <c r="F415" s="221" t="s">
        <v>5910</v>
      </c>
      <c r="G415" s="222" t="s">
        <v>3721</v>
      </c>
      <c r="H415" s="223">
        <v>1</v>
      </c>
      <c r="I415" s="224"/>
      <c r="J415" s="225">
        <f>ROUND(I415*H415,2)</f>
        <v>0</v>
      </c>
      <c r="K415" s="226"/>
      <c r="L415" s="44"/>
      <c r="M415" s="227" t="s">
        <v>1</v>
      </c>
      <c r="N415" s="228" t="s">
        <v>41</v>
      </c>
      <c r="O415" s="91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1" t="s">
        <v>170</v>
      </c>
      <c r="AT415" s="231" t="s">
        <v>166</v>
      </c>
      <c r="AU415" s="231" t="s">
        <v>84</v>
      </c>
      <c r="AY415" s="17" t="s">
        <v>164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7" t="s">
        <v>84</v>
      </c>
      <c r="BK415" s="232">
        <f>ROUND(I415*H415,2)</f>
        <v>0</v>
      </c>
      <c r="BL415" s="17" t="s">
        <v>170</v>
      </c>
      <c r="BM415" s="231" t="s">
        <v>5912</v>
      </c>
    </row>
    <row r="416" spans="1:65" s="2" customFormat="1" ht="34.8" customHeight="1">
      <c r="A416" s="38"/>
      <c r="B416" s="39"/>
      <c r="C416" s="219" t="s">
        <v>1750</v>
      </c>
      <c r="D416" s="219" t="s">
        <v>166</v>
      </c>
      <c r="E416" s="220" t="s">
        <v>947</v>
      </c>
      <c r="F416" s="221" t="s">
        <v>5913</v>
      </c>
      <c r="G416" s="222" t="s">
        <v>3721</v>
      </c>
      <c r="H416" s="223">
        <v>1</v>
      </c>
      <c r="I416" s="224"/>
      <c r="J416" s="225">
        <f>ROUND(I416*H416,2)</f>
        <v>0</v>
      </c>
      <c r="K416" s="226"/>
      <c r="L416" s="44"/>
      <c r="M416" s="227" t="s">
        <v>1</v>
      </c>
      <c r="N416" s="228" t="s">
        <v>41</v>
      </c>
      <c r="O416" s="91"/>
      <c r="P416" s="229">
        <f>O416*H416</f>
        <v>0</v>
      </c>
      <c r="Q416" s="229">
        <v>0</v>
      </c>
      <c r="R416" s="229">
        <f>Q416*H416</f>
        <v>0</v>
      </c>
      <c r="S416" s="229">
        <v>0</v>
      </c>
      <c r="T416" s="23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1" t="s">
        <v>170</v>
      </c>
      <c r="AT416" s="231" t="s">
        <v>166</v>
      </c>
      <c r="AU416" s="231" t="s">
        <v>84</v>
      </c>
      <c r="AY416" s="17" t="s">
        <v>164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7" t="s">
        <v>84</v>
      </c>
      <c r="BK416" s="232">
        <f>ROUND(I416*H416,2)</f>
        <v>0</v>
      </c>
      <c r="BL416" s="17" t="s">
        <v>170</v>
      </c>
      <c r="BM416" s="231" t="s">
        <v>5914</v>
      </c>
    </row>
    <row r="417" spans="1:65" s="2" customFormat="1" ht="34.8" customHeight="1">
      <c r="A417" s="38"/>
      <c r="B417" s="39"/>
      <c r="C417" s="219" t="s">
        <v>1758</v>
      </c>
      <c r="D417" s="219" t="s">
        <v>166</v>
      </c>
      <c r="E417" s="220" t="s">
        <v>952</v>
      </c>
      <c r="F417" s="221" t="s">
        <v>5915</v>
      </c>
      <c r="G417" s="222" t="s">
        <v>3721</v>
      </c>
      <c r="H417" s="223">
        <v>1</v>
      </c>
      <c r="I417" s="224"/>
      <c r="J417" s="225">
        <f>ROUND(I417*H417,2)</f>
        <v>0</v>
      </c>
      <c r="K417" s="226"/>
      <c r="L417" s="44"/>
      <c r="M417" s="227" t="s">
        <v>1</v>
      </c>
      <c r="N417" s="228" t="s">
        <v>41</v>
      </c>
      <c r="O417" s="91"/>
      <c r="P417" s="229">
        <f>O417*H417</f>
        <v>0</v>
      </c>
      <c r="Q417" s="229">
        <v>0</v>
      </c>
      <c r="R417" s="229">
        <f>Q417*H417</f>
        <v>0</v>
      </c>
      <c r="S417" s="229">
        <v>0</v>
      </c>
      <c r="T417" s="23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1" t="s">
        <v>170</v>
      </c>
      <c r="AT417" s="231" t="s">
        <v>166</v>
      </c>
      <c r="AU417" s="231" t="s">
        <v>84</v>
      </c>
      <c r="AY417" s="17" t="s">
        <v>164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7" t="s">
        <v>84</v>
      </c>
      <c r="BK417" s="232">
        <f>ROUND(I417*H417,2)</f>
        <v>0</v>
      </c>
      <c r="BL417" s="17" t="s">
        <v>170</v>
      </c>
      <c r="BM417" s="231" t="s">
        <v>5916</v>
      </c>
    </row>
    <row r="418" spans="1:65" s="2" customFormat="1" ht="13.8" customHeight="1">
      <c r="A418" s="38"/>
      <c r="B418" s="39"/>
      <c r="C418" s="219" t="s">
        <v>1764</v>
      </c>
      <c r="D418" s="219" t="s">
        <v>166</v>
      </c>
      <c r="E418" s="220" t="s">
        <v>956</v>
      </c>
      <c r="F418" s="221" t="s">
        <v>5917</v>
      </c>
      <c r="G418" s="222" t="s">
        <v>169</v>
      </c>
      <c r="H418" s="223">
        <v>11.76</v>
      </c>
      <c r="I418" s="224"/>
      <c r="J418" s="225">
        <f>ROUND(I418*H418,2)</f>
        <v>0</v>
      </c>
      <c r="K418" s="226"/>
      <c r="L418" s="44"/>
      <c r="M418" s="227" t="s">
        <v>1</v>
      </c>
      <c r="N418" s="228" t="s">
        <v>41</v>
      </c>
      <c r="O418" s="91"/>
      <c r="P418" s="229">
        <f>O418*H418</f>
        <v>0</v>
      </c>
      <c r="Q418" s="229">
        <v>0</v>
      </c>
      <c r="R418" s="229">
        <f>Q418*H418</f>
        <v>0</v>
      </c>
      <c r="S418" s="229">
        <v>0</v>
      </c>
      <c r="T418" s="230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1" t="s">
        <v>170</v>
      </c>
      <c r="AT418" s="231" t="s">
        <v>166</v>
      </c>
      <c r="AU418" s="231" t="s">
        <v>84</v>
      </c>
      <c r="AY418" s="17" t="s">
        <v>164</v>
      </c>
      <c r="BE418" s="232">
        <f>IF(N418="základní",J418,0)</f>
        <v>0</v>
      </c>
      <c r="BF418" s="232">
        <f>IF(N418="snížená",J418,0)</f>
        <v>0</v>
      </c>
      <c r="BG418" s="232">
        <f>IF(N418="zákl. přenesená",J418,0)</f>
        <v>0</v>
      </c>
      <c r="BH418" s="232">
        <f>IF(N418="sníž. přenesená",J418,0)</f>
        <v>0</v>
      </c>
      <c r="BI418" s="232">
        <f>IF(N418="nulová",J418,0)</f>
        <v>0</v>
      </c>
      <c r="BJ418" s="17" t="s">
        <v>84</v>
      </c>
      <c r="BK418" s="232">
        <f>ROUND(I418*H418,2)</f>
        <v>0</v>
      </c>
      <c r="BL418" s="17" t="s">
        <v>170</v>
      </c>
      <c r="BM418" s="231" t="s">
        <v>5918</v>
      </c>
    </row>
    <row r="419" spans="1:65" s="2" customFormat="1" ht="13.8" customHeight="1">
      <c r="A419" s="38"/>
      <c r="B419" s="39"/>
      <c r="C419" s="219" t="s">
        <v>1769</v>
      </c>
      <c r="D419" s="219" t="s">
        <v>166</v>
      </c>
      <c r="E419" s="220" t="s">
        <v>961</v>
      </c>
      <c r="F419" s="221" t="s">
        <v>5919</v>
      </c>
      <c r="G419" s="222" t="s">
        <v>169</v>
      </c>
      <c r="H419" s="223">
        <v>13.56</v>
      </c>
      <c r="I419" s="224"/>
      <c r="J419" s="225">
        <f>ROUND(I419*H419,2)</f>
        <v>0</v>
      </c>
      <c r="K419" s="226"/>
      <c r="L419" s="44"/>
      <c r="M419" s="227" t="s">
        <v>1</v>
      </c>
      <c r="N419" s="228" t="s">
        <v>41</v>
      </c>
      <c r="O419" s="91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1" t="s">
        <v>170</v>
      </c>
      <c r="AT419" s="231" t="s">
        <v>166</v>
      </c>
      <c r="AU419" s="231" t="s">
        <v>84</v>
      </c>
      <c r="AY419" s="17" t="s">
        <v>164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7" t="s">
        <v>84</v>
      </c>
      <c r="BK419" s="232">
        <f>ROUND(I419*H419,2)</f>
        <v>0</v>
      </c>
      <c r="BL419" s="17" t="s">
        <v>170</v>
      </c>
      <c r="BM419" s="231" t="s">
        <v>5920</v>
      </c>
    </row>
    <row r="420" spans="1:65" s="2" customFormat="1" ht="13.8" customHeight="1">
      <c r="A420" s="38"/>
      <c r="B420" s="39"/>
      <c r="C420" s="219" t="s">
        <v>1774</v>
      </c>
      <c r="D420" s="219" t="s">
        <v>166</v>
      </c>
      <c r="E420" s="220" t="s">
        <v>967</v>
      </c>
      <c r="F420" s="221" t="s">
        <v>5921</v>
      </c>
      <c r="G420" s="222" t="s">
        <v>169</v>
      </c>
      <c r="H420" s="223">
        <v>3.6</v>
      </c>
      <c r="I420" s="224"/>
      <c r="J420" s="225">
        <f>ROUND(I420*H420,2)</f>
        <v>0</v>
      </c>
      <c r="K420" s="226"/>
      <c r="L420" s="44"/>
      <c r="M420" s="227" t="s">
        <v>1</v>
      </c>
      <c r="N420" s="228" t="s">
        <v>41</v>
      </c>
      <c r="O420" s="91"/>
      <c r="P420" s="229">
        <f>O420*H420</f>
        <v>0</v>
      </c>
      <c r="Q420" s="229">
        <v>0</v>
      </c>
      <c r="R420" s="229">
        <f>Q420*H420</f>
        <v>0</v>
      </c>
      <c r="S420" s="229">
        <v>0</v>
      </c>
      <c r="T420" s="230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1" t="s">
        <v>170</v>
      </c>
      <c r="AT420" s="231" t="s">
        <v>166</v>
      </c>
      <c r="AU420" s="231" t="s">
        <v>84</v>
      </c>
      <c r="AY420" s="17" t="s">
        <v>164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7" t="s">
        <v>84</v>
      </c>
      <c r="BK420" s="232">
        <f>ROUND(I420*H420,2)</f>
        <v>0</v>
      </c>
      <c r="BL420" s="17" t="s">
        <v>170</v>
      </c>
      <c r="BM420" s="231" t="s">
        <v>5922</v>
      </c>
    </row>
    <row r="421" spans="1:65" s="2" customFormat="1" ht="13.8" customHeight="1">
      <c r="A421" s="38"/>
      <c r="B421" s="39"/>
      <c r="C421" s="219" t="s">
        <v>1780</v>
      </c>
      <c r="D421" s="219" t="s">
        <v>166</v>
      </c>
      <c r="E421" s="220" t="s">
        <v>974</v>
      </c>
      <c r="F421" s="221" t="s">
        <v>5923</v>
      </c>
      <c r="G421" s="222" t="s">
        <v>3928</v>
      </c>
      <c r="H421" s="223">
        <v>0.84</v>
      </c>
      <c r="I421" s="224"/>
      <c r="J421" s="225">
        <f>ROUND(I421*H421,2)</f>
        <v>0</v>
      </c>
      <c r="K421" s="226"/>
      <c r="L421" s="44"/>
      <c r="M421" s="227" t="s">
        <v>1</v>
      </c>
      <c r="N421" s="228" t="s">
        <v>41</v>
      </c>
      <c r="O421" s="91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1" t="s">
        <v>170</v>
      </c>
      <c r="AT421" s="231" t="s">
        <v>166</v>
      </c>
      <c r="AU421" s="231" t="s">
        <v>84</v>
      </c>
      <c r="AY421" s="17" t="s">
        <v>164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84</v>
      </c>
      <c r="BK421" s="232">
        <f>ROUND(I421*H421,2)</f>
        <v>0</v>
      </c>
      <c r="BL421" s="17" t="s">
        <v>170</v>
      </c>
      <c r="BM421" s="231" t="s">
        <v>5924</v>
      </c>
    </row>
    <row r="422" spans="1:65" s="2" customFormat="1" ht="13.8" customHeight="1">
      <c r="A422" s="38"/>
      <c r="B422" s="39"/>
      <c r="C422" s="219" t="s">
        <v>1786</v>
      </c>
      <c r="D422" s="219" t="s">
        <v>166</v>
      </c>
      <c r="E422" s="220" t="s">
        <v>979</v>
      </c>
      <c r="F422" s="221" t="s">
        <v>5925</v>
      </c>
      <c r="G422" s="222" t="s">
        <v>3928</v>
      </c>
      <c r="H422" s="223">
        <v>0.96</v>
      </c>
      <c r="I422" s="224"/>
      <c r="J422" s="225">
        <f>ROUND(I422*H422,2)</f>
        <v>0</v>
      </c>
      <c r="K422" s="226"/>
      <c r="L422" s="44"/>
      <c r="M422" s="227" t="s">
        <v>1</v>
      </c>
      <c r="N422" s="228" t="s">
        <v>41</v>
      </c>
      <c r="O422" s="91"/>
      <c r="P422" s="229">
        <f>O422*H422</f>
        <v>0</v>
      </c>
      <c r="Q422" s="229">
        <v>0</v>
      </c>
      <c r="R422" s="229">
        <f>Q422*H422</f>
        <v>0</v>
      </c>
      <c r="S422" s="229">
        <v>0</v>
      </c>
      <c r="T422" s="230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1" t="s">
        <v>170</v>
      </c>
      <c r="AT422" s="231" t="s">
        <v>166</v>
      </c>
      <c r="AU422" s="231" t="s">
        <v>84</v>
      </c>
      <c r="AY422" s="17" t="s">
        <v>164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7" t="s">
        <v>84</v>
      </c>
      <c r="BK422" s="232">
        <f>ROUND(I422*H422,2)</f>
        <v>0</v>
      </c>
      <c r="BL422" s="17" t="s">
        <v>170</v>
      </c>
      <c r="BM422" s="231" t="s">
        <v>5926</v>
      </c>
    </row>
    <row r="423" spans="1:65" s="2" customFormat="1" ht="22.2" customHeight="1">
      <c r="A423" s="38"/>
      <c r="B423" s="39"/>
      <c r="C423" s="219" t="s">
        <v>1791</v>
      </c>
      <c r="D423" s="219" t="s">
        <v>166</v>
      </c>
      <c r="E423" s="220" t="s">
        <v>983</v>
      </c>
      <c r="F423" s="221" t="s">
        <v>5832</v>
      </c>
      <c r="G423" s="222" t="s">
        <v>169</v>
      </c>
      <c r="H423" s="223">
        <v>6.048</v>
      </c>
      <c r="I423" s="224"/>
      <c r="J423" s="225">
        <f>ROUND(I423*H423,2)</f>
        <v>0</v>
      </c>
      <c r="K423" s="226"/>
      <c r="L423" s="44"/>
      <c r="M423" s="227" t="s">
        <v>1</v>
      </c>
      <c r="N423" s="228" t="s">
        <v>41</v>
      </c>
      <c r="O423" s="91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1" t="s">
        <v>170</v>
      </c>
      <c r="AT423" s="231" t="s">
        <v>166</v>
      </c>
      <c r="AU423" s="231" t="s">
        <v>84</v>
      </c>
      <c r="AY423" s="17" t="s">
        <v>164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7" t="s">
        <v>84</v>
      </c>
      <c r="BK423" s="232">
        <f>ROUND(I423*H423,2)</f>
        <v>0</v>
      </c>
      <c r="BL423" s="17" t="s">
        <v>170</v>
      </c>
      <c r="BM423" s="231" t="s">
        <v>5927</v>
      </c>
    </row>
    <row r="424" spans="1:65" s="2" customFormat="1" ht="13.8" customHeight="1">
      <c r="A424" s="38"/>
      <c r="B424" s="39"/>
      <c r="C424" s="219" t="s">
        <v>1796</v>
      </c>
      <c r="D424" s="219" t="s">
        <v>166</v>
      </c>
      <c r="E424" s="220" t="s">
        <v>989</v>
      </c>
      <c r="F424" s="221" t="s">
        <v>5768</v>
      </c>
      <c r="G424" s="222" t="s">
        <v>169</v>
      </c>
      <c r="H424" s="223">
        <v>8.1</v>
      </c>
      <c r="I424" s="224"/>
      <c r="J424" s="225">
        <f>ROUND(I424*H424,2)</f>
        <v>0</v>
      </c>
      <c r="K424" s="226"/>
      <c r="L424" s="44"/>
      <c r="M424" s="227" t="s">
        <v>1</v>
      </c>
      <c r="N424" s="228" t="s">
        <v>41</v>
      </c>
      <c r="O424" s="91"/>
      <c r="P424" s="229">
        <f>O424*H424</f>
        <v>0</v>
      </c>
      <c r="Q424" s="229">
        <v>0</v>
      </c>
      <c r="R424" s="229">
        <f>Q424*H424</f>
        <v>0</v>
      </c>
      <c r="S424" s="229">
        <v>0</v>
      </c>
      <c r="T424" s="230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1" t="s">
        <v>170</v>
      </c>
      <c r="AT424" s="231" t="s">
        <v>166</v>
      </c>
      <c r="AU424" s="231" t="s">
        <v>84</v>
      </c>
      <c r="AY424" s="17" t="s">
        <v>164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7" t="s">
        <v>84</v>
      </c>
      <c r="BK424" s="232">
        <f>ROUND(I424*H424,2)</f>
        <v>0</v>
      </c>
      <c r="BL424" s="17" t="s">
        <v>170</v>
      </c>
      <c r="BM424" s="231" t="s">
        <v>5928</v>
      </c>
    </row>
    <row r="425" spans="1:65" s="2" customFormat="1" ht="13.8" customHeight="1">
      <c r="A425" s="38"/>
      <c r="B425" s="39"/>
      <c r="C425" s="219" t="s">
        <v>1801</v>
      </c>
      <c r="D425" s="219" t="s">
        <v>166</v>
      </c>
      <c r="E425" s="220" t="s">
        <v>994</v>
      </c>
      <c r="F425" s="221" t="s">
        <v>5835</v>
      </c>
      <c r="G425" s="222" t="s">
        <v>169</v>
      </c>
      <c r="H425" s="223">
        <v>2</v>
      </c>
      <c r="I425" s="224"/>
      <c r="J425" s="225">
        <f>ROUND(I425*H425,2)</f>
        <v>0</v>
      </c>
      <c r="K425" s="226"/>
      <c r="L425" s="44"/>
      <c r="M425" s="227" t="s">
        <v>1</v>
      </c>
      <c r="N425" s="228" t="s">
        <v>41</v>
      </c>
      <c r="O425" s="91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170</v>
      </c>
      <c r="AT425" s="231" t="s">
        <v>166</v>
      </c>
      <c r="AU425" s="231" t="s">
        <v>84</v>
      </c>
      <c r="AY425" s="17" t="s">
        <v>164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84</v>
      </c>
      <c r="BK425" s="232">
        <f>ROUND(I425*H425,2)</f>
        <v>0</v>
      </c>
      <c r="BL425" s="17" t="s">
        <v>170</v>
      </c>
      <c r="BM425" s="231" t="s">
        <v>5929</v>
      </c>
    </row>
    <row r="426" spans="1:65" s="2" customFormat="1" ht="13.8" customHeight="1">
      <c r="A426" s="38"/>
      <c r="B426" s="39"/>
      <c r="C426" s="219" t="s">
        <v>1806</v>
      </c>
      <c r="D426" s="219" t="s">
        <v>166</v>
      </c>
      <c r="E426" s="220" t="s">
        <v>998</v>
      </c>
      <c r="F426" s="221" t="s">
        <v>5837</v>
      </c>
      <c r="G426" s="222" t="s">
        <v>3721</v>
      </c>
      <c r="H426" s="223">
        <v>1</v>
      </c>
      <c r="I426" s="224"/>
      <c r="J426" s="225">
        <f>ROUND(I426*H426,2)</f>
        <v>0</v>
      </c>
      <c r="K426" s="226"/>
      <c r="L426" s="44"/>
      <c r="M426" s="227" t="s">
        <v>1</v>
      </c>
      <c r="N426" s="228" t="s">
        <v>41</v>
      </c>
      <c r="O426" s="91"/>
      <c r="P426" s="229">
        <f>O426*H426</f>
        <v>0</v>
      </c>
      <c r="Q426" s="229">
        <v>0</v>
      </c>
      <c r="R426" s="229">
        <f>Q426*H426</f>
        <v>0</v>
      </c>
      <c r="S426" s="229">
        <v>0</v>
      </c>
      <c r="T426" s="230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31" t="s">
        <v>170</v>
      </c>
      <c r="AT426" s="231" t="s">
        <v>166</v>
      </c>
      <c r="AU426" s="231" t="s">
        <v>84</v>
      </c>
      <c r="AY426" s="17" t="s">
        <v>164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17" t="s">
        <v>84</v>
      </c>
      <c r="BK426" s="232">
        <f>ROUND(I426*H426,2)</f>
        <v>0</v>
      </c>
      <c r="BL426" s="17" t="s">
        <v>170</v>
      </c>
      <c r="BM426" s="231" t="s">
        <v>5930</v>
      </c>
    </row>
    <row r="427" spans="1:65" s="2" customFormat="1" ht="13.8" customHeight="1">
      <c r="A427" s="38"/>
      <c r="B427" s="39"/>
      <c r="C427" s="219" t="s">
        <v>1810</v>
      </c>
      <c r="D427" s="219" t="s">
        <v>166</v>
      </c>
      <c r="E427" s="220" t="s">
        <v>1004</v>
      </c>
      <c r="F427" s="221" t="s">
        <v>5931</v>
      </c>
      <c r="G427" s="222" t="s">
        <v>3721</v>
      </c>
      <c r="H427" s="223">
        <v>2</v>
      </c>
      <c r="I427" s="224"/>
      <c r="J427" s="225">
        <f>ROUND(I427*H427,2)</f>
        <v>0</v>
      </c>
      <c r="K427" s="226"/>
      <c r="L427" s="44"/>
      <c r="M427" s="227" t="s">
        <v>1</v>
      </c>
      <c r="N427" s="228" t="s">
        <v>41</v>
      </c>
      <c r="O427" s="91"/>
      <c r="P427" s="229">
        <f>O427*H427</f>
        <v>0</v>
      </c>
      <c r="Q427" s="229">
        <v>0</v>
      </c>
      <c r="R427" s="229">
        <f>Q427*H427</f>
        <v>0</v>
      </c>
      <c r="S427" s="229">
        <v>0</v>
      </c>
      <c r="T427" s="23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1" t="s">
        <v>170</v>
      </c>
      <c r="AT427" s="231" t="s">
        <v>166</v>
      </c>
      <c r="AU427" s="231" t="s">
        <v>84</v>
      </c>
      <c r="AY427" s="17" t="s">
        <v>164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84</v>
      </c>
      <c r="BK427" s="232">
        <f>ROUND(I427*H427,2)</f>
        <v>0</v>
      </c>
      <c r="BL427" s="17" t="s">
        <v>170</v>
      </c>
      <c r="BM427" s="231" t="s">
        <v>5932</v>
      </c>
    </row>
    <row r="428" spans="1:65" s="2" customFormat="1" ht="13.8" customHeight="1">
      <c r="A428" s="38"/>
      <c r="B428" s="39"/>
      <c r="C428" s="219" t="s">
        <v>1816</v>
      </c>
      <c r="D428" s="219" t="s">
        <v>166</v>
      </c>
      <c r="E428" s="220" t="s">
        <v>1008</v>
      </c>
      <c r="F428" s="221" t="s">
        <v>5882</v>
      </c>
      <c r="G428" s="222" t="s">
        <v>3721</v>
      </c>
      <c r="H428" s="223">
        <v>1</v>
      </c>
      <c r="I428" s="224"/>
      <c r="J428" s="225">
        <f>ROUND(I428*H428,2)</f>
        <v>0</v>
      </c>
      <c r="K428" s="226"/>
      <c r="L428" s="44"/>
      <c r="M428" s="227" t="s">
        <v>1</v>
      </c>
      <c r="N428" s="228" t="s">
        <v>41</v>
      </c>
      <c r="O428" s="91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1" t="s">
        <v>170</v>
      </c>
      <c r="AT428" s="231" t="s">
        <v>166</v>
      </c>
      <c r="AU428" s="231" t="s">
        <v>84</v>
      </c>
      <c r="AY428" s="17" t="s">
        <v>164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7" t="s">
        <v>84</v>
      </c>
      <c r="BK428" s="232">
        <f>ROUND(I428*H428,2)</f>
        <v>0</v>
      </c>
      <c r="BL428" s="17" t="s">
        <v>170</v>
      </c>
      <c r="BM428" s="231" t="s">
        <v>5933</v>
      </c>
    </row>
    <row r="429" spans="1:65" s="2" customFormat="1" ht="13.8" customHeight="1">
      <c r="A429" s="38"/>
      <c r="B429" s="39"/>
      <c r="C429" s="219" t="s">
        <v>1822</v>
      </c>
      <c r="D429" s="219" t="s">
        <v>166</v>
      </c>
      <c r="E429" s="220" t="s">
        <v>1013</v>
      </c>
      <c r="F429" s="221" t="s">
        <v>5845</v>
      </c>
      <c r="G429" s="222" t="s">
        <v>3721</v>
      </c>
      <c r="H429" s="223">
        <v>2</v>
      </c>
      <c r="I429" s="224"/>
      <c r="J429" s="225">
        <f>ROUND(I429*H429,2)</f>
        <v>0</v>
      </c>
      <c r="K429" s="226"/>
      <c r="L429" s="44"/>
      <c r="M429" s="227" t="s">
        <v>1</v>
      </c>
      <c r="N429" s="228" t="s">
        <v>41</v>
      </c>
      <c r="O429" s="91"/>
      <c r="P429" s="229">
        <f>O429*H429</f>
        <v>0</v>
      </c>
      <c r="Q429" s="229">
        <v>0</v>
      </c>
      <c r="R429" s="229">
        <f>Q429*H429</f>
        <v>0</v>
      </c>
      <c r="S429" s="229">
        <v>0</v>
      </c>
      <c r="T429" s="230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31" t="s">
        <v>170</v>
      </c>
      <c r="AT429" s="231" t="s">
        <v>166</v>
      </c>
      <c r="AU429" s="231" t="s">
        <v>84</v>
      </c>
      <c r="AY429" s="17" t="s">
        <v>164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7" t="s">
        <v>84</v>
      </c>
      <c r="BK429" s="232">
        <f>ROUND(I429*H429,2)</f>
        <v>0</v>
      </c>
      <c r="BL429" s="17" t="s">
        <v>170</v>
      </c>
      <c r="BM429" s="231" t="s">
        <v>5934</v>
      </c>
    </row>
    <row r="430" spans="1:65" s="2" customFormat="1" ht="13.8" customHeight="1">
      <c r="A430" s="38"/>
      <c r="B430" s="39"/>
      <c r="C430" s="219" t="s">
        <v>1827</v>
      </c>
      <c r="D430" s="219" t="s">
        <v>166</v>
      </c>
      <c r="E430" s="220" t="s">
        <v>1017</v>
      </c>
      <c r="F430" s="221" t="s">
        <v>5935</v>
      </c>
      <c r="G430" s="222" t="s">
        <v>3721</v>
      </c>
      <c r="H430" s="223">
        <v>1</v>
      </c>
      <c r="I430" s="224"/>
      <c r="J430" s="225">
        <f>ROUND(I430*H430,2)</f>
        <v>0</v>
      </c>
      <c r="K430" s="226"/>
      <c r="L430" s="44"/>
      <c r="M430" s="227" t="s">
        <v>1</v>
      </c>
      <c r="N430" s="228" t="s">
        <v>41</v>
      </c>
      <c r="O430" s="91"/>
      <c r="P430" s="229">
        <f>O430*H430</f>
        <v>0</v>
      </c>
      <c r="Q430" s="229">
        <v>0</v>
      </c>
      <c r="R430" s="229">
        <f>Q430*H430</f>
        <v>0</v>
      </c>
      <c r="S430" s="229">
        <v>0</v>
      </c>
      <c r="T430" s="230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31" t="s">
        <v>170</v>
      </c>
      <c r="AT430" s="231" t="s">
        <v>166</v>
      </c>
      <c r="AU430" s="231" t="s">
        <v>84</v>
      </c>
      <c r="AY430" s="17" t="s">
        <v>164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17" t="s">
        <v>84</v>
      </c>
      <c r="BK430" s="232">
        <f>ROUND(I430*H430,2)</f>
        <v>0</v>
      </c>
      <c r="BL430" s="17" t="s">
        <v>170</v>
      </c>
      <c r="BM430" s="231" t="s">
        <v>5936</v>
      </c>
    </row>
    <row r="431" spans="1:65" s="2" customFormat="1" ht="22.2" customHeight="1">
      <c r="A431" s="38"/>
      <c r="B431" s="39"/>
      <c r="C431" s="219" t="s">
        <v>1833</v>
      </c>
      <c r="D431" s="219" t="s">
        <v>166</v>
      </c>
      <c r="E431" s="220" t="s">
        <v>1021</v>
      </c>
      <c r="F431" s="221" t="s">
        <v>5937</v>
      </c>
      <c r="G431" s="222" t="s">
        <v>3721</v>
      </c>
      <c r="H431" s="223">
        <v>2</v>
      </c>
      <c r="I431" s="224"/>
      <c r="J431" s="225">
        <f>ROUND(I431*H431,2)</f>
        <v>0</v>
      </c>
      <c r="K431" s="226"/>
      <c r="L431" s="44"/>
      <c r="M431" s="227" t="s">
        <v>1</v>
      </c>
      <c r="N431" s="228" t="s">
        <v>41</v>
      </c>
      <c r="O431" s="91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1" t="s">
        <v>170</v>
      </c>
      <c r="AT431" s="231" t="s">
        <v>166</v>
      </c>
      <c r="AU431" s="231" t="s">
        <v>84</v>
      </c>
      <c r="AY431" s="17" t="s">
        <v>164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7" t="s">
        <v>84</v>
      </c>
      <c r="BK431" s="232">
        <f>ROUND(I431*H431,2)</f>
        <v>0</v>
      </c>
      <c r="BL431" s="17" t="s">
        <v>170</v>
      </c>
      <c r="BM431" s="231" t="s">
        <v>5938</v>
      </c>
    </row>
    <row r="432" spans="1:65" s="2" customFormat="1" ht="22.2" customHeight="1">
      <c r="A432" s="38"/>
      <c r="B432" s="39"/>
      <c r="C432" s="219" t="s">
        <v>1837</v>
      </c>
      <c r="D432" s="219" t="s">
        <v>166</v>
      </c>
      <c r="E432" s="220" t="s">
        <v>1027</v>
      </c>
      <c r="F432" s="221" t="s">
        <v>5939</v>
      </c>
      <c r="G432" s="222" t="s">
        <v>3721</v>
      </c>
      <c r="H432" s="223">
        <v>2</v>
      </c>
      <c r="I432" s="224"/>
      <c r="J432" s="225">
        <f>ROUND(I432*H432,2)</f>
        <v>0</v>
      </c>
      <c r="K432" s="226"/>
      <c r="L432" s="44"/>
      <c r="M432" s="227" t="s">
        <v>1</v>
      </c>
      <c r="N432" s="228" t="s">
        <v>41</v>
      </c>
      <c r="O432" s="91"/>
      <c r="P432" s="229">
        <f>O432*H432</f>
        <v>0</v>
      </c>
      <c r="Q432" s="229">
        <v>0</v>
      </c>
      <c r="R432" s="229">
        <f>Q432*H432</f>
        <v>0</v>
      </c>
      <c r="S432" s="229">
        <v>0</v>
      </c>
      <c r="T432" s="230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31" t="s">
        <v>170</v>
      </c>
      <c r="AT432" s="231" t="s">
        <v>166</v>
      </c>
      <c r="AU432" s="231" t="s">
        <v>84</v>
      </c>
      <c r="AY432" s="17" t="s">
        <v>164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7" t="s">
        <v>84</v>
      </c>
      <c r="BK432" s="232">
        <f>ROUND(I432*H432,2)</f>
        <v>0</v>
      </c>
      <c r="BL432" s="17" t="s">
        <v>170</v>
      </c>
      <c r="BM432" s="231" t="s">
        <v>5940</v>
      </c>
    </row>
    <row r="433" spans="1:65" s="2" customFormat="1" ht="13.8" customHeight="1">
      <c r="A433" s="38"/>
      <c r="B433" s="39"/>
      <c r="C433" s="219" t="s">
        <v>1844</v>
      </c>
      <c r="D433" s="219" t="s">
        <v>166</v>
      </c>
      <c r="E433" s="220" t="s">
        <v>1031</v>
      </c>
      <c r="F433" s="221" t="s">
        <v>5890</v>
      </c>
      <c r="G433" s="222" t="s">
        <v>3721</v>
      </c>
      <c r="H433" s="223">
        <v>4</v>
      </c>
      <c r="I433" s="224"/>
      <c r="J433" s="225">
        <f>ROUND(I433*H433,2)</f>
        <v>0</v>
      </c>
      <c r="K433" s="226"/>
      <c r="L433" s="44"/>
      <c r="M433" s="227" t="s">
        <v>1</v>
      </c>
      <c r="N433" s="228" t="s">
        <v>41</v>
      </c>
      <c r="O433" s="91"/>
      <c r="P433" s="229">
        <f>O433*H433</f>
        <v>0</v>
      </c>
      <c r="Q433" s="229">
        <v>0</v>
      </c>
      <c r="R433" s="229">
        <f>Q433*H433</f>
        <v>0</v>
      </c>
      <c r="S433" s="229">
        <v>0</v>
      </c>
      <c r="T433" s="23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31" t="s">
        <v>170</v>
      </c>
      <c r="AT433" s="231" t="s">
        <v>166</v>
      </c>
      <c r="AU433" s="231" t="s">
        <v>84</v>
      </c>
      <c r="AY433" s="17" t="s">
        <v>164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7" t="s">
        <v>84</v>
      </c>
      <c r="BK433" s="232">
        <f>ROUND(I433*H433,2)</f>
        <v>0</v>
      </c>
      <c r="BL433" s="17" t="s">
        <v>170</v>
      </c>
      <c r="BM433" s="231" t="s">
        <v>5941</v>
      </c>
    </row>
    <row r="434" spans="1:65" s="2" customFormat="1" ht="13.8" customHeight="1">
      <c r="A434" s="38"/>
      <c r="B434" s="39"/>
      <c r="C434" s="219" t="s">
        <v>1849</v>
      </c>
      <c r="D434" s="219" t="s">
        <v>166</v>
      </c>
      <c r="E434" s="220" t="s">
        <v>1041</v>
      </c>
      <c r="F434" s="221" t="s">
        <v>5861</v>
      </c>
      <c r="G434" s="222" t="s">
        <v>3721</v>
      </c>
      <c r="H434" s="223">
        <v>1</v>
      </c>
      <c r="I434" s="224"/>
      <c r="J434" s="225">
        <f>ROUND(I434*H434,2)</f>
        <v>0</v>
      </c>
      <c r="K434" s="226"/>
      <c r="L434" s="44"/>
      <c r="M434" s="227" t="s">
        <v>1</v>
      </c>
      <c r="N434" s="228" t="s">
        <v>41</v>
      </c>
      <c r="O434" s="91"/>
      <c r="P434" s="229">
        <f>O434*H434</f>
        <v>0</v>
      </c>
      <c r="Q434" s="229">
        <v>0</v>
      </c>
      <c r="R434" s="229">
        <f>Q434*H434</f>
        <v>0</v>
      </c>
      <c r="S434" s="229">
        <v>0</v>
      </c>
      <c r="T434" s="230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1" t="s">
        <v>170</v>
      </c>
      <c r="AT434" s="231" t="s">
        <v>166</v>
      </c>
      <c r="AU434" s="231" t="s">
        <v>84</v>
      </c>
      <c r="AY434" s="17" t="s">
        <v>164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17" t="s">
        <v>84</v>
      </c>
      <c r="BK434" s="232">
        <f>ROUND(I434*H434,2)</f>
        <v>0</v>
      </c>
      <c r="BL434" s="17" t="s">
        <v>170</v>
      </c>
      <c r="BM434" s="231" t="s">
        <v>5942</v>
      </c>
    </row>
    <row r="435" spans="1:65" s="2" customFormat="1" ht="13.8" customHeight="1">
      <c r="A435" s="38"/>
      <c r="B435" s="39"/>
      <c r="C435" s="219" t="s">
        <v>1855</v>
      </c>
      <c r="D435" s="219" t="s">
        <v>166</v>
      </c>
      <c r="E435" s="220" t="s">
        <v>1045</v>
      </c>
      <c r="F435" s="221" t="s">
        <v>5678</v>
      </c>
      <c r="G435" s="222" t="s">
        <v>557</v>
      </c>
      <c r="H435" s="223">
        <v>30</v>
      </c>
      <c r="I435" s="224"/>
      <c r="J435" s="225">
        <f>ROUND(I435*H435,2)</f>
        <v>0</v>
      </c>
      <c r="K435" s="226"/>
      <c r="L435" s="44"/>
      <c r="M435" s="227" t="s">
        <v>1</v>
      </c>
      <c r="N435" s="228" t="s">
        <v>41</v>
      </c>
      <c r="O435" s="91"/>
      <c r="P435" s="229">
        <f>O435*H435</f>
        <v>0</v>
      </c>
      <c r="Q435" s="229">
        <v>0</v>
      </c>
      <c r="R435" s="229">
        <f>Q435*H435</f>
        <v>0</v>
      </c>
      <c r="S435" s="229">
        <v>0</v>
      </c>
      <c r="T435" s="230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31" t="s">
        <v>170</v>
      </c>
      <c r="AT435" s="231" t="s">
        <v>166</v>
      </c>
      <c r="AU435" s="231" t="s">
        <v>84</v>
      </c>
      <c r="AY435" s="17" t="s">
        <v>164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7" t="s">
        <v>84</v>
      </c>
      <c r="BK435" s="232">
        <f>ROUND(I435*H435,2)</f>
        <v>0</v>
      </c>
      <c r="BL435" s="17" t="s">
        <v>170</v>
      </c>
      <c r="BM435" s="231" t="s">
        <v>5943</v>
      </c>
    </row>
    <row r="436" spans="1:65" s="2" customFormat="1" ht="13.8" customHeight="1">
      <c r="A436" s="38"/>
      <c r="B436" s="39"/>
      <c r="C436" s="219" t="s">
        <v>1860</v>
      </c>
      <c r="D436" s="219" t="s">
        <v>166</v>
      </c>
      <c r="E436" s="220" t="s">
        <v>1050</v>
      </c>
      <c r="F436" s="221" t="s">
        <v>5785</v>
      </c>
      <c r="G436" s="222" t="s">
        <v>3721</v>
      </c>
      <c r="H436" s="223">
        <v>1</v>
      </c>
      <c r="I436" s="224"/>
      <c r="J436" s="225">
        <f>ROUND(I436*H436,2)</f>
        <v>0</v>
      </c>
      <c r="K436" s="226"/>
      <c r="L436" s="44"/>
      <c r="M436" s="227" t="s">
        <v>1</v>
      </c>
      <c r="N436" s="228" t="s">
        <v>41</v>
      </c>
      <c r="O436" s="91"/>
      <c r="P436" s="229">
        <f>O436*H436</f>
        <v>0</v>
      </c>
      <c r="Q436" s="229">
        <v>0</v>
      </c>
      <c r="R436" s="229">
        <f>Q436*H436</f>
        <v>0</v>
      </c>
      <c r="S436" s="229">
        <v>0</v>
      </c>
      <c r="T436" s="230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31" t="s">
        <v>170</v>
      </c>
      <c r="AT436" s="231" t="s">
        <v>166</v>
      </c>
      <c r="AU436" s="231" t="s">
        <v>84</v>
      </c>
      <c r="AY436" s="17" t="s">
        <v>164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7" t="s">
        <v>84</v>
      </c>
      <c r="BK436" s="232">
        <f>ROUND(I436*H436,2)</f>
        <v>0</v>
      </c>
      <c r="BL436" s="17" t="s">
        <v>170</v>
      </c>
      <c r="BM436" s="231" t="s">
        <v>5944</v>
      </c>
    </row>
    <row r="437" spans="1:63" s="12" customFormat="1" ht="25.9" customHeight="1">
      <c r="A437" s="12"/>
      <c r="B437" s="203"/>
      <c r="C437" s="204"/>
      <c r="D437" s="205" t="s">
        <v>75</v>
      </c>
      <c r="E437" s="206" t="s">
        <v>5945</v>
      </c>
      <c r="F437" s="206" t="s">
        <v>5946</v>
      </c>
      <c r="G437" s="204"/>
      <c r="H437" s="204"/>
      <c r="I437" s="207"/>
      <c r="J437" s="208">
        <f>BK437</f>
        <v>0</v>
      </c>
      <c r="K437" s="204"/>
      <c r="L437" s="209"/>
      <c r="M437" s="210"/>
      <c r="N437" s="211"/>
      <c r="O437" s="211"/>
      <c r="P437" s="212">
        <f>SUM(P438:P468)</f>
        <v>0</v>
      </c>
      <c r="Q437" s="211"/>
      <c r="R437" s="212">
        <f>SUM(R438:R468)</f>
        <v>0</v>
      </c>
      <c r="S437" s="211"/>
      <c r="T437" s="213">
        <f>SUM(T438:T468)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4" t="s">
        <v>84</v>
      </c>
      <c r="AT437" s="215" t="s">
        <v>75</v>
      </c>
      <c r="AU437" s="215" t="s">
        <v>76</v>
      </c>
      <c r="AY437" s="214" t="s">
        <v>164</v>
      </c>
      <c r="BK437" s="216">
        <f>SUM(BK438:BK468)</f>
        <v>0</v>
      </c>
    </row>
    <row r="438" spans="1:65" s="2" customFormat="1" ht="22.2" customHeight="1">
      <c r="A438" s="38"/>
      <c r="B438" s="39"/>
      <c r="C438" s="219" t="s">
        <v>1865</v>
      </c>
      <c r="D438" s="219" t="s">
        <v>166</v>
      </c>
      <c r="E438" s="220" t="s">
        <v>1056</v>
      </c>
      <c r="F438" s="221" t="s">
        <v>5947</v>
      </c>
      <c r="G438" s="222" t="s">
        <v>3721</v>
      </c>
      <c r="H438" s="223">
        <v>1</v>
      </c>
      <c r="I438" s="224"/>
      <c r="J438" s="225">
        <f>ROUND(I438*H438,2)</f>
        <v>0</v>
      </c>
      <c r="K438" s="226"/>
      <c r="L438" s="44"/>
      <c r="M438" s="227" t="s">
        <v>1</v>
      </c>
      <c r="N438" s="228" t="s">
        <v>41</v>
      </c>
      <c r="O438" s="91"/>
      <c r="P438" s="229">
        <f>O438*H438</f>
        <v>0</v>
      </c>
      <c r="Q438" s="229">
        <v>0</v>
      </c>
      <c r="R438" s="229">
        <f>Q438*H438</f>
        <v>0</v>
      </c>
      <c r="S438" s="229">
        <v>0</v>
      </c>
      <c r="T438" s="23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1" t="s">
        <v>170</v>
      </c>
      <c r="AT438" s="231" t="s">
        <v>166</v>
      </c>
      <c r="AU438" s="231" t="s">
        <v>84</v>
      </c>
      <c r="AY438" s="17" t="s">
        <v>164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7" t="s">
        <v>84</v>
      </c>
      <c r="BK438" s="232">
        <f>ROUND(I438*H438,2)</f>
        <v>0</v>
      </c>
      <c r="BL438" s="17" t="s">
        <v>170</v>
      </c>
      <c r="BM438" s="231" t="s">
        <v>5948</v>
      </c>
    </row>
    <row r="439" spans="1:65" s="2" customFormat="1" ht="22.2" customHeight="1">
      <c r="A439" s="38"/>
      <c r="B439" s="39"/>
      <c r="C439" s="219" t="s">
        <v>1871</v>
      </c>
      <c r="D439" s="219" t="s">
        <v>166</v>
      </c>
      <c r="E439" s="220" t="s">
        <v>1061</v>
      </c>
      <c r="F439" s="221" t="s">
        <v>5949</v>
      </c>
      <c r="G439" s="222" t="s">
        <v>3721</v>
      </c>
      <c r="H439" s="223">
        <v>1</v>
      </c>
      <c r="I439" s="224"/>
      <c r="J439" s="225">
        <f>ROUND(I439*H439,2)</f>
        <v>0</v>
      </c>
      <c r="K439" s="226"/>
      <c r="L439" s="44"/>
      <c r="M439" s="227" t="s">
        <v>1</v>
      </c>
      <c r="N439" s="228" t="s">
        <v>41</v>
      </c>
      <c r="O439" s="91"/>
      <c r="P439" s="229">
        <f>O439*H439</f>
        <v>0</v>
      </c>
      <c r="Q439" s="229">
        <v>0</v>
      </c>
      <c r="R439" s="229">
        <f>Q439*H439</f>
        <v>0</v>
      </c>
      <c r="S439" s="229">
        <v>0</v>
      </c>
      <c r="T439" s="230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1" t="s">
        <v>170</v>
      </c>
      <c r="AT439" s="231" t="s">
        <v>166</v>
      </c>
      <c r="AU439" s="231" t="s">
        <v>84</v>
      </c>
      <c r="AY439" s="17" t="s">
        <v>164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84</v>
      </c>
      <c r="BK439" s="232">
        <f>ROUND(I439*H439,2)</f>
        <v>0</v>
      </c>
      <c r="BL439" s="17" t="s">
        <v>170</v>
      </c>
      <c r="BM439" s="231" t="s">
        <v>5950</v>
      </c>
    </row>
    <row r="440" spans="1:65" s="2" customFormat="1" ht="13.8" customHeight="1">
      <c r="A440" s="38"/>
      <c r="B440" s="39"/>
      <c r="C440" s="219" t="s">
        <v>1877</v>
      </c>
      <c r="D440" s="219" t="s">
        <v>166</v>
      </c>
      <c r="E440" s="220" t="s">
        <v>1078</v>
      </c>
      <c r="F440" s="221" t="s">
        <v>5951</v>
      </c>
      <c r="G440" s="222" t="s">
        <v>3721</v>
      </c>
      <c r="H440" s="223">
        <v>1</v>
      </c>
      <c r="I440" s="224"/>
      <c r="J440" s="225">
        <f>ROUND(I440*H440,2)</f>
        <v>0</v>
      </c>
      <c r="K440" s="226"/>
      <c r="L440" s="44"/>
      <c r="M440" s="227" t="s">
        <v>1</v>
      </c>
      <c r="N440" s="228" t="s">
        <v>41</v>
      </c>
      <c r="O440" s="91"/>
      <c r="P440" s="229">
        <f>O440*H440</f>
        <v>0</v>
      </c>
      <c r="Q440" s="229">
        <v>0</v>
      </c>
      <c r="R440" s="229">
        <f>Q440*H440</f>
        <v>0</v>
      </c>
      <c r="S440" s="229">
        <v>0</v>
      </c>
      <c r="T440" s="230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1" t="s">
        <v>170</v>
      </c>
      <c r="AT440" s="231" t="s">
        <v>166</v>
      </c>
      <c r="AU440" s="231" t="s">
        <v>84</v>
      </c>
      <c r="AY440" s="17" t="s">
        <v>164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17" t="s">
        <v>84</v>
      </c>
      <c r="BK440" s="232">
        <f>ROUND(I440*H440,2)</f>
        <v>0</v>
      </c>
      <c r="BL440" s="17" t="s">
        <v>170</v>
      </c>
      <c r="BM440" s="231" t="s">
        <v>5952</v>
      </c>
    </row>
    <row r="441" spans="1:65" s="2" customFormat="1" ht="13.8" customHeight="1">
      <c r="A441" s="38"/>
      <c r="B441" s="39"/>
      <c r="C441" s="219" t="s">
        <v>1882</v>
      </c>
      <c r="D441" s="219" t="s">
        <v>166</v>
      </c>
      <c r="E441" s="220" t="s">
        <v>1084</v>
      </c>
      <c r="F441" s="221" t="s">
        <v>5951</v>
      </c>
      <c r="G441" s="222" t="s">
        <v>3721</v>
      </c>
      <c r="H441" s="223">
        <v>1</v>
      </c>
      <c r="I441" s="224"/>
      <c r="J441" s="225">
        <f>ROUND(I441*H441,2)</f>
        <v>0</v>
      </c>
      <c r="K441" s="226"/>
      <c r="L441" s="44"/>
      <c r="M441" s="227" t="s">
        <v>1</v>
      </c>
      <c r="N441" s="228" t="s">
        <v>41</v>
      </c>
      <c r="O441" s="91"/>
      <c r="P441" s="229">
        <f>O441*H441</f>
        <v>0</v>
      </c>
      <c r="Q441" s="229">
        <v>0</v>
      </c>
      <c r="R441" s="229">
        <f>Q441*H441</f>
        <v>0</v>
      </c>
      <c r="S441" s="229">
        <v>0</v>
      </c>
      <c r="T441" s="230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31" t="s">
        <v>170</v>
      </c>
      <c r="AT441" s="231" t="s">
        <v>166</v>
      </c>
      <c r="AU441" s="231" t="s">
        <v>84</v>
      </c>
      <c r="AY441" s="17" t="s">
        <v>164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17" t="s">
        <v>84</v>
      </c>
      <c r="BK441" s="232">
        <f>ROUND(I441*H441,2)</f>
        <v>0</v>
      </c>
      <c r="BL441" s="17" t="s">
        <v>170</v>
      </c>
      <c r="BM441" s="231" t="s">
        <v>5953</v>
      </c>
    </row>
    <row r="442" spans="1:65" s="2" customFormat="1" ht="34.8" customHeight="1">
      <c r="A442" s="38"/>
      <c r="B442" s="39"/>
      <c r="C442" s="219" t="s">
        <v>1889</v>
      </c>
      <c r="D442" s="219" t="s">
        <v>166</v>
      </c>
      <c r="E442" s="220" t="s">
        <v>1093</v>
      </c>
      <c r="F442" s="221" t="s">
        <v>5954</v>
      </c>
      <c r="G442" s="222" t="s">
        <v>3721</v>
      </c>
      <c r="H442" s="223">
        <v>1</v>
      </c>
      <c r="I442" s="224"/>
      <c r="J442" s="225">
        <f>ROUND(I442*H442,2)</f>
        <v>0</v>
      </c>
      <c r="K442" s="226"/>
      <c r="L442" s="44"/>
      <c r="M442" s="227" t="s">
        <v>1</v>
      </c>
      <c r="N442" s="228" t="s">
        <v>41</v>
      </c>
      <c r="O442" s="91"/>
      <c r="P442" s="229">
        <f>O442*H442</f>
        <v>0</v>
      </c>
      <c r="Q442" s="229">
        <v>0</v>
      </c>
      <c r="R442" s="229">
        <f>Q442*H442</f>
        <v>0</v>
      </c>
      <c r="S442" s="229">
        <v>0</v>
      </c>
      <c r="T442" s="230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1" t="s">
        <v>170</v>
      </c>
      <c r="AT442" s="231" t="s">
        <v>166</v>
      </c>
      <c r="AU442" s="231" t="s">
        <v>84</v>
      </c>
      <c r="AY442" s="17" t="s">
        <v>164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7" t="s">
        <v>84</v>
      </c>
      <c r="BK442" s="232">
        <f>ROUND(I442*H442,2)</f>
        <v>0</v>
      </c>
      <c r="BL442" s="17" t="s">
        <v>170</v>
      </c>
      <c r="BM442" s="231" t="s">
        <v>5955</v>
      </c>
    </row>
    <row r="443" spans="1:65" s="2" customFormat="1" ht="34.8" customHeight="1">
      <c r="A443" s="38"/>
      <c r="B443" s="39"/>
      <c r="C443" s="219" t="s">
        <v>1895</v>
      </c>
      <c r="D443" s="219" t="s">
        <v>166</v>
      </c>
      <c r="E443" s="220" t="s">
        <v>1100</v>
      </c>
      <c r="F443" s="221" t="s">
        <v>5954</v>
      </c>
      <c r="G443" s="222" t="s">
        <v>3721</v>
      </c>
      <c r="H443" s="223">
        <v>1</v>
      </c>
      <c r="I443" s="224"/>
      <c r="J443" s="225">
        <f>ROUND(I443*H443,2)</f>
        <v>0</v>
      </c>
      <c r="K443" s="226"/>
      <c r="L443" s="44"/>
      <c r="M443" s="227" t="s">
        <v>1</v>
      </c>
      <c r="N443" s="228" t="s">
        <v>41</v>
      </c>
      <c r="O443" s="91"/>
      <c r="P443" s="229">
        <f>O443*H443</f>
        <v>0</v>
      </c>
      <c r="Q443" s="229">
        <v>0</v>
      </c>
      <c r="R443" s="229">
        <f>Q443*H443</f>
        <v>0</v>
      </c>
      <c r="S443" s="229">
        <v>0</v>
      </c>
      <c r="T443" s="230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1" t="s">
        <v>170</v>
      </c>
      <c r="AT443" s="231" t="s">
        <v>166</v>
      </c>
      <c r="AU443" s="231" t="s">
        <v>84</v>
      </c>
      <c r="AY443" s="17" t="s">
        <v>164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17" t="s">
        <v>84</v>
      </c>
      <c r="BK443" s="232">
        <f>ROUND(I443*H443,2)</f>
        <v>0</v>
      </c>
      <c r="BL443" s="17" t="s">
        <v>170</v>
      </c>
      <c r="BM443" s="231" t="s">
        <v>5956</v>
      </c>
    </row>
    <row r="444" spans="1:65" s="2" customFormat="1" ht="34.8" customHeight="1">
      <c r="A444" s="38"/>
      <c r="B444" s="39"/>
      <c r="C444" s="219" t="s">
        <v>1901</v>
      </c>
      <c r="D444" s="219" t="s">
        <v>166</v>
      </c>
      <c r="E444" s="220" t="s">
        <v>1111</v>
      </c>
      <c r="F444" s="221" t="s">
        <v>5957</v>
      </c>
      <c r="G444" s="222" t="s">
        <v>3721</v>
      </c>
      <c r="H444" s="223">
        <v>1</v>
      </c>
      <c r="I444" s="224"/>
      <c r="J444" s="225">
        <f>ROUND(I444*H444,2)</f>
        <v>0</v>
      </c>
      <c r="K444" s="226"/>
      <c r="L444" s="44"/>
      <c r="M444" s="227" t="s">
        <v>1</v>
      </c>
      <c r="N444" s="228" t="s">
        <v>41</v>
      </c>
      <c r="O444" s="91"/>
      <c r="P444" s="229">
        <f>O444*H444</f>
        <v>0</v>
      </c>
      <c r="Q444" s="229">
        <v>0</v>
      </c>
      <c r="R444" s="229">
        <f>Q444*H444</f>
        <v>0</v>
      </c>
      <c r="S444" s="229">
        <v>0</v>
      </c>
      <c r="T444" s="230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31" t="s">
        <v>170</v>
      </c>
      <c r="AT444" s="231" t="s">
        <v>166</v>
      </c>
      <c r="AU444" s="231" t="s">
        <v>84</v>
      </c>
      <c r="AY444" s="17" t="s">
        <v>164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17" t="s">
        <v>84</v>
      </c>
      <c r="BK444" s="232">
        <f>ROUND(I444*H444,2)</f>
        <v>0</v>
      </c>
      <c r="BL444" s="17" t="s">
        <v>170</v>
      </c>
      <c r="BM444" s="231" t="s">
        <v>5958</v>
      </c>
    </row>
    <row r="445" spans="1:65" s="2" customFormat="1" ht="34.8" customHeight="1">
      <c r="A445" s="38"/>
      <c r="B445" s="39"/>
      <c r="C445" s="219" t="s">
        <v>1905</v>
      </c>
      <c r="D445" s="219" t="s">
        <v>166</v>
      </c>
      <c r="E445" s="220" t="s">
        <v>1121</v>
      </c>
      <c r="F445" s="221" t="s">
        <v>5959</v>
      </c>
      <c r="G445" s="222" t="s">
        <v>3721</v>
      </c>
      <c r="H445" s="223">
        <v>1</v>
      </c>
      <c r="I445" s="224"/>
      <c r="J445" s="225">
        <f>ROUND(I445*H445,2)</f>
        <v>0</v>
      </c>
      <c r="K445" s="226"/>
      <c r="L445" s="44"/>
      <c r="M445" s="227" t="s">
        <v>1</v>
      </c>
      <c r="N445" s="228" t="s">
        <v>41</v>
      </c>
      <c r="O445" s="91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1" t="s">
        <v>170</v>
      </c>
      <c r="AT445" s="231" t="s">
        <v>166</v>
      </c>
      <c r="AU445" s="231" t="s">
        <v>84</v>
      </c>
      <c r="AY445" s="17" t="s">
        <v>164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7" t="s">
        <v>84</v>
      </c>
      <c r="BK445" s="232">
        <f>ROUND(I445*H445,2)</f>
        <v>0</v>
      </c>
      <c r="BL445" s="17" t="s">
        <v>170</v>
      </c>
      <c r="BM445" s="231" t="s">
        <v>5960</v>
      </c>
    </row>
    <row r="446" spans="1:65" s="2" customFormat="1" ht="22.2" customHeight="1">
      <c r="A446" s="38"/>
      <c r="B446" s="39"/>
      <c r="C446" s="219" t="s">
        <v>1915</v>
      </c>
      <c r="D446" s="219" t="s">
        <v>166</v>
      </c>
      <c r="E446" s="220" t="s">
        <v>1126</v>
      </c>
      <c r="F446" s="221" t="s">
        <v>5961</v>
      </c>
      <c r="G446" s="222" t="s">
        <v>3721</v>
      </c>
      <c r="H446" s="223">
        <v>1</v>
      </c>
      <c r="I446" s="224"/>
      <c r="J446" s="225">
        <f>ROUND(I446*H446,2)</f>
        <v>0</v>
      </c>
      <c r="K446" s="226"/>
      <c r="L446" s="44"/>
      <c r="M446" s="227" t="s">
        <v>1</v>
      </c>
      <c r="N446" s="228" t="s">
        <v>41</v>
      </c>
      <c r="O446" s="91"/>
      <c r="P446" s="229">
        <f>O446*H446</f>
        <v>0</v>
      </c>
      <c r="Q446" s="229">
        <v>0</v>
      </c>
      <c r="R446" s="229">
        <f>Q446*H446</f>
        <v>0</v>
      </c>
      <c r="S446" s="229">
        <v>0</v>
      </c>
      <c r="T446" s="230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1" t="s">
        <v>170</v>
      </c>
      <c r="AT446" s="231" t="s">
        <v>166</v>
      </c>
      <c r="AU446" s="231" t="s">
        <v>84</v>
      </c>
      <c r="AY446" s="17" t="s">
        <v>164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17" t="s">
        <v>84</v>
      </c>
      <c r="BK446" s="232">
        <f>ROUND(I446*H446,2)</f>
        <v>0</v>
      </c>
      <c r="BL446" s="17" t="s">
        <v>170</v>
      </c>
      <c r="BM446" s="231" t="s">
        <v>5962</v>
      </c>
    </row>
    <row r="447" spans="1:65" s="2" customFormat="1" ht="13.8" customHeight="1">
      <c r="A447" s="38"/>
      <c r="B447" s="39"/>
      <c r="C447" s="219" t="s">
        <v>1922</v>
      </c>
      <c r="D447" s="219" t="s">
        <v>166</v>
      </c>
      <c r="E447" s="220" t="s">
        <v>1134</v>
      </c>
      <c r="F447" s="221" t="s">
        <v>5963</v>
      </c>
      <c r="G447" s="222" t="s">
        <v>169</v>
      </c>
      <c r="H447" s="223">
        <v>1</v>
      </c>
      <c r="I447" s="224"/>
      <c r="J447" s="225">
        <f>ROUND(I447*H447,2)</f>
        <v>0</v>
      </c>
      <c r="K447" s="226"/>
      <c r="L447" s="44"/>
      <c r="M447" s="227" t="s">
        <v>1</v>
      </c>
      <c r="N447" s="228" t="s">
        <v>41</v>
      </c>
      <c r="O447" s="91"/>
      <c r="P447" s="229">
        <f>O447*H447</f>
        <v>0</v>
      </c>
      <c r="Q447" s="229">
        <v>0</v>
      </c>
      <c r="R447" s="229">
        <f>Q447*H447</f>
        <v>0</v>
      </c>
      <c r="S447" s="229">
        <v>0</v>
      </c>
      <c r="T447" s="230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31" t="s">
        <v>170</v>
      </c>
      <c r="AT447" s="231" t="s">
        <v>166</v>
      </c>
      <c r="AU447" s="231" t="s">
        <v>84</v>
      </c>
      <c r="AY447" s="17" t="s">
        <v>164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17" t="s">
        <v>84</v>
      </c>
      <c r="BK447" s="232">
        <f>ROUND(I447*H447,2)</f>
        <v>0</v>
      </c>
      <c r="BL447" s="17" t="s">
        <v>170</v>
      </c>
      <c r="BM447" s="231" t="s">
        <v>5964</v>
      </c>
    </row>
    <row r="448" spans="1:65" s="2" customFormat="1" ht="13.8" customHeight="1">
      <c r="A448" s="38"/>
      <c r="B448" s="39"/>
      <c r="C448" s="219" t="s">
        <v>1931</v>
      </c>
      <c r="D448" s="219" t="s">
        <v>166</v>
      </c>
      <c r="E448" s="220" t="s">
        <v>1139</v>
      </c>
      <c r="F448" s="221" t="s">
        <v>5830</v>
      </c>
      <c r="G448" s="222" t="s">
        <v>3928</v>
      </c>
      <c r="H448" s="223">
        <v>42</v>
      </c>
      <c r="I448" s="224"/>
      <c r="J448" s="225">
        <f>ROUND(I448*H448,2)</f>
        <v>0</v>
      </c>
      <c r="K448" s="226"/>
      <c r="L448" s="44"/>
      <c r="M448" s="227" t="s">
        <v>1</v>
      </c>
      <c r="N448" s="228" t="s">
        <v>41</v>
      </c>
      <c r="O448" s="91"/>
      <c r="P448" s="229">
        <f>O448*H448</f>
        <v>0</v>
      </c>
      <c r="Q448" s="229">
        <v>0</v>
      </c>
      <c r="R448" s="229">
        <f>Q448*H448</f>
        <v>0</v>
      </c>
      <c r="S448" s="229">
        <v>0</v>
      </c>
      <c r="T448" s="230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1" t="s">
        <v>170</v>
      </c>
      <c r="AT448" s="231" t="s">
        <v>166</v>
      </c>
      <c r="AU448" s="231" t="s">
        <v>84</v>
      </c>
      <c r="AY448" s="17" t="s">
        <v>164</v>
      </c>
      <c r="BE448" s="232">
        <f>IF(N448="základní",J448,0)</f>
        <v>0</v>
      </c>
      <c r="BF448" s="232">
        <f>IF(N448="snížená",J448,0)</f>
        <v>0</v>
      </c>
      <c r="BG448" s="232">
        <f>IF(N448="zákl. přenesená",J448,0)</f>
        <v>0</v>
      </c>
      <c r="BH448" s="232">
        <f>IF(N448="sníž. přenesená",J448,0)</f>
        <v>0</v>
      </c>
      <c r="BI448" s="232">
        <f>IF(N448="nulová",J448,0)</f>
        <v>0</v>
      </c>
      <c r="BJ448" s="17" t="s">
        <v>84</v>
      </c>
      <c r="BK448" s="232">
        <f>ROUND(I448*H448,2)</f>
        <v>0</v>
      </c>
      <c r="BL448" s="17" t="s">
        <v>170</v>
      </c>
      <c r="BM448" s="231" t="s">
        <v>5965</v>
      </c>
    </row>
    <row r="449" spans="1:65" s="2" customFormat="1" ht="13.8" customHeight="1">
      <c r="A449" s="38"/>
      <c r="B449" s="39"/>
      <c r="C449" s="219" t="s">
        <v>1935</v>
      </c>
      <c r="D449" s="219" t="s">
        <v>166</v>
      </c>
      <c r="E449" s="220" t="s">
        <v>1144</v>
      </c>
      <c r="F449" s="221" t="s">
        <v>5966</v>
      </c>
      <c r="G449" s="222" t="s">
        <v>3928</v>
      </c>
      <c r="H449" s="223">
        <v>18</v>
      </c>
      <c r="I449" s="224"/>
      <c r="J449" s="225">
        <f>ROUND(I449*H449,2)</f>
        <v>0</v>
      </c>
      <c r="K449" s="226"/>
      <c r="L449" s="44"/>
      <c r="M449" s="227" t="s">
        <v>1</v>
      </c>
      <c r="N449" s="228" t="s">
        <v>41</v>
      </c>
      <c r="O449" s="91"/>
      <c r="P449" s="229">
        <f>O449*H449</f>
        <v>0</v>
      </c>
      <c r="Q449" s="229">
        <v>0</v>
      </c>
      <c r="R449" s="229">
        <f>Q449*H449</f>
        <v>0</v>
      </c>
      <c r="S449" s="229">
        <v>0</v>
      </c>
      <c r="T449" s="230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1" t="s">
        <v>170</v>
      </c>
      <c r="AT449" s="231" t="s">
        <v>166</v>
      </c>
      <c r="AU449" s="231" t="s">
        <v>84</v>
      </c>
      <c r="AY449" s="17" t="s">
        <v>164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7" t="s">
        <v>84</v>
      </c>
      <c r="BK449" s="232">
        <f>ROUND(I449*H449,2)</f>
        <v>0</v>
      </c>
      <c r="BL449" s="17" t="s">
        <v>170</v>
      </c>
      <c r="BM449" s="231" t="s">
        <v>5967</v>
      </c>
    </row>
    <row r="450" spans="1:65" s="2" customFormat="1" ht="13.8" customHeight="1">
      <c r="A450" s="38"/>
      <c r="B450" s="39"/>
      <c r="C450" s="219" t="s">
        <v>1945</v>
      </c>
      <c r="D450" s="219" t="s">
        <v>166</v>
      </c>
      <c r="E450" s="220" t="s">
        <v>1165</v>
      </c>
      <c r="F450" s="221" t="s">
        <v>5968</v>
      </c>
      <c r="G450" s="222" t="s">
        <v>3928</v>
      </c>
      <c r="H450" s="223">
        <v>12</v>
      </c>
      <c r="I450" s="224"/>
      <c r="J450" s="225">
        <f>ROUND(I450*H450,2)</f>
        <v>0</v>
      </c>
      <c r="K450" s="226"/>
      <c r="L450" s="44"/>
      <c r="M450" s="227" t="s">
        <v>1</v>
      </c>
      <c r="N450" s="228" t="s">
        <v>41</v>
      </c>
      <c r="O450" s="91"/>
      <c r="P450" s="229">
        <f>O450*H450</f>
        <v>0</v>
      </c>
      <c r="Q450" s="229">
        <v>0</v>
      </c>
      <c r="R450" s="229">
        <f>Q450*H450</f>
        <v>0</v>
      </c>
      <c r="S450" s="229">
        <v>0</v>
      </c>
      <c r="T450" s="230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1" t="s">
        <v>170</v>
      </c>
      <c r="AT450" s="231" t="s">
        <v>166</v>
      </c>
      <c r="AU450" s="231" t="s">
        <v>84</v>
      </c>
      <c r="AY450" s="17" t="s">
        <v>164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7" t="s">
        <v>84</v>
      </c>
      <c r="BK450" s="232">
        <f>ROUND(I450*H450,2)</f>
        <v>0</v>
      </c>
      <c r="BL450" s="17" t="s">
        <v>170</v>
      </c>
      <c r="BM450" s="231" t="s">
        <v>5969</v>
      </c>
    </row>
    <row r="451" spans="1:65" s="2" customFormat="1" ht="13.8" customHeight="1">
      <c r="A451" s="38"/>
      <c r="B451" s="39"/>
      <c r="C451" s="219" t="s">
        <v>1950</v>
      </c>
      <c r="D451" s="219" t="s">
        <v>166</v>
      </c>
      <c r="E451" s="220" t="s">
        <v>1170</v>
      </c>
      <c r="F451" s="221" t="s">
        <v>5970</v>
      </c>
      <c r="G451" s="222" t="s">
        <v>3928</v>
      </c>
      <c r="H451" s="223">
        <v>5</v>
      </c>
      <c r="I451" s="224"/>
      <c r="J451" s="225">
        <f>ROUND(I451*H451,2)</f>
        <v>0</v>
      </c>
      <c r="K451" s="226"/>
      <c r="L451" s="44"/>
      <c r="M451" s="227" t="s">
        <v>1</v>
      </c>
      <c r="N451" s="228" t="s">
        <v>41</v>
      </c>
      <c r="O451" s="91"/>
      <c r="P451" s="229">
        <f>O451*H451</f>
        <v>0</v>
      </c>
      <c r="Q451" s="229">
        <v>0</v>
      </c>
      <c r="R451" s="229">
        <f>Q451*H451</f>
        <v>0</v>
      </c>
      <c r="S451" s="229">
        <v>0</v>
      </c>
      <c r="T451" s="230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31" t="s">
        <v>170</v>
      </c>
      <c r="AT451" s="231" t="s">
        <v>166</v>
      </c>
      <c r="AU451" s="231" t="s">
        <v>84</v>
      </c>
      <c r="AY451" s="17" t="s">
        <v>164</v>
      </c>
      <c r="BE451" s="232">
        <f>IF(N451="základní",J451,0)</f>
        <v>0</v>
      </c>
      <c r="BF451" s="232">
        <f>IF(N451="snížená",J451,0)</f>
        <v>0</v>
      </c>
      <c r="BG451" s="232">
        <f>IF(N451="zákl. přenesená",J451,0)</f>
        <v>0</v>
      </c>
      <c r="BH451" s="232">
        <f>IF(N451="sníž. přenesená",J451,0)</f>
        <v>0</v>
      </c>
      <c r="BI451" s="232">
        <f>IF(N451="nulová",J451,0)</f>
        <v>0</v>
      </c>
      <c r="BJ451" s="17" t="s">
        <v>84</v>
      </c>
      <c r="BK451" s="232">
        <f>ROUND(I451*H451,2)</f>
        <v>0</v>
      </c>
      <c r="BL451" s="17" t="s">
        <v>170</v>
      </c>
      <c r="BM451" s="231" t="s">
        <v>5971</v>
      </c>
    </row>
    <row r="452" spans="1:65" s="2" customFormat="1" ht="13.8" customHeight="1">
      <c r="A452" s="38"/>
      <c r="B452" s="39"/>
      <c r="C452" s="219" t="s">
        <v>1956</v>
      </c>
      <c r="D452" s="219" t="s">
        <v>166</v>
      </c>
      <c r="E452" s="220" t="s">
        <v>1176</v>
      </c>
      <c r="F452" s="221" t="s">
        <v>5972</v>
      </c>
      <c r="G452" s="222" t="s">
        <v>3928</v>
      </c>
      <c r="H452" s="223">
        <v>2</v>
      </c>
      <c r="I452" s="224"/>
      <c r="J452" s="225">
        <f>ROUND(I452*H452,2)</f>
        <v>0</v>
      </c>
      <c r="K452" s="226"/>
      <c r="L452" s="44"/>
      <c r="M452" s="227" t="s">
        <v>1</v>
      </c>
      <c r="N452" s="228" t="s">
        <v>41</v>
      </c>
      <c r="O452" s="91"/>
      <c r="P452" s="229">
        <f>O452*H452</f>
        <v>0</v>
      </c>
      <c r="Q452" s="229">
        <v>0</v>
      </c>
      <c r="R452" s="229">
        <f>Q452*H452</f>
        <v>0</v>
      </c>
      <c r="S452" s="229">
        <v>0</v>
      </c>
      <c r="T452" s="230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1" t="s">
        <v>170</v>
      </c>
      <c r="AT452" s="231" t="s">
        <v>166</v>
      </c>
      <c r="AU452" s="231" t="s">
        <v>84</v>
      </c>
      <c r="AY452" s="17" t="s">
        <v>164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17" t="s">
        <v>84</v>
      </c>
      <c r="BK452" s="232">
        <f>ROUND(I452*H452,2)</f>
        <v>0</v>
      </c>
      <c r="BL452" s="17" t="s">
        <v>170</v>
      </c>
      <c r="BM452" s="231" t="s">
        <v>5973</v>
      </c>
    </row>
    <row r="453" spans="1:65" s="2" customFormat="1" ht="34.8" customHeight="1">
      <c r="A453" s="38"/>
      <c r="B453" s="39"/>
      <c r="C453" s="219" t="s">
        <v>1960</v>
      </c>
      <c r="D453" s="219" t="s">
        <v>166</v>
      </c>
      <c r="E453" s="220" t="s">
        <v>1182</v>
      </c>
      <c r="F453" s="221" t="s">
        <v>5766</v>
      </c>
      <c r="G453" s="222" t="s">
        <v>169</v>
      </c>
      <c r="H453" s="223">
        <v>1</v>
      </c>
      <c r="I453" s="224"/>
      <c r="J453" s="225">
        <f>ROUND(I453*H453,2)</f>
        <v>0</v>
      </c>
      <c r="K453" s="226"/>
      <c r="L453" s="44"/>
      <c r="M453" s="227" t="s">
        <v>1</v>
      </c>
      <c r="N453" s="228" t="s">
        <v>41</v>
      </c>
      <c r="O453" s="91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1" t="s">
        <v>170</v>
      </c>
      <c r="AT453" s="231" t="s">
        <v>166</v>
      </c>
      <c r="AU453" s="231" t="s">
        <v>84</v>
      </c>
      <c r="AY453" s="17" t="s">
        <v>164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7" t="s">
        <v>84</v>
      </c>
      <c r="BK453" s="232">
        <f>ROUND(I453*H453,2)</f>
        <v>0</v>
      </c>
      <c r="BL453" s="17" t="s">
        <v>170</v>
      </c>
      <c r="BM453" s="231" t="s">
        <v>5974</v>
      </c>
    </row>
    <row r="454" spans="1:65" s="2" customFormat="1" ht="22.2" customHeight="1">
      <c r="A454" s="38"/>
      <c r="B454" s="39"/>
      <c r="C454" s="219" t="s">
        <v>1965</v>
      </c>
      <c r="D454" s="219" t="s">
        <v>166</v>
      </c>
      <c r="E454" s="220" t="s">
        <v>1193</v>
      </c>
      <c r="F454" s="221" t="s">
        <v>5832</v>
      </c>
      <c r="G454" s="222" t="s">
        <v>169</v>
      </c>
      <c r="H454" s="223">
        <v>8</v>
      </c>
      <c r="I454" s="224"/>
      <c r="J454" s="225">
        <f>ROUND(I454*H454,2)</f>
        <v>0</v>
      </c>
      <c r="K454" s="226"/>
      <c r="L454" s="44"/>
      <c r="M454" s="227" t="s">
        <v>1</v>
      </c>
      <c r="N454" s="228" t="s">
        <v>41</v>
      </c>
      <c r="O454" s="91"/>
      <c r="P454" s="229">
        <f>O454*H454</f>
        <v>0</v>
      </c>
      <c r="Q454" s="229">
        <v>0</v>
      </c>
      <c r="R454" s="229">
        <f>Q454*H454</f>
        <v>0</v>
      </c>
      <c r="S454" s="229">
        <v>0</v>
      </c>
      <c r="T454" s="230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31" t="s">
        <v>170</v>
      </c>
      <c r="AT454" s="231" t="s">
        <v>166</v>
      </c>
      <c r="AU454" s="231" t="s">
        <v>84</v>
      </c>
      <c r="AY454" s="17" t="s">
        <v>164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17" t="s">
        <v>84</v>
      </c>
      <c r="BK454" s="232">
        <f>ROUND(I454*H454,2)</f>
        <v>0</v>
      </c>
      <c r="BL454" s="17" t="s">
        <v>170</v>
      </c>
      <c r="BM454" s="231" t="s">
        <v>5975</v>
      </c>
    </row>
    <row r="455" spans="1:65" s="2" customFormat="1" ht="13.8" customHeight="1">
      <c r="A455" s="38"/>
      <c r="B455" s="39"/>
      <c r="C455" s="219" t="s">
        <v>1970</v>
      </c>
      <c r="D455" s="219" t="s">
        <v>166</v>
      </c>
      <c r="E455" s="220" t="s">
        <v>1200</v>
      </c>
      <c r="F455" s="221" t="s">
        <v>5768</v>
      </c>
      <c r="G455" s="222" t="s">
        <v>169</v>
      </c>
      <c r="H455" s="223">
        <v>16</v>
      </c>
      <c r="I455" s="224"/>
      <c r="J455" s="225">
        <f>ROUND(I455*H455,2)</f>
        <v>0</v>
      </c>
      <c r="K455" s="226"/>
      <c r="L455" s="44"/>
      <c r="M455" s="227" t="s">
        <v>1</v>
      </c>
      <c r="N455" s="228" t="s">
        <v>41</v>
      </c>
      <c r="O455" s="91"/>
      <c r="P455" s="229">
        <f>O455*H455</f>
        <v>0</v>
      </c>
      <c r="Q455" s="229">
        <v>0</v>
      </c>
      <c r="R455" s="229">
        <f>Q455*H455</f>
        <v>0</v>
      </c>
      <c r="S455" s="229">
        <v>0</v>
      </c>
      <c r="T455" s="230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31" t="s">
        <v>170</v>
      </c>
      <c r="AT455" s="231" t="s">
        <v>166</v>
      </c>
      <c r="AU455" s="231" t="s">
        <v>84</v>
      </c>
      <c r="AY455" s="17" t="s">
        <v>164</v>
      </c>
      <c r="BE455" s="232">
        <f>IF(N455="základní",J455,0)</f>
        <v>0</v>
      </c>
      <c r="BF455" s="232">
        <f>IF(N455="snížená",J455,0)</f>
        <v>0</v>
      </c>
      <c r="BG455" s="232">
        <f>IF(N455="zákl. přenesená",J455,0)</f>
        <v>0</v>
      </c>
      <c r="BH455" s="232">
        <f>IF(N455="sníž. přenesená",J455,0)</f>
        <v>0</v>
      </c>
      <c r="BI455" s="232">
        <f>IF(N455="nulová",J455,0)</f>
        <v>0</v>
      </c>
      <c r="BJ455" s="17" t="s">
        <v>84</v>
      </c>
      <c r="BK455" s="232">
        <f>ROUND(I455*H455,2)</f>
        <v>0</v>
      </c>
      <c r="BL455" s="17" t="s">
        <v>170</v>
      </c>
      <c r="BM455" s="231" t="s">
        <v>5976</v>
      </c>
    </row>
    <row r="456" spans="1:65" s="2" customFormat="1" ht="13.8" customHeight="1">
      <c r="A456" s="38"/>
      <c r="B456" s="39"/>
      <c r="C456" s="219" t="s">
        <v>1975</v>
      </c>
      <c r="D456" s="219" t="s">
        <v>166</v>
      </c>
      <c r="E456" s="220" t="s">
        <v>1209</v>
      </c>
      <c r="F456" s="221" t="s">
        <v>5835</v>
      </c>
      <c r="G456" s="222" t="s">
        <v>169</v>
      </c>
      <c r="H456" s="223">
        <v>1</v>
      </c>
      <c r="I456" s="224"/>
      <c r="J456" s="225">
        <f>ROUND(I456*H456,2)</f>
        <v>0</v>
      </c>
      <c r="K456" s="226"/>
      <c r="L456" s="44"/>
      <c r="M456" s="227" t="s">
        <v>1</v>
      </c>
      <c r="N456" s="228" t="s">
        <v>41</v>
      </c>
      <c r="O456" s="91"/>
      <c r="P456" s="229">
        <f>O456*H456</f>
        <v>0</v>
      </c>
      <c r="Q456" s="229">
        <v>0</v>
      </c>
      <c r="R456" s="229">
        <f>Q456*H456</f>
        <v>0</v>
      </c>
      <c r="S456" s="229">
        <v>0</v>
      </c>
      <c r="T456" s="230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31" t="s">
        <v>170</v>
      </c>
      <c r="AT456" s="231" t="s">
        <v>166</v>
      </c>
      <c r="AU456" s="231" t="s">
        <v>84</v>
      </c>
      <c r="AY456" s="17" t="s">
        <v>164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7" t="s">
        <v>84</v>
      </c>
      <c r="BK456" s="232">
        <f>ROUND(I456*H456,2)</f>
        <v>0</v>
      </c>
      <c r="BL456" s="17" t="s">
        <v>170</v>
      </c>
      <c r="BM456" s="231" t="s">
        <v>5977</v>
      </c>
    </row>
    <row r="457" spans="1:65" s="2" customFormat="1" ht="13.8" customHeight="1">
      <c r="A457" s="38"/>
      <c r="B457" s="39"/>
      <c r="C457" s="219" t="s">
        <v>1980</v>
      </c>
      <c r="D457" s="219" t="s">
        <v>166</v>
      </c>
      <c r="E457" s="220" t="s">
        <v>1214</v>
      </c>
      <c r="F457" s="221" t="s">
        <v>5847</v>
      </c>
      <c r="G457" s="222" t="s">
        <v>3721</v>
      </c>
      <c r="H457" s="223">
        <v>4</v>
      </c>
      <c r="I457" s="224"/>
      <c r="J457" s="225">
        <f>ROUND(I457*H457,2)</f>
        <v>0</v>
      </c>
      <c r="K457" s="226"/>
      <c r="L457" s="44"/>
      <c r="M457" s="227" t="s">
        <v>1</v>
      </c>
      <c r="N457" s="228" t="s">
        <v>41</v>
      </c>
      <c r="O457" s="91"/>
      <c r="P457" s="229">
        <f>O457*H457</f>
        <v>0</v>
      </c>
      <c r="Q457" s="229">
        <v>0</v>
      </c>
      <c r="R457" s="229">
        <f>Q457*H457</f>
        <v>0</v>
      </c>
      <c r="S457" s="229">
        <v>0</v>
      </c>
      <c r="T457" s="230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31" t="s">
        <v>170</v>
      </c>
      <c r="AT457" s="231" t="s">
        <v>166</v>
      </c>
      <c r="AU457" s="231" t="s">
        <v>84</v>
      </c>
      <c r="AY457" s="17" t="s">
        <v>164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17" t="s">
        <v>84</v>
      </c>
      <c r="BK457" s="232">
        <f>ROUND(I457*H457,2)</f>
        <v>0</v>
      </c>
      <c r="BL457" s="17" t="s">
        <v>170</v>
      </c>
      <c r="BM457" s="231" t="s">
        <v>5978</v>
      </c>
    </row>
    <row r="458" spans="1:65" s="2" customFormat="1" ht="13.8" customHeight="1">
      <c r="A458" s="38"/>
      <c r="B458" s="39"/>
      <c r="C458" s="219" t="s">
        <v>1985</v>
      </c>
      <c r="D458" s="219" t="s">
        <v>166</v>
      </c>
      <c r="E458" s="220" t="s">
        <v>1220</v>
      </c>
      <c r="F458" s="221" t="s">
        <v>5979</v>
      </c>
      <c r="G458" s="222" t="s">
        <v>3721</v>
      </c>
      <c r="H458" s="223">
        <v>2</v>
      </c>
      <c r="I458" s="224"/>
      <c r="J458" s="225">
        <f>ROUND(I458*H458,2)</f>
        <v>0</v>
      </c>
      <c r="K458" s="226"/>
      <c r="L458" s="44"/>
      <c r="M458" s="227" t="s">
        <v>1</v>
      </c>
      <c r="N458" s="228" t="s">
        <v>41</v>
      </c>
      <c r="O458" s="91"/>
      <c r="P458" s="229">
        <f>O458*H458</f>
        <v>0</v>
      </c>
      <c r="Q458" s="229">
        <v>0</v>
      </c>
      <c r="R458" s="229">
        <f>Q458*H458</f>
        <v>0</v>
      </c>
      <c r="S458" s="229">
        <v>0</v>
      </c>
      <c r="T458" s="230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31" t="s">
        <v>170</v>
      </c>
      <c r="AT458" s="231" t="s">
        <v>166</v>
      </c>
      <c r="AU458" s="231" t="s">
        <v>84</v>
      </c>
      <c r="AY458" s="17" t="s">
        <v>164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17" t="s">
        <v>84</v>
      </c>
      <c r="BK458" s="232">
        <f>ROUND(I458*H458,2)</f>
        <v>0</v>
      </c>
      <c r="BL458" s="17" t="s">
        <v>170</v>
      </c>
      <c r="BM458" s="231" t="s">
        <v>5980</v>
      </c>
    </row>
    <row r="459" spans="1:65" s="2" customFormat="1" ht="13.8" customHeight="1">
      <c r="A459" s="38"/>
      <c r="B459" s="39"/>
      <c r="C459" s="219" t="s">
        <v>1990</v>
      </c>
      <c r="D459" s="219" t="s">
        <v>166</v>
      </c>
      <c r="E459" s="220" t="s">
        <v>1226</v>
      </c>
      <c r="F459" s="221" t="s">
        <v>5849</v>
      </c>
      <c r="G459" s="222" t="s">
        <v>3721</v>
      </c>
      <c r="H459" s="223">
        <v>2</v>
      </c>
      <c r="I459" s="224"/>
      <c r="J459" s="225">
        <f>ROUND(I459*H459,2)</f>
        <v>0</v>
      </c>
      <c r="K459" s="226"/>
      <c r="L459" s="44"/>
      <c r="M459" s="227" t="s">
        <v>1</v>
      </c>
      <c r="N459" s="228" t="s">
        <v>41</v>
      </c>
      <c r="O459" s="91"/>
      <c r="P459" s="229">
        <f>O459*H459</f>
        <v>0</v>
      </c>
      <c r="Q459" s="229">
        <v>0</v>
      </c>
      <c r="R459" s="229">
        <f>Q459*H459</f>
        <v>0</v>
      </c>
      <c r="S459" s="229">
        <v>0</v>
      </c>
      <c r="T459" s="230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1" t="s">
        <v>170</v>
      </c>
      <c r="AT459" s="231" t="s">
        <v>166</v>
      </c>
      <c r="AU459" s="231" t="s">
        <v>84</v>
      </c>
      <c r="AY459" s="17" t="s">
        <v>164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17" t="s">
        <v>84</v>
      </c>
      <c r="BK459" s="232">
        <f>ROUND(I459*H459,2)</f>
        <v>0</v>
      </c>
      <c r="BL459" s="17" t="s">
        <v>170</v>
      </c>
      <c r="BM459" s="231" t="s">
        <v>5981</v>
      </c>
    </row>
    <row r="460" spans="1:65" s="2" customFormat="1" ht="13.8" customHeight="1">
      <c r="A460" s="38"/>
      <c r="B460" s="39"/>
      <c r="C460" s="219" t="s">
        <v>1995</v>
      </c>
      <c r="D460" s="219" t="s">
        <v>166</v>
      </c>
      <c r="E460" s="220" t="s">
        <v>1231</v>
      </c>
      <c r="F460" s="221" t="s">
        <v>5982</v>
      </c>
      <c r="G460" s="222" t="s">
        <v>3721</v>
      </c>
      <c r="H460" s="223">
        <v>2</v>
      </c>
      <c r="I460" s="224"/>
      <c r="J460" s="225">
        <f>ROUND(I460*H460,2)</f>
        <v>0</v>
      </c>
      <c r="K460" s="226"/>
      <c r="L460" s="44"/>
      <c r="M460" s="227" t="s">
        <v>1</v>
      </c>
      <c r="N460" s="228" t="s">
        <v>41</v>
      </c>
      <c r="O460" s="91"/>
      <c r="P460" s="229">
        <f>O460*H460</f>
        <v>0</v>
      </c>
      <c r="Q460" s="229">
        <v>0</v>
      </c>
      <c r="R460" s="229">
        <f>Q460*H460</f>
        <v>0</v>
      </c>
      <c r="S460" s="229">
        <v>0</v>
      </c>
      <c r="T460" s="230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31" t="s">
        <v>170</v>
      </c>
      <c r="AT460" s="231" t="s">
        <v>166</v>
      </c>
      <c r="AU460" s="231" t="s">
        <v>84</v>
      </c>
      <c r="AY460" s="17" t="s">
        <v>164</v>
      </c>
      <c r="BE460" s="232">
        <f>IF(N460="základní",J460,0)</f>
        <v>0</v>
      </c>
      <c r="BF460" s="232">
        <f>IF(N460="snížená",J460,0)</f>
        <v>0</v>
      </c>
      <c r="BG460" s="232">
        <f>IF(N460="zákl. přenesená",J460,0)</f>
        <v>0</v>
      </c>
      <c r="BH460" s="232">
        <f>IF(N460="sníž. přenesená",J460,0)</f>
        <v>0</v>
      </c>
      <c r="BI460" s="232">
        <f>IF(N460="nulová",J460,0)</f>
        <v>0</v>
      </c>
      <c r="BJ460" s="17" t="s">
        <v>84</v>
      </c>
      <c r="BK460" s="232">
        <f>ROUND(I460*H460,2)</f>
        <v>0</v>
      </c>
      <c r="BL460" s="17" t="s">
        <v>170</v>
      </c>
      <c r="BM460" s="231" t="s">
        <v>5983</v>
      </c>
    </row>
    <row r="461" spans="1:65" s="2" customFormat="1" ht="13.8" customHeight="1">
      <c r="A461" s="38"/>
      <c r="B461" s="39"/>
      <c r="C461" s="219" t="s">
        <v>2000</v>
      </c>
      <c r="D461" s="219" t="s">
        <v>166</v>
      </c>
      <c r="E461" s="220" t="s">
        <v>1237</v>
      </c>
      <c r="F461" s="221" t="s">
        <v>5984</v>
      </c>
      <c r="G461" s="222" t="s">
        <v>3721</v>
      </c>
      <c r="H461" s="223">
        <v>5</v>
      </c>
      <c r="I461" s="224"/>
      <c r="J461" s="225">
        <f>ROUND(I461*H461,2)</f>
        <v>0</v>
      </c>
      <c r="K461" s="226"/>
      <c r="L461" s="44"/>
      <c r="M461" s="227" t="s">
        <v>1</v>
      </c>
      <c r="N461" s="228" t="s">
        <v>41</v>
      </c>
      <c r="O461" s="91"/>
      <c r="P461" s="229">
        <f>O461*H461</f>
        <v>0</v>
      </c>
      <c r="Q461" s="229">
        <v>0</v>
      </c>
      <c r="R461" s="229">
        <f>Q461*H461</f>
        <v>0</v>
      </c>
      <c r="S461" s="229">
        <v>0</v>
      </c>
      <c r="T461" s="230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1" t="s">
        <v>170</v>
      </c>
      <c r="AT461" s="231" t="s">
        <v>166</v>
      </c>
      <c r="AU461" s="231" t="s">
        <v>84</v>
      </c>
      <c r="AY461" s="17" t="s">
        <v>164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17" t="s">
        <v>84</v>
      </c>
      <c r="BK461" s="232">
        <f>ROUND(I461*H461,2)</f>
        <v>0</v>
      </c>
      <c r="BL461" s="17" t="s">
        <v>170</v>
      </c>
      <c r="BM461" s="231" t="s">
        <v>5985</v>
      </c>
    </row>
    <row r="462" spans="1:65" s="2" customFormat="1" ht="13.8" customHeight="1">
      <c r="A462" s="38"/>
      <c r="B462" s="39"/>
      <c r="C462" s="219" t="s">
        <v>2005</v>
      </c>
      <c r="D462" s="219" t="s">
        <v>166</v>
      </c>
      <c r="E462" s="220" t="s">
        <v>1243</v>
      </c>
      <c r="F462" s="221" t="s">
        <v>5986</v>
      </c>
      <c r="G462" s="222" t="s">
        <v>3721</v>
      </c>
      <c r="H462" s="223">
        <v>2</v>
      </c>
      <c r="I462" s="224"/>
      <c r="J462" s="225">
        <f>ROUND(I462*H462,2)</f>
        <v>0</v>
      </c>
      <c r="K462" s="226"/>
      <c r="L462" s="44"/>
      <c r="M462" s="227" t="s">
        <v>1</v>
      </c>
      <c r="N462" s="228" t="s">
        <v>41</v>
      </c>
      <c r="O462" s="91"/>
      <c r="P462" s="229">
        <f>O462*H462</f>
        <v>0</v>
      </c>
      <c r="Q462" s="229">
        <v>0</v>
      </c>
      <c r="R462" s="229">
        <f>Q462*H462</f>
        <v>0</v>
      </c>
      <c r="S462" s="229">
        <v>0</v>
      </c>
      <c r="T462" s="230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31" t="s">
        <v>170</v>
      </c>
      <c r="AT462" s="231" t="s">
        <v>166</v>
      </c>
      <c r="AU462" s="231" t="s">
        <v>84</v>
      </c>
      <c r="AY462" s="17" t="s">
        <v>164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17" t="s">
        <v>84</v>
      </c>
      <c r="BK462" s="232">
        <f>ROUND(I462*H462,2)</f>
        <v>0</v>
      </c>
      <c r="BL462" s="17" t="s">
        <v>170</v>
      </c>
      <c r="BM462" s="231" t="s">
        <v>5987</v>
      </c>
    </row>
    <row r="463" spans="1:65" s="2" customFormat="1" ht="22.2" customHeight="1">
      <c r="A463" s="38"/>
      <c r="B463" s="39"/>
      <c r="C463" s="219" t="s">
        <v>2009</v>
      </c>
      <c r="D463" s="219" t="s">
        <v>166</v>
      </c>
      <c r="E463" s="220" t="s">
        <v>1248</v>
      </c>
      <c r="F463" s="221" t="s">
        <v>5988</v>
      </c>
      <c r="G463" s="222" t="s">
        <v>3721</v>
      </c>
      <c r="H463" s="223">
        <v>2</v>
      </c>
      <c r="I463" s="224"/>
      <c r="J463" s="225">
        <f>ROUND(I463*H463,2)</f>
        <v>0</v>
      </c>
      <c r="K463" s="226"/>
      <c r="L463" s="44"/>
      <c r="M463" s="227" t="s">
        <v>1</v>
      </c>
      <c r="N463" s="228" t="s">
        <v>41</v>
      </c>
      <c r="O463" s="91"/>
      <c r="P463" s="229">
        <f>O463*H463</f>
        <v>0</v>
      </c>
      <c r="Q463" s="229">
        <v>0</v>
      </c>
      <c r="R463" s="229">
        <f>Q463*H463</f>
        <v>0</v>
      </c>
      <c r="S463" s="229">
        <v>0</v>
      </c>
      <c r="T463" s="230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31" t="s">
        <v>170</v>
      </c>
      <c r="AT463" s="231" t="s">
        <v>166</v>
      </c>
      <c r="AU463" s="231" t="s">
        <v>84</v>
      </c>
      <c r="AY463" s="17" t="s">
        <v>164</v>
      </c>
      <c r="BE463" s="232">
        <f>IF(N463="základní",J463,0)</f>
        <v>0</v>
      </c>
      <c r="BF463" s="232">
        <f>IF(N463="snížená",J463,0)</f>
        <v>0</v>
      </c>
      <c r="BG463" s="232">
        <f>IF(N463="zákl. přenesená",J463,0)</f>
        <v>0</v>
      </c>
      <c r="BH463" s="232">
        <f>IF(N463="sníž. přenesená",J463,0)</f>
        <v>0</v>
      </c>
      <c r="BI463" s="232">
        <f>IF(N463="nulová",J463,0)</f>
        <v>0</v>
      </c>
      <c r="BJ463" s="17" t="s">
        <v>84</v>
      </c>
      <c r="BK463" s="232">
        <f>ROUND(I463*H463,2)</f>
        <v>0</v>
      </c>
      <c r="BL463" s="17" t="s">
        <v>170</v>
      </c>
      <c r="BM463" s="231" t="s">
        <v>5989</v>
      </c>
    </row>
    <row r="464" spans="1:65" s="2" customFormat="1" ht="22.2" customHeight="1">
      <c r="A464" s="38"/>
      <c r="B464" s="39"/>
      <c r="C464" s="219" t="s">
        <v>2014</v>
      </c>
      <c r="D464" s="219" t="s">
        <v>166</v>
      </c>
      <c r="E464" s="220" t="s">
        <v>1253</v>
      </c>
      <c r="F464" s="221" t="s">
        <v>5990</v>
      </c>
      <c r="G464" s="222" t="s">
        <v>3721</v>
      </c>
      <c r="H464" s="223">
        <v>1</v>
      </c>
      <c r="I464" s="224"/>
      <c r="J464" s="225">
        <f>ROUND(I464*H464,2)</f>
        <v>0</v>
      </c>
      <c r="K464" s="226"/>
      <c r="L464" s="44"/>
      <c r="M464" s="227" t="s">
        <v>1</v>
      </c>
      <c r="N464" s="228" t="s">
        <v>41</v>
      </c>
      <c r="O464" s="91"/>
      <c r="P464" s="229">
        <f>O464*H464</f>
        <v>0</v>
      </c>
      <c r="Q464" s="229">
        <v>0</v>
      </c>
      <c r="R464" s="229">
        <f>Q464*H464</f>
        <v>0</v>
      </c>
      <c r="S464" s="229">
        <v>0</v>
      </c>
      <c r="T464" s="230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31" t="s">
        <v>170</v>
      </c>
      <c r="AT464" s="231" t="s">
        <v>166</v>
      </c>
      <c r="AU464" s="231" t="s">
        <v>84</v>
      </c>
      <c r="AY464" s="17" t="s">
        <v>164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7" t="s">
        <v>84</v>
      </c>
      <c r="BK464" s="232">
        <f>ROUND(I464*H464,2)</f>
        <v>0</v>
      </c>
      <c r="BL464" s="17" t="s">
        <v>170</v>
      </c>
      <c r="BM464" s="231" t="s">
        <v>5991</v>
      </c>
    </row>
    <row r="465" spans="1:65" s="2" customFormat="1" ht="13.8" customHeight="1">
      <c r="A465" s="38"/>
      <c r="B465" s="39"/>
      <c r="C465" s="219" t="s">
        <v>2018</v>
      </c>
      <c r="D465" s="219" t="s">
        <v>166</v>
      </c>
      <c r="E465" s="220" t="s">
        <v>1263</v>
      </c>
      <c r="F465" s="221" t="s">
        <v>5992</v>
      </c>
      <c r="G465" s="222" t="s">
        <v>3721</v>
      </c>
      <c r="H465" s="223">
        <v>1</v>
      </c>
      <c r="I465" s="224"/>
      <c r="J465" s="225">
        <f>ROUND(I465*H465,2)</f>
        <v>0</v>
      </c>
      <c r="K465" s="226"/>
      <c r="L465" s="44"/>
      <c r="M465" s="227" t="s">
        <v>1</v>
      </c>
      <c r="N465" s="228" t="s">
        <v>41</v>
      </c>
      <c r="O465" s="91"/>
      <c r="P465" s="229">
        <f>O465*H465</f>
        <v>0</v>
      </c>
      <c r="Q465" s="229">
        <v>0</v>
      </c>
      <c r="R465" s="229">
        <f>Q465*H465</f>
        <v>0</v>
      </c>
      <c r="S465" s="229">
        <v>0</v>
      </c>
      <c r="T465" s="230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1" t="s">
        <v>170</v>
      </c>
      <c r="AT465" s="231" t="s">
        <v>166</v>
      </c>
      <c r="AU465" s="231" t="s">
        <v>84</v>
      </c>
      <c r="AY465" s="17" t="s">
        <v>164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17" t="s">
        <v>84</v>
      </c>
      <c r="BK465" s="232">
        <f>ROUND(I465*H465,2)</f>
        <v>0</v>
      </c>
      <c r="BL465" s="17" t="s">
        <v>170</v>
      </c>
      <c r="BM465" s="231" t="s">
        <v>5993</v>
      </c>
    </row>
    <row r="466" spans="1:65" s="2" customFormat="1" ht="13.8" customHeight="1">
      <c r="A466" s="38"/>
      <c r="B466" s="39"/>
      <c r="C466" s="219" t="s">
        <v>2023</v>
      </c>
      <c r="D466" s="219" t="s">
        <v>166</v>
      </c>
      <c r="E466" s="220" t="s">
        <v>1273</v>
      </c>
      <c r="F466" s="221" t="s">
        <v>5678</v>
      </c>
      <c r="G466" s="222" t="s">
        <v>557</v>
      </c>
      <c r="H466" s="223">
        <v>20</v>
      </c>
      <c r="I466" s="224"/>
      <c r="J466" s="225">
        <f>ROUND(I466*H466,2)</f>
        <v>0</v>
      </c>
      <c r="K466" s="226"/>
      <c r="L466" s="44"/>
      <c r="M466" s="227" t="s">
        <v>1</v>
      </c>
      <c r="N466" s="228" t="s">
        <v>41</v>
      </c>
      <c r="O466" s="91"/>
      <c r="P466" s="229">
        <f>O466*H466</f>
        <v>0</v>
      </c>
      <c r="Q466" s="229">
        <v>0</v>
      </c>
      <c r="R466" s="229">
        <f>Q466*H466</f>
        <v>0</v>
      </c>
      <c r="S466" s="229">
        <v>0</v>
      </c>
      <c r="T466" s="230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31" t="s">
        <v>170</v>
      </c>
      <c r="AT466" s="231" t="s">
        <v>166</v>
      </c>
      <c r="AU466" s="231" t="s">
        <v>84</v>
      </c>
      <c r="AY466" s="17" t="s">
        <v>164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17" t="s">
        <v>84</v>
      </c>
      <c r="BK466" s="232">
        <f>ROUND(I466*H466,2)</f>
        <v>0</v>
      </c>
      <c r="BL466" s="17" t="s">
        <v>170</v>
      </c>
      <c r="BM466" s="231" t="s">
        <v>5994</v>
      </c>
    </row>
    <row r="467" spans="1:65" s="2" customFormat="1" ht="13.8" customHeight="1">
      <c r="A467" s="38"/>
      <c r="B467" s="39"/>
      <c r="C467" s="219" t="s">
        <v>2027</v>
      </c>
      <c r="D467" s="219" t="s">
        <v>166</v>
      </c>
      <c r="E467" s="220" t="s">
        <v>1279</v>
      </c>
      <c r="F467" s="221" t="s">
        <v>5785</v>
      </c>
      <c r="G467" s="222" t="s">
        <v>3721</v>
      </c>
      <c r="H467" s="223">
        <v>1</v>
      </c>
      <c r="I467" s="224"/>
      <c r="J467" s="225">
        <f>ROUND(I467*H467,2)</f>
        <v>0</v>
      </c>
      <c r="K467" s="226"/>
      <c r="L467" s="44"/>
      <c r="M467" s="227" t="s">
        <v>1</v>
      </c>
      <c r="N467" s="228" t="s">
        <v>41</v>
      </c>
      <c r="O467" s="91"/>
      <c r="P467" s="229">
        <f>O467*H467</f>
        <v>0</v>
      </c>
      <c r="Q467" s="229">
        <v>0</v>
      </c>
      <c r="R467" s="229">
        <f>Q467*H467</f>
        <v>0</v>
      </c>
      <c r="S467" s="229">
        <v>0</v>
      </c>
      <c r="T467" s="230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31" t="s">
        <v>170</v>
      </c>
      <c r="AT467" s="231" t="s">
        <v>166</v>
      </c>
      <c r="AU467" s="231" t="s">
        <v>84</v>
      </c>
      <c r="AY467" s="17" t="s">
        <v>164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17" t="s">
        <v>84</v>
      </c>
      <c r="BK467" s="232">
        <f>ROUND(I467*H467,2)</f>
        <v>0</v>
      </c>
      <c r="BL467" s="17" t="s">
        <v>170</v>
      </c>
      <c r="BM467" s="231" t="s">
        <v>5995</v>
      </c>
    </row>
    <row r="468" spans="1:65" s="2" customFormat="1" ht="13.8" customHeight="1">
      <c r="A468" s="38"/>
      <c r="B468" s="39"/>
      <c r="C468" s="219" t="s">
        <v>2032</v>
      </c>
      <c r="D468" s="219" t="s">
        <v>166</v>
      </c>
      <c r="E468" s="220" t="s">
        <v>5996</v>
      </c>
      <c r="F468" s="221" t="s">
        <v>5997</v>
      </c>
      <c r="G468" s="222" t="s">
        <v>3928</v>
      </c>
      <c r="H468" s="223">
        <v>29</v>
      </c>
      <c r="I468" s="224"/>
      <c r="J468" s="225">
        <f>ROUND(I468*H468,2)</f>
        <v>0</v>
      </c>
      <c r="K468" s="226"/>
      <c r="L468" s="44"/>
      <c r="M468" s="227" t="s">
        <v>1</v>
      </c>
      <c r="N468" s="228" t="s">
        <v>41</v>
      </c>
      <c r="O468" s="91"/>
      <c r="P468" s="229">
        <f>O468*H468</f>
        <v>0</v>
      </c>
      <c r="Q468" s="229">
        <v>0</v>
      </c>
      <c r="R468" s="229">
        <f>Q468*H468</f>
        <v>0</v>
      </c>
      <c r="S468" s="229">
        <v>0</v>
      </c>
      <c r="T468" s="230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31" t="s">
        <v>170</v>
      </c>
      <c r="AT468" s="231" t="s">
        <v>166</v>
      </c>
      <c r="AU468" s="231" t="s">
        <v>84</v>
      </c>
      <c r="AY468" s="17" t="s">
        <v>164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17" t="s">
        <v>84</v>
      </c>
      <c r="BK468" s="232">
        <f>ROUND(I468*H468,2)</f>
        <v>0</v>
      </c>
      <c r="BL468" s="17" t="s">
        <v>170</v>
      </c>
      <c r="BM468" s="231" t="s">
        <v>5998</v>
      </c>
    </row>
    <row r="469" spans="1:63" s="12" customFormat="1" ht="25.9" customHeight="1">
      <c r="A469" s="12"/>
      <c r="B469" s="203"/>
      <c r="C469" s="204"/>
      <c r="D469" s="205" t="s">
        <v>75</v>
      </c>
      <c r="E469" s="206" t="s">
        <v>5999</v>
      </c>
      <c r="F469" s="206" t="s">
        <v>6000</v>
      </c>
      <c r="G469" s="204"/>
      <c r="H469" s="204"/>
      <c r="I469" s="207"/>
      <c r="J469" s="208">
        <f>BK469</f>
        <v>0</v>
      </c>
      <c r="K469" s="204"/>
      <c r="L469" s="209"/>
      <c r="M469" s="210"/>
      <c r="N469" s="211"/>
      <c r="O469" s="211"/>
      <c r="P469" s="212">
        <f>SUM(P470:P488)</f>
        <v>0</v>
      </c>
      <c r="Q469" s="211"/>
      <c r="R469" s="212">
        <f>SUM(R470:R488)</f>
        <v>0</v>
      </c>
      <c r="S469" s="211"/>
      <c r="T469" s="213">
        <f>SUM(T470:T488)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14" t="s">
        <v>84</v>
      </c>
      <c r="AT469" s="215" t="s">
        <v>75</v>
      </c>
      <c r="AU469" s="215" t="s">
        <v>76</v>
      </c>
      <c r="AY469" s="214" t="s">
        <v>164</v>
      </c>
      <c r="BK469" s="216">
        <f>SUM(BK470:BK488)</f>
        <v>0</v>
      </c>
    </row>
    <row r="470" spans="1:65" s="2" customFormat="1" ht="34.8" customHeight="1">
      <c r="A470" s="38"/>
      <c r="B470" s="39"/>
      <c r="C470" s="219" t="s">
        <v>2036</v>
      </c>
      <c r="D470" s="219" t="s">
        <v>166</v>
      </c>
      <c r="E470" s="220" t="s">
        <v>1284</v>
      </c>
      <c r="F470" s="221" t="s">
        <v>6001</v>
      </c>
      <c r="G470" s="222" t="s">
        <v>3721</v>
      </c>
      <c r="H470" s="223">
        <v>1</v>
      </c>
      <c r="I470" s="224"/>
      <c r="J470" s="225">
        <f>ROUND(I470*H470,2)</f>
        <v>0</v>
      </c>
      <c r="K470" s="226"/>
      <c r="L470" s="44"/>
      <c r="M470" s="227" t="s">
        <v>1</v>
      </c>
      <c r="N470" s="228" t="s">
        <v>41</v>
      </c>
      <c r="O470" s="91"/>
      <c r="P470" s="229">
        <f>O470*H470</f>
        <v>0</v>
      </c>
      <c r="Q470" s="229">
        <v>0</v>
      </c>
      <c r="R470" s="229">
        <f>Q470*H470</f>
        <v>0</v>
      </c>
      <c r="S470" s="229">
        <v>0</v>
      </c>
      <c r="T470" s="230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31" t="s">
        <v>170</v>
      </c>
      <c r="AT470" s="231" t="s">
        <v>166</v>
      </c>
      <c r="AU470" s="231" t="s">
        <v>84</v>
      </c>
      <c r="AY470" s="17" t="s">
        <v>164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17" t="s">
        <v>84</v>
      </c>
      <c r="BK470" s="232">
        <f>ROUND(I470*H470,2)</f>
        <v>0</v>
      </c>
      <c r="BL470" s="17" t="s">
        <v>170</v>
      </c>
      <c r="BM470" s="231" t="s">
        <v>6002</v>
      </c>
    </row>
    <row r="471" spans="1:65" s="2" customFormat="1" ht="34.8" customHeight="1">
      <c r="A471" s="38"/>
      <c r="B471" s="39"/>
      <c r="C471" s="219" t="s">
        <v>2045</v>
      </c>
      <c r="D471" s="219" t="s">
        <v>166</v>
      </c>
      <c r="E471" s="220" t="s">
        <v>1290</v>
      </c>
      <c r="F471" s="221" t="s">
        <v>6003</v>
      </c>
      <c r="G471" s="222" t="s">
        <v>3721</v>
      </c>
      <c r="H471" s="223">
        <v>1</v>
      </c>
      <c r="I471" s="224"/>
      <c r="J471" s="225">
        <f>ROUND(I471*H471,2)</f>
        <v>0</v>
      </c>
      <c r="K471" s="226"/>
      <c r="L471" s="44"/>
      <c r="M471" s="227" t="s">
        <v>1</v>
      </c>
      <c r="N471" s="228" t="s">
        <v>41</v>
      </c>
      <c r="O471" s="91"/>
      <c r="P471" s="229">
        <f>O471*H471</f>
        <v>0</v>
      </c>
      <c r="Q471" s="229">
        <v>0</v>
      </c>
      <c r="R471" s="229">
        <f>Q471*H471</f>
        <v>0</v>
      </c>
      <c r="S471" s="229">
        <v>0</v>
      </c>
      <c r="T471" s="230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31" t="s">
        <v>170</v>
      </c>
      <c r="AT471" s="231" t="s">
        <v>166</v>
      </c>
      <c r="AU471" s="231" t="s">
        <v>84</v>
      </c>
      <c r="AY471" s="17" t="s">
        <v>164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17" t="s">
        <v>84</v>
      </c>
      <c r="BK471" s="232">
        <f>ROUND(I471*H471,2)</f>
        <v>0</v>
      </c>
      <c r="BL471" s="17" t="s">
        <v>170</v>
      </c>
      <c r="BM471" s="231" t="s">
        <v>6004</v>
      </c>
    </row>
    <row r="472" spans="1:65" s="2" customFormat="1" ht="13.8" customHeight="1">
      <c r="A472" s="38"/>
      <c r="B472" s="39"/>
      <c r="C472" s="219" t="s">
        <v>2051</v>
      </c>
      <c r="D472" s="219" t="s">
        <v>166</v>
      </c>
      <c r="E472" s="220" t="s">
        <v>1300</v>
      </c>
      <c r="F472" s="221" t="s">
        <v>5811</v>
      </c>
      <c r="G472" s="222" t="s">
        <v>3721</v>
      </c>
      <c r="H472" s="223">
        <v>1</v>
      </c>
      <c r="I472" s="224"/>
      <c r="J472" s="225">
        <f>ROUND(I472*H472,2)</f>
        <v>0</v>
      </c>
      <c r="K472" s="226"/>
      <c r="L472" s="44"/>
      <c r="M472" s="227" t="s">
        <v>1</v>
      </c>
      <c r="N472" s="228" t="s">
        <v>41</v>
      </c>
      <c r="O472" s="91"/>
      <c r="P472" s="229">
        <f>O472*H472</f>
        <v>0</v>
      </c>
      <c r="Q472" s="229">
        <v>0</v>
      </c>
      <c r="R472" s="229">
        <f>Q472*H472</f>
        <v>0</v>
      </c>
      <c r="S472" s="229">
        <v>0</v>
      </c>
      <c r="T472" s="230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31" t="s">
        <v>170</v>
      </c>
      <c r="AT472" s="231" t="s">
        <v>166</v>
      </c>
      <c r="AU472" s="231" t="s">
        <v>84</v>
      </c>
      <c r="AY472" s="17" t="s">
        <v>164</v>
      </c>
      <c r="BE472" s="232">
        <f>IF(N472="základní",J472,0)</f>
        <v>0</v>
      </c>
      <c r="BF472" s="232">
        <f>IF(N472="snížená",J472,0)</f>
        <v>0</v>
      </c>
      <c r="BG472" s="232">
        <f>IF(N472="zákl. přenesená",J472,0)</f>
        <v>0</v>
      </c>
      <c r="BH472" s="232">
        <f>IF(N472="sníž. přenesená",J472,0)</f>
        <v>0</v>
      </c>
      <c r="BI472" s="232">
        <f>IF(N472="nulová",J472,0)</f>
        <v>0</v>
      </c>
      <c r="BJ472" s="17" t="s">
        <v>84</v>
      </c>
      <c r="BK472" s="232">
        <f>ROUND(I472*H472,2)</f>
        <v>0</v>
      </c>
      <c r="BL472" s="17" t="s">
        <v>170</v>
      </c>
      <c r="BM472" s="231" t="s">
        <v>6005</v>
      </c>
    </row>
    <row r="473" spans="1:65" s="2" customFormat="1" ht="13.8" customHeight="1">
      <c r="A473" s="38"/>
      <c r="B473" s="39"/>
      <c r="C473" s="219" t="s">
        <v>2057</v>
      </c>
      <c r="D473" s="219" t="s">
        <v>166</v>
      </c>
      <c r="E473" s="220" t="s">
        <v>1306</v>
      </c>
      <c r="F473" s="221" t="s">
        <v>6006</v>
      </c>
      <c r="G473" s="222" t="s">
        <v>3721</v>
      </c>
      <c r="H473" s="223">
        <v>1</v>
      </c>
      <c r="I473" s="224"/>
      <c r="J473" s="225">
        <f>ROUND(I473*H473,2)</f>
        <v>0</v>
      </c>
      <c r="K473" s="226"/>
      <c r="L473" s="44"/>
      <c r="M473" s="227" t="s">
        <v>1</v>
      </c>
      <c r="N473" s="228" t="s">
        <v>41</v>
      </c>
      <c r="O473" s="91"/>
      <c r="P473" s="229">
        <f>O473*H473</f>
        <v>0</v>
      </c>
      <c r="Q473" s="229">
        <v>0</v>
      </c>
      <c r="R473" s="229">
        <f>Q473*H473</f>
        <v>0</v>
      </c>
      <c r="S473" s="229">
        <v>0</v>
      </c>
      <c r="T473" s="230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1" t="s">
        <v>170</v>
      </c>
      <c r="AT473" s="231" t="s">
        <v>166</v>
      </c>
      <c r="AU473" s="231" t="s">
        <v>84</v>
      </c>
      <c r="AY473" s="17" t="s">
        <v>164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17" t="s">
        <v>84</v>
      </c>
      <c r="BK473" s="232">
        <f>ROUND(I473*H473,2)</f>
        <v>0</v>
      </c>
      <c r="BL473" s="17" t="s">
        <v>170</v>
      </c>
      <c r="BM473" s="231" t="s">
        <v>6007</v>
      </c>
    </row>
    <row r="474" spans="1:65" s="2" customFormat="1" ht="13.8" customHeight="1">
      <c r="A474" s="38"/>
      <c r="B474" s="39"/>
      <c r="C474" s="219" t="s">
        <v>2061</v>
      </c>
      <c r="D474" s="219" t="s">
        <v>166</v>
      </c>
      <c r="E474" s="220" t="s">
        <v>1311</v>
      </c>
      <c r="F474" s="221" t="s">
        <v>6006</v>
      </c>
      <c r="G474" s="222" t="s">
        <v>3721</v>
      </c>
      <c r="H474" s="223">
        <v>1</v>
      </c>
      <c r="I474" s="224"/>
      <c r="J474" s="225">
        <f>ROUND(I474*H474,2)</f>
        <v>0</v>
      </c>
      <c r="K474" s="226"/>
      <c r="L474" s="44"/>
      <c r="M474" s="227" t="s">
        <v>1</v>
      </c>
      <c r="N474" s="228" t="s">
        <v>41</v>
      </c>
      <c r="O474" s="91"/>
      <c r="P474" s="229">
        <f>O474*H474</f>
        <v>0</v>
      </c>
      <c r="Q474" s="229">
        <v>0</v>
      </c>
      <c r="R474" s="229">
        <f>Q474*H474</f>
        <v>0</v>
      </c>
      <c r="S474" s="229">
        <v>0</v>
      </c>
      <c r="T474" s="230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31" t="s">
        <v>170</v>
      </c>
      <c r="AT474" s="231" t="s">
        <v>166</v>
      </c>
      <c r="AU474" s="231" t="s">
        <v>84</v>
      </c>
      <c r="AY474" s="17" t="s">
        <v>164</v>
      </c>
      <c r="BE474" s="232">
        <f>IF(N474="základní",J474,0)</f>
        <v>0</v>
      </c>
      <c r="BF474" s="232">
        <f>IF(N474="snížená",J474,0)</f>
        <v>0</v>
      </c>
      <c r="BG474" s="232">
        <f>IF(N474="zákl. přenesená",J474,0)</f>
        <v>0</v>
      </c>
      <c r="BH474" s="232">
        <f>IF(N474="sníž. přenesená",J474,0)</f>
        <v>0</v>
      </c>
      <c r="BI474" s="232">
        <f>IF(N474="nulová",J474,0)</f>
        <v>0</v>
      </c>
      <c r="BJ474" s="17" t="s">
        <v>84</v>
      </c>
      <c r="BK474" s="232">
        <f>ROUND(I474*H474,2)</f>
        <v>0</v>
      </c>
      <c r="BL474" s="17" t="s">
        <v>170</v>
      </c>
      <c r="BM474" s="231" t="s">
        <v>6008</v>
      </c>
    </row>
    <row r="475" spans="1:65" s="2" customFormat="1" ht="34.8" customHeight="1">
      <c r="A475" s="38"/>
      <c r="B475" s="39"/>
      <c r="C475" s="219" t="s">
        <v>2067</v>
      </c>
      <c r="D475" s="219" t="s">
        <v>166</v>
      </c>
      <c r="E475" s="220" t="s">
        <v>1317</v>
      </c>
      <c r="F475" s="221" t="s">
        <v>5954</v>
      </c>
      <c r="G475" s="222" t="s">
        <v>3721</v>
      </c>
      <c r="H475" s="223">
        <v>1</v>
      </c>
      <c r="I475" s="224"/>
      <c r="J475" s="225">
        <f>ROUND(I475*H475,2)</f>
        <v>0</v>
      </c>
      <c r="K475" s="226"/>
      <c r="L475" s="44"/>
      <c r="M475" s="227" t="s">
        <v>1</v>
      </c>
      <c r="N475" s="228" t="s">
        <v>41</v>
      </c>
      <c r="O475" s="91"/>
      <c r="P475" s="229">
        <f>O475*H475</f>
        <v>0</v>
      </c>
      <c r="Q475" s="229">
        <v>0</v>
      </c>
      <c r="R475" s="229">
        <f>Q475*H475</f>
        <v>0</v>
      </c>
      <c r="S475" s="229">
        <v>0</v>
      </c>
      <c r="T475" s="230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31" t="s">
        <v>170</v>
      </c>
      <c r="AT475" s="231" t="s">
        <v>166</v>
      </c>
      <c r="AU475" s="231" t="s">
        <v>84</v>
      </c>
      <c r="AY475" s="17" t="s">
        <v>164</v>
      </c>
      <c r="BE475" s="232">
        <f>IF(N475="základní",J475,0)</f>
        <v>0</v>
      </c>
      <c r="BF475" s="232">
        <f>IF(N475="snížená",J475,0)</f>
        <v>0</v>
      </c>
      <c r="BG475" s="232">
        <f>IF(N475="zákl. přenesená",J475,0)</f>
        <v>0</v>
      </c>
      <c r="BH475" s="232">
        <f>IF(N475="sníž. přenesená",J475,0)</f>
        <v>0</v>
      </c>
      <c r="BI475" s="232">
        <f>IF(N475="nulová",J475,0)</f>
        <v>0</v>
      </c>
      <c r="BJ475" s="17" t="s">
        <v>84</v>
      </c>
      <c r="BK475" s="232">
        <f>ROUND(I475*H475,2)</f>
        <v>0</v>
      </c>
      <c r="BL475" s="17" t="s">
        <v>170</v>
      </c>
      <c r="BM475" s="231" t="s">
        <v>6009</v>
      </c>
    </row>
    <row r="476" spans="1:65" s="2" customFormat="1" ht="13.8" customHeight="1">
      <c r="A476" s="38"/>
      <c r="B476" s="39"/>
      <c r="C476" s="219" t="s">
        <v>2071</v>
      </c>
      <c r="D476" s="219" t="s">
        <v>166</v>
      </c>
      <c r="E476" s="220" t="s">
        <v>1323</v>
      </c>
      <c r="F476" s="221" t="s">
        <v>6010</v>
      </c>
      <c r="G476" s="222" t="s">
        <v>169</v>
      </c>
      <c r="H476" s="223">
        <v>4.32</v>
      </c>
      <c r="I476" s="224"/>
      <c r="J476" s="225">
        <f>ROUND(I476*H476,2)</f>
        <v>0</v>
      </c>
      <c r="K476" s="226"/>
      <c r="L476" s="44"/>
      <c r="M476" s="227" t="s">
        <v>1</v>
      </c>
      <c r="N476" s="228" t="s">
        <v>41</v>
      </c>
      <c r="O476" s="91"/>
      <c r="P476" s="229">
        <f>O476*H476</f>
        <v>0</v>
      </c>
      <c r="Q476" s="229">
        <v>0</v>
      </c>
      <c r="R476" s="229">
        <f>Q476*H476</f>
        <v>0</v>
      </c>
      <c r="S476" s="229">
        <v>0</v>
      </c>
      <c r="T476" s="230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31" t="s">
        <v>170</v>
      </c>
      <c r="AT476" s="231" t="s">
        <v>166</v>
      </c>
      <c r="AU476" s="231" t="s">
        <v>84</v>
      </c>
      <c r="AY476" s="17" t="s">
        <v>164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17" t="s">
        <v>84</v>
      </c>
      <c r="BK476" s="232">
        <f>ROUND(I476*H476,2)</f>
        <v>0</v>
      </c>
      <c r="BL476" s="17" t="s">
        <v>170</v>
      </c>
      <c r="BM476" s="231" t="s">
        <v>6011</v>
      </c>
    </row>
    <row r="477" spans="1:65" s="2" customFormat="1" ht="13.8" customHeight="1">
      <c r="A477" s="38"/>
      <c r="B477" s="39"/>
      <c r="C477" s="219" t="s">
        <v>2076</v>
      </c>
      <c r="D477" s="219" t="s">
        <v>166</v>
      </c>
      <c r="E477" s="220" t="s">
        <v>1328</v>
      </c>
      <c r="F477" s="221" t="s">
        <v>6012</v>
      </c>
      <c r="G477" s="222" t="s">
        <v>169</v>
      </c>
      <c r="H477" s="223">
        <v>1.08</v>
      </c>
      <c r="I477" s="224"/>
      <c r="J477" s="225">
        <f>ROUND(I477*H477,2)</f>
        <v>0</v>
      </c>
      <c r="K477" s="226"/>
      <c r="L477" s="44"/>
      <c r="M477" s="227" t="s">
        <v>1</v>
      </c>
      <c r="N477" s="228" t="s">
        <v>41</v>
      </c>
      <c r="O477" s="91"/>
      <c r="P477" s="229">
        <f>O477*H477</f>
        <v>0</v>
      </c>
      <c r="Q477" s="229">
        <v>0</v>
      </c>
      <c r="R477" s="229">
        <f>Q477*H477</f>
        <v>0</v>
      </c>
      <c r="S477" s="229">
        <v>0</v>
      </c>
      <c r="T477" s="230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31" t="s">
        <v>170</v>
      </c>
      <c r="AT477" s="231" t="s">
        <v>166</v>
      </c>
      <c r="AU477" s="231" t="s">
        <v>84</v>
      </c>
      <c r="AY477" s="17" t="s">
        <v>164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17" t="s">
        <v>84</v>
      </c>
      <c r="BK477" s="232">
        <f>ROUND(I477*H477,2)</f>
        <v>0</v>
      </c>
      <c r="BL477" s="17" t="s">
        <v>170</v>
      </c>
      <c r="BM477" s="231" t="s">
        <v>6013</v>
      </c>
    </row>
    <row r="478" spans="1:65" s="2" customFormat="1" ht="13.8" customHeight="1">
      <c r="A478" s="38"/>
      <c r="B478" s="39"/>
      <c r="C478" s="219" t="s">
        <v>2082</v>
      </c>
      <c r="D478" s="219" t="s">
        <v>166</v>
      </c>
      <c r="E478" s="220" t="s">
        <v>1333</v>
      </c>
      <c r="F478" s="221" t="s">
        <v>6014</v>
      </c>
      <c r="G478" s="222" t="s">
        <v>3928</v>
      </c>
      <c r="H478" s="223">
        <v>3.84</v>
      </c>
      <c r="I478" s="224"/>
      <c r="J478" s="225">
        <f>ROUND(I478*H478,2)</f>
        <v>0</v>
      </c>
      <c r="K478" s="226"/>
      <c r="L478" s="44"/>
      <c r="M478" s="227" t="s">
        <v>1</v>
      </c>
      <c r="N478" s="228" t="s">
        <v>41</v>
      </c>
      <c r="O478" s="91"/>
      <c r="P478" s="229">
        <f>O478*H478</f>
        <v>0</v>
      </c>
      <c r="Q478" s="229">
        <v>0</v>
      </c>
      <c r="R478" s="229">
        <f>Q478*H478</f>
        <v>0</v>
      </c>
      <c r="S478" s="229">
        <v>0</v>
      </c>
      <c r="T478" s="230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31" t="s">
        <v>170</v>
      </c>
      <c r="AT478" s="231" t="s">
        <v>166</v>
      </c>
      <c r="AU478" s="231" t="s">
        <v>84</v>
      </c>
      <c r="AY478" s="17" t="s">
        <v>164</v>
      </c>
      <c r="BE478" s="232">
        <f>IF(N478="základní",J478,0)</f>
        <v>0</v>
      </c>
      <c r="BF478" s="232">
        <f>IF(N478="snížená",J478,0)</f>
        <v>0</v>
      </c>
      <c r="BG478" s="232">
        <f>IF(N478="zákl. přenesená",J478,0)</f>
        <v>0</v>
      </c>
      <c r="BH478" s="232">
        <f>IF(N478="sníž. přenesená",J478,0)</f>
        <v>0</v>
      </c>
      <c r="BI478" s="232">
        <f>IF(N478="nulová",J478,0)</f>
        <v>0</v>
      </c>
      <c r="BJ478" s="17" t="s">
        <v>84</v>
      </c>
      <c r="BK478" s="232">
        <f>ROUND(I478*H478,2)</f>
        <v>0</v>
      </c>
      <c r="BL478" s="17" t="s">
        <v>170</v>
      </c>
      <c r="BM478" s="231" t="s">
        <v>6015</v>
      </c>
    </row>
    <row r="479" spans="1:65" s="2" customFormat="1" ht="13.8" customHeight="1">
      <c r="A479" s="38"/>
      <c r="B479" s="39"/>
      <c r="C479" s="219" t="s">
        <v>2087</v>
      </c>
      <c r="D479" s="219" t="s">
        <v>166</v>
      </c>
      <c r="E479" s="220" t="s">
        <v>1338</v>
      </c>
      <c r="F479" s="221" t="s">
        <v>6016</v>
      </c>
      <c r="G479" s="222" t="s">
        <v>3928</v>
      </c>
      <c r="H479" s="223">
        <v>12</v>
      </c>
      <c r="I479" s="224"/>
      <c r="J479" s="225">
        <f>ROUND(I479*H479,2)</f>
        <v>0</v>
      </c>
      <c r="K479" s="226"/>
      <c r="L479" s="44"/>
      <c r="M479" s="227" t="s">
        <v>1</v>
      </c>
      <c r="N479" s="228" t="s">
        <v>41</v>
      </c>
      <c r="O479" s="91"/>
      <c r="P479" s="229">
        <f>O479*H479</f>
        <v>0</v>
      </c>
      <c r="Q479" s="229">
        <v>0</v>
      </c>
      <c r="R479" s="229">
        <f>Q479*H479</f>
        <v>0</v>
      </c>
      <c r="S479" s="229">
        <v>0</v>
      </c>
      <c r="T479" s="230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31" t="s">
        <v>170</v>
      </c>
      <c r="AT479" s="231" t="s">
        <v>166</v>
      </c>
      <c r="AU479" s="231" t="s">
        <v>84</v>
      </c>
      <c r="AY479" s="17" t="s">
        <v>164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17" t="s">
        <v>84</v>
      </c>
      <c r="BK479" s="232">
        <f>ROUND(I479*H479,2)</f>
        <v>0</v>
      </c>
      <c r="BL479" s="17" t="s">
        <v>170</v>
      </c>
      <c r="BM479" s="231" t="s">
        <v>6017</v>
      </c>
    </row>
    <row r="480" spans="1:65" s="2" customFormat="1" ht="13.8" customHeight="1">
      <c r="A480" s="38"/>
      <c r="B480" s="39"/>
      <c r="C480" s="219" t="s">
        <v>2092</v>
      </c>
      <c r="D480" s="219" t="s">
        <v>166</v>
      </c>
      <c r="E480" s="220" t="s">
        <v>1354</v>
      </c>
      <c r="F480" s="221" t="s">
        <v>6018</v>
      </c>
      <c r="G480" s="222" t="s">
        <v>3928</v>
      </c>
      <c r="H480" s="223">
        <v>2.4</v>
      </c>
      <c r="I480" s="224"/>
      <c r="J480" s="225">
        <f>ROUND(I480*H480,2)</f>
        <v>0</v>
      </c>
      <c r="K480" s="226"/>
      <c r="L480" s="44"/>
      <c r="M480" s="227" t="s">
        <v>1</v>
      </c>
      <c r="N480" s="228" t="s">
        <v>41</v>
      </c>
      <c r="O480" s="91"/>
      <c r="P480" s="229">
        <f>O480*H480</f>
        <v>0</v>
      </c>
      <c r="Q480" s="229">
        <v>0</v>
      </c>
      <c r="R480" s="229">
        <f>Q480*H480</f>
        <v>0</v>
      </c>
      <c r="S480" s="229">
        <v>0</v>
      </c>
      <c r="T480" s="230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31" t="s">
        <v>170</v>
      </c>
      <c r="AT480" s="231" t="s">
        <v>166</v>
      </c>
      <c r="AU480" s="231" t="s">
        <v>84</v>
      </c>
      <c r="AY480" s="17" t="s">
        <v>164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17" t="s">
        <v>84</v>
      </c>
      <c r="BK480" s="232">
        <f>ROUND(I480*H480,2)</f>
        <v>0</v>
      </c>
      <c r="BL480" s="17" t="s">
        <v>170</v>
      </c>
      <c r="BM480" s="231" t="s">
        <v>6019</v>
      </c>
    </row>
    <row r="481" spans="1:65" s="2" customFormat="1" ht="22.2" customHeight="1">
      <c r="A481" s="38"/>
      <c r="B481" s="39"/>
      <c r="C481" s="219" t="s">
        <v>2097</v>
      </c>
      <c r="D481" s="219" t="s">
        <v>166</v>
      </c>
      <c r="E481" s="220" t="s">
        <v>1362</v>
      </c>
      <c r="F481" s="221" t="s">
        <v>5832</v>
      </c>
      <c r="G481" s="222" t="s">
        <v>169</v>
      </c>
      <c r="H481" s="223">
        <v>4.092</v>
      </c>
      <c r="I481" s="224"/>
      <c r="J481" s="225">
        <f>ROUND(I481*H481,2)</f>
        <v>0</v>
      </c>
      <c r="K481" s="226"/>
      <c r="L481" s="44"/>
      <c r="M481" s="227" t="s">
        <v>1</v>
      </c>
      <c r="N481" s="228" t="s">
        <v>41</v>
      </c>
      <c r="O481" s="91"/>
      <c r="P481" s="229">
        <f>O481*H481</f>
        <v>0</v>
      </c>
      <c r="Q481" s="229">
        <v>0</v>
      </c>
      <c r="R481" s="229">
        <f>Q481*H481</f>
        <v>0</v>
      </c>
      <c r="S481" s="229">
        <v>0</v>
      </c>
      <c r="T481" s="230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31" t="s">
        <v>170</v>
      </c>
      <c r="AT481" s="231" t="s">
        <v>166</v>
      </c>
      <c r="AU481" s="231" t="s">
        <v>84</v>
      </c>
      <c r="AY481" s="17" t="s">
        <v>164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17" t="s">
        <v>84</v>
      </c>
      <c r="BK481" s="232">
        <f>ROUND(I481*H481,2)</f>
        <v>0</v>
      </c>
      <c r="BL481" s="17" t="s">
        <v>170</v>
      </c>
      <c r="BM481" s="231" t="s">
        <v>6020</v>
      </c>
    </row>
    <row r="482" spans="1:65" s="2" customFormat="1" ht="13.8" customHeight="1">
      <c r="A482" s="38"/>
      <c r="B482" s="39"/>
      <c r="C482" s="219" t="s">
        <v>2105</v>
      </c>
      <c r="D482" s="219" t="s">
        <v>166</v>
      </c>
      <c r="E482" s="220" t="s">
        <v>1367</v>
      </c>
      <c r="F482" s="221" t="s">
        <v>5768</v>
      </c>
      <c r="G482" s="222" t="s">
        <v>169</v>
      </c>
      <c r="H482" s="223">
        <v>5.76</v>
      </c>
      <c r="I482" s="224"/>
      <c r="J482" s="225">
        <f>ROUND(I482*H482,2)</f>
        <v>0</v>
      </c>
      <c r="K482" s="226"/>
      <c r="L482" s="44"/>
      <c r="M482" s="227" t="s">
        <v>1</v>
      </c>
      <c r="N482" s="228" t="s">
        <v>41</v>
      </c>
      <c r="O482" s="91"/>
      <c r="P482" s="229">
        <f>O482*H482</f>
        <v>0</v>
      </c>
      <c r="Q482" s="229">
        <v>0</v>
      </c>
      <c r="R482" s="229">
        <f>Q482*H482</f>
        <v>0</v>
      </c>
      <c r="S482" s="229">
        <v>0</v>
      </c>
      <c r="T482" s="230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31" t="s">
        <v>170</v>
      </c>
      <c r="AT482" s="231" t="s">
        <v>166</v>
      </c>
      <c r="AU482" s="231" t="s">
        <v>84</v>
      </c>
      <c r="AY482" s="17" t="s">
        <v>164</v>
      </c>
      <c r="BE482" s="232">
        <f>IF(N482="základní",J482,0)</f>
        <v>0</v>
      </c>
      <c r="BF482" s="232">
        <f>IF(N482="snížená",J482,0)</f>
        <v>0</v>
      </c>
      <c r="BG482" s="232">
        <f>IF(N482="zákl. přenesená",J482,0)</f>
        <v>0</v>
      </c>
      <c r="BH482" s="232">
        <f>IF(N482="sníž. přenesená",J482,0)</f>
        <v>0</v>
      </c>
      <c r="BI482" s="232">
        <f>IF(N482="nulová",J482,0)</f>
        <v>0</v>
      </c>
      <c r="BJ482" s="17" t="s">
        <v>84</v>
      </c>
      <c r="BK482" s="232">
        <f>ROUND(I482*H482,2)</f>
        <v>0</v>
      </c>
      <c r="BL482" s="17" t="s">
        <v>170</v>
      </c>
      <c r="BM482" s="231" t="s">
        <v>6021</v>
      </c>
    </row>
    <row r="483" spans="1:65" s="2" customFormat="1" ht="13.8" customHeight="1">
      <c r="A483" s="38"/>
      <c r="B483" s="39"/>
      <c r="C483" s="219" t="s">
        <v>2110</v>
      </c>
      <c r="D483" s="219" t="s">
        <v>166</v>
      </c>
      <c r="E483" s="220" t="s">
        <v>1371</v>
      </c>
      <c r="F483" s="221" t="s">
        <v>5835</v>
      </c>
      <c r="G483" s="222" t="s">
        <v>169</v>
      </c>
      <c r="H483" s="223">
        <v>1.2</v>
      </c>
      <c r="I483" s="224"/>
      <c r="J483" s="225">
        <f>ROUND(I483*H483,2)</f>
        <v>0</v>
      </c>
      <c r="K483" s="226"/>
      <c r="L483" s="44"/>
      <c r="M483" s="227" t="s">
        <v>1</v>
      </c>
      <c r="N483" s="228" t="s">
        <v>41</v>
      </c>
      <c r="O483" s="91"/>
      <c r="P483" s="229">
        <f>O483*H483</f>
        <v>0</v>
      </c>
      <c r="Q483" s="229">
        <v>0</v>
      </c>
      <c r="R483" s="229">
        <f>Q483*H483</f>
        <v>0</v>
      </c>
      <c r="S483" s="229">
        <v>0</v>
      </c>
      <c r="T483" s="230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31" t="s">
        <v>170</v>
      </c>
      <c r="AT483" s="231" t="s">
        <v>166</v>
      </c>
      <c r="AU483" s="231" t="s">
        <v>84</v>
      </c>
      <c r="AY483" s="17" t="s">
        <v>164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17" t="s">
        <v>84</v>
      </c>
      <c r="BK483" s="232">
        <f>ROUND(I483*H483,2)</f>
        <v>0</v>
      </c>
      <c r="BL483" s="17" t="s">
        <v>170</v>
      </c>
      <c r="BM483" s="231" t="s">
        <v>6022</v>
      </c>
    </row>
    <row r="484" spans="1:65" s="2" customFormat="1" ht="22.2" customHeight="1">
      <c r="A484" s="38"/>
      <c r="B484" s="39"/>
      <c r="C484" s="219" t="s">
        <v>2115</v>
      </c>
      <c r="D484" s="219" t="s">
        <v>166</v>
      </c>
      <c r="E484" s="220" t="s">
        <v>1375</v>
      </c>
      <c r="F484" s="221" t="s">
        <v>6023</v>
      </c>
      <c r="G484" s="222" t="s">
        <v>3721</v>
      </c>
      <c r="H484" s="223">
        <v>4</v>
      </c>
      <c r="I484" s="224"/>
      <c r="J484" s="225">
        <f>ROUND(I484*H484,2)</f>
        <v>0</v>
      </c>
      <c r="K484" s="226"/>
      <c r="L484" s="44"/>
      <c r="M484" s="227" t="s">
        <v>1</v>
      </c>
      <c r="N484" s="228" t="s">
        <v>41</v>
      </c>
      <c r="O484" s="91"/>
      <c r="P484" s="229">
        <f>O484*H484</f>
        <v>0</v>
      </c>
      <c r="Q484" s="229">
        <v>0</v>
      </c>
      <c r="R484" s="229">
        <f>Q484*H484</f>
        <v>0</v>
      </c>
      <c r="S484" s="229">
        <v>0</v>
      </c>
      <c r="T484" s="230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31" t="s">
        <v>170</v>
      </c>
      <c r="AT484" s="231" t="s">
        <v>166</v>
      </c>
      <c r="AU484" s="231" t="s">
        <v>84</v>
      </c>
      <c r="AY484" s="17" t="s">
        <v>164</v>
      </c>
      <c r="BE484" s="232">
        <f>IF(N484="základní",J484,0)</f>
        <v>0</v>
      </c>
      <c r="BF484" s="232">
        <f>IF(N484="snížená",J484,0)</f>
        <v>0</v>
      </c>
      <c r="BG484" s="232">
        <f>IF(N484="zákl. přenesená",J484,0)</f>
        <v>0</v>
      </c>
      <c r="BH484" s="232">
        <f>IF(N484="sníž. přenesená",J484,0)</f>
        <v>0</v>
      </c>
      <c r="BI484" s="232">
        <f>IF(N484="nulová",J484,0)</f>
        <v>0</v>
      </c>
      <c r="BJ484" s="17" t="s">
        <v>84</v>
      </c>
      <c r="BK484" s="232">
        <f>ROUND(I484*H484,2)</f>
        <v>0</v>
      </c>
      <c r="BL484" s="17" t="s">
        <v>170</v>
      </c>
      <c r="BM484" s="231" t="s">
        <v>6024</v>
      </c>
    </row>
    <row r="485" spans="1:65" s="2" customFormat="1" ht="22.2" customHeight="1">
      <c r="A485" s="38"/>
      <c r="B485" s="39"/>
      <c r="C485" s="219" t="s">
        <v>2119</v>
      </c>
      <c r="D485" s="219" t="s">
        <v>166</v>
      </c>
      <c r="E485" s="220" t="s">
        <v>1380</v>
      </c>
      <c r="F485" s="221" t="s">
        <v>6025</v>
      </c>
      <c r="G485" s="222" t="s">
        <v>3721</v>
      </c>
      <c r="H485" s="223">
        <v>1</v>
      </c>
      <c r="I485" s="224"/>
      <c r="J485" s="225">
        <f>ROUND(I485*H485,2)</f>
        <v>0</v>
      </c>
      <c r="K485" s="226"/>
      <c r="L485" s="44"/>
      <c r="M485" s="227" t="s">
        <v>1</v>
      </c>
      <c r="N485" s="228" t="s">
        <v>41</v>
      </c>
      <c r="O485" s="91"/>
      <c r="P485" s="229">
        <f>O485*H485</f>
        <v>0</v>
      </c>
      <c r="Q485" s="229">
        <v>0</v>
      </c>
      <c r="R485" s="229">
        <f>Q485*H485</f>
        <v>0</v>
      </c>
      <c r="S485" s="229">
        <v>0</v>
      </c>
      <c r="T485" s="230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31" t="s">
        <v>170</v>
      </c>
      <c r="AT485" s="231" t="s">
        <v>166</v>
      </c>
      <c r="AU485" s="231" t="s">
        <v>84</v>
      </c>
      <c r="AY485" s="17" t="s">
        <v>164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17" t="s">
        <v>84</v>
      </c>
      <c r="BK485" s="232">
        <f>ROUND(I485*H485,2)</f>
        <v>0</v>
      </c>
      <c r="BL485" s="17" t="s">
        <v>170</v>
      </c>
      <c r="BM485" s="231" t="s">
        <v>6026</v>
      </c>
    </row>
    <row r="486" spans="1:65" s="2" customFormat="1" ht="22.2" customHeight="1">
      <c r="A486" s="38"/>
      <c r="B486" s="39"/>
      <c r="C486" s="219" t="s">
        <v>2124</v>
      </c>
      <c r="D486" s="219" t="s">
        <v>166</v>
      </c>
      <c r="E486" s="220" t="s">
        <v>1385</v>
      </c>
      <c r="F486" s="221" t="s">
        <v>6027</v>
      </c>
      <c r="G486" s="222" t="s">
        <v>3721</v>
      </c>
      <c r="H486" s="223">
        <v>1</v>
      </c>
      <c r="I486" s="224"/>
      <c r="J486" s="225">
        <f>ROUND(I486*H486,2)</f>
        <v>0</v>
      </c>
      <c r="K486" s="226"/>
      <c r="L486" s="44"/>
      <c r="M486" s="227" t="s">
        <v>1</v>
      </c>
      <c r="N486" s="228" t="s">
        <v>41</v>
      </c>
      <c r="O486" s="91"/>
      <c r="P486" s="229">
        <f>O486*H486</f>
        <v>0</v>
      </c>
      <c r="Q486" s="229">
        <v>0</v>
      </c>
      <c r="R486" s="229">
        <f>Q486*H486</f>
        <v>0</v>
      </c>
      <c r="S486" s="229">
        <v>0</v>
      </c>
      <c r="T486" s="230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31" t="s">
        <v>170</v>
      </c>
      <c r="AT486" s="231" t="s">
        <v>166</v>
      </c>
      <c r="AU486" s="231" t="s">
        <v>84</v>
      </c>
      <c r="AY486" s="17" t="s">
        <v>164</v>
      </c>
      <c r="BE486" s="232">
        <f>IF(N486="základní",J486,0)</f>
        <v>0</v>
      </c>
      <c r="BF486" s="232">
        <f>IF(N486="snížená",J486,0)</f>
        <v>0</v>
      </c>
      <c r="BG486" s="232">
        <f>IF(N486="zákl. přenesená",J486,0)</f>
        <v>0</v>
      </c>
      <c r="BH486" s="232">
        <f>IF(N486="sníž. přenesená",J486,0)</f>
        <v>0</v>
      </c>
      <c r="BI486" s="232">
        <f>IF(N486="nulová",J486,0)</f>
        <v>0</v>
      </c>
      <c r="BJ486" s="17" t="s">
        <v>84</v>
      </c>
      <c r="BK486" s="232">
        <f>ROUND(I486*H486,2)</f>
        <v>0</v>
      </c>
      <c r="BL486" s="17" t="s">
        <v>170</v>
      </c>
      <c r="BM486" s="231" t="s">
        <v>6028</v>
      </c>
    </row>
    <row r="487" spans="1:65" s="2" customFormat="1" ht="13.8" customHeight="1">
      <c r="A487" s="38"/>
      <c r="B487" s="39"/>
      <c r="C487" s="219" t="s">
        <v>2130</v>
      </c>
      <c r="D487" s="219" t="s">
        <v>166</v>
      </c>
      <c r="E487" s="220" t="s">
        <v>1391</v>
      </c>
      <c r="F487" s="221" t="s">
        <v>5678</v>
      </c>
      <c r="G487" s="222" t="s">
        <v>557</v>
      </c>
      <c r="H487" s="223">
        <v>20</v>
      </c>
      <c r="I487" s="224"/>
      <c r="J487" s="225">
        <f>ROUND(I487*H487,2)</f>
        <v>0</v>
      </c>
      <c r="K487" s="226"/>
      <c r="L487" s="44"/>
      <c r="M487" s="227" t="s">
        <v>1</v>
      </c>
      <c r="N487" s="228" t="s">
        <v>41</v>
      </c>
      <c r="O487" s="91"/>
      <c r="P487" s="229">
        <f>O487*H487</f>
        <v>0</v>
      </c>
      <c r="Q487" s="229">
        <v>0</v>
      </c>
      <c r="R487" s="229">
        <f>Q487*H487</f>
        <v>0</v>
      </c>
      <c r="S487" s="229">
        <v>0</v>
      </c>
      <c r="T487" s="230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31" t="s">
        <v>170</v>
      </c>
      <c r="AT487" s="231" t="s">
        <v>166</v>
      </c>
      <c r="AU487" s="231" t="s">
        <v>84</v>
      </c>
      <c r="AY487" s="17" t="s">
        <v>164</v>
      </c>
      <c r="BE487" s="232">
        <f>IF(N487="základní",J487,0)</f>
        <v>0</v>
      </c>
      <c r="BF487" s="232">
        <f>IF(N487="snížená",J487,0)</f>
        <v>0</v>
      </c>
      <c r="BG487" s="232">
        <f>IF(N487="zákl. přenesená",J487,0)</f>
        <v>0</v>
      </c>
      <c r="BH487" s="232">
        <f>IF(N487="sníž. přenesená",J487,0)</f>
        <v>0</v>
      </c>
      <c r="BI487" s="232">
        <f>IF(N487="nulová",J487,0)</f>
        <v>0</v>
      </c>
      <c r="BJ487" s="17" t="s">
        <v>84</v>
      </c>
      <c r="BK487" s="232">
        <f>ROUND(I487*H487,2)</f>
        <v>0</v>
      </c>
      <c r="BL487" s="17" t="s">
        <v>170</v>
      </c>
      <c r="BM487" s="231" t="s">
        <v>6029</v>
      </c>
    </row>
    <row r="488" spans="1:65" s="2" customFormat="1" ht="13.8" customHeight="1">
      <c r="A488" s="38"/>
      <c r="B488" s="39"/>
      <c r="C488" s="219" t="s">
        <v>2138</v>
      </c>
      <c r="D488" s="219" t="s">
        <v>166</v>
      </c>
      <c r="E488" s="220" t="s">
        <v>1400</v>
      </c>
      <c r="F488" s="221" t="s">
        <v>5785</v>
      </c>
      <c r="G488" s="222" t="s">
        <v>3721</v>
      </c>
      <c r="H488" s="223">
        <v>1</v>
      </c>
      <c r="I488" s="224"/>
      <c r="J488" s="225">
        <f>ROUND(I488*H488,2)</f>
        <v>0</v>
      </c>
      <c r="K488" s="226"/>
      <c r="L488" s="44"/>
      <c r="M488" s="227" t="s">
        <v>1</v>
      </c>
      <c r="N488" s="228" t="s">
        <v>41</v>
      </c>
      <c r="O488" s="91"/>
      <c r="P488" s="229">
        <f>O488*H488</f>
        <v>0</v>
      </c>
      <c r="Q488" s="229">
        <v>0</v>
      </c>
      <c r="R488" s="229">
        <f>Q488*H488</f>
        <v>0</v>
      </c>
      <c r="S488" s="229">
        <v>0</v>
      </c>
      <c r="T488" s="230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31" t="s">
        <v>170</v>
      </c>
      <c r="AT488" s="231" t="s">
        <v>166</v>
      </c>
      <c r="AU488" s="231" t="s">
        <v>84</v>
      </c>
      <c r="AY488" s="17" t="s">
        <v>164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17" t="s">
        <v>84</v>
      </c>
      <c r="BK488" s="232">
        <f>ROUND(I488*H488,2)</f>
        <v>0</v>
      </c>
      <c r="BL488" s="17" t="s">
        <v>170</v>
      </c>
      <c r="BM488" s="231" t="s">
        <v>6030</v>
      </c>
    </row>
    <row r="489" spans="1:63" s="12" customFormat="1" ht="25.9" customHeight="1">
      <c r="A489" s="12"/>
      <c r="B489" s="203"/>
      <c r="C489" s="204"/>
      <c r="D489" s="205" t="s">
        <v>75</v>
      </c>
      <c r="E489" s="206" t="s">
        <v>6031</v>
      </c>
      <c r="F489" s="206" t="s">
        <v>6032</v>
      </c>
      <c r="G489" s="204"/>
      <c r="H489" s="204"/>
      <c r="I489" s="207"/>
      <c r="J489" s="208">
        <f>BK489</f>
        <v>0</v>
      </c>
      <c r="K489" s="204"/>
      <c r="L489" s="209"/>
      <c r="M489" s="210"/>
      <c r="N489" s="211"/>
      <c r="O489" s="211"/>
      <c r="P489" s="212">
        <f>SUM(P490:P522)</f>
        <v>0</v>
      </c>
      <c r="Q489" s="211"/>
      <c r="R489" s="212">
        <f>SUM(R490:R522)</f>
        <v>0</v>
      </c>
      <c r="S489" s="211"/>
      <c r="T489" s="213">
        <f>SUM(T490:T522)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14" t="s">
        <v>84</v>
      </c>
      <c r="AT489" s="215" t="s">
        <v>75</v>
      </c>
      <c r="AU489" s="215" t="s">
        <v>76</v>
      </c>
      <c r="AY489" s="214" t="s">
        <v>164</v>
      </c>
      <c r="BK489" s="216">
        <f>SUM(BK490:BK522)</f>
        <v>0</v>
      </c>
    </row>
    <row r="490" spans="1:65" s="2" customFormat="1" ht="22.2" customHeight="1">
      <c r="A490" s="38"/>
      <c r="B490" s="39"/>
      <c r="C490" s="219" t="s">
        <v>2144</v>
      </c>
      <c r="D490" s="219" t="s">
        <v>166</v>
      </c>
      <c r="E490" s="220" t="s">
        <v>1407</v>
      </c>
      <c r="F490" s="221" t="s">
        <v>6033</v>
      </c>
      <c r="G490" s="222" t="s">
        <v>3721</v>
      </c>
      <c r="H490" s="223">
        <v>1</v>
      </c>
      <c r="I490" s="224"/>
      <c r="J490" s="225">
        <f>ROUND(I490*H490,2)</f>
        <v>0</v>
      </c>
      <c r="K490" s="226"/>
      <c r="L490" s="44"/>
      <c r="M490" s="227" t="s">
        <v>1</v>
      </c>
      <c r="N490" s="228" t="s">
        <v>41</v>
      </c>
      <c r="O490" s="91"/>
      <c r="P490" s="229">
        <f>O490*H490</f>
        <v>0</v>
      </c>
      <c r="Q490" s="229">
        <v>0</v>
      </c>
      <c r="R490" s="229">
        <f>Q490*H490</f>
        <v>0</v>
      </c>
      <c r="S490" s="229">
        <v>0</v>
      </c>
      <c r="T490" s="230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31" t="s">
        <v>170</v>
      </c>
      <c r="AT490" s="231" t="s">
        <v>166</v>
      </c>
      <c r="AU490" s="231" t="s">
        <v>84</v>
      </c>
      <c r="AY490" s="17" t="s">
        <v>164</v>
      </c>
      <c r="BE490" s="232">
        <f>IF(N490="základní",J490,0)</f>
        <v>0</v>
      </c>
      <c r="BF490" s="232">
        <f>IF(N490="snížená",J490,0)</f>
        <v>0</v>
      </c>
      <c r="BG490" s="232">
        <f>IF(N490="zákl. přenesená",J490,0)</f>
        <v>0</v>
      </c>
      <c r="BH490" s="232">
        <f>IF(N490="sníž. přenesená",J490,0)</f>
        <v>0</v>
      </c>
      <c r="BI490" s="232">
        <f>IF(N490="nulová",J490,0)</f>
        <v>0</v>
      </c>
      <c r="BJ490" s="17" t="s">
        <v>84</v>
      </c>
      <c r="BK490" s="232">
        <f>ROUND(I490*H490,2)</f>
        <v>0</v>
      </c>
      <c r="BL490" s="17" t="s">
        <v>170</v>
      </c>
      <c r="BM490" s="231" t="s">
        <v>6034</v>
      </c>
    </row>
    <row r="491" spans="1:65" s="2" customFormat="1" ht="22.2" customHeight="1">
      <c r="A491" s="38"/>
      <c r="B491" s="39"/>
      <c r="C491" s="219" t="s">
        <v>2152</v>
      </c>
      <c r="D491" s="219" t="s">
        <v>166</v>
      </c>
      <c r="E491" s="220" t="s">
        <v>1412</v>
      </c>
      <c r="F491" s="221" t="s">
        <v>6035</v>
      </c>
      <c r="G491" s="222" t="s">
        <v>3721</v>
      </c>
      <c r="H491" s="223">
        <v>1</v>
      </c>
      <c r="I491" s="224"/>
      <c r="J491" s="225">
        <f>ROUND(I491*H491,2)</f>
        <v>0</v>
      </c>
      <c r="K491" s="226"/>
      <c r="L491" s="44"/>
      <c r="M491" s="227" t="s">
        <v>1</v>
      </c>
      <c r="N491" s="228" t="s">
        <v>41</v>
      </c>
      <c r="O491" s="91"/>
      <c r="P491" s="229">
        <f>O491*H491</f>
        <v>0</v>
      </c>
      <c r="Q491" s="229">
        <v>0</v>
      </c>
      <c r="R491" s="229">
        <f>Q491*H491</f>
        <v>0</v>
      </c>
      <c r="S491" s="229">
        <v>0</v>
      </c>
      <c r="T491" s="230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31" t="s">
        <v>170</v>
      </c>
      <c r="AT491" s="231" t="s">
        <v>166</v>
      </c>
      <c r="AU491" s="231" t="s">
        <v>84</v>
      </c>
      <c r="AY491" s="17" t="s">
        <v>164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17" t="s">
        <v>84</v>
      </c>
      <c r="BK491" s="232">
        <f>ROUND(I491*H491,2)</f>
        <v>0</v>
      </c>
      <c r="BL491" s="17" t="s">
        <v>170</v>
      </c>
      <c r="BM491" s="231" t="s">
        <v>6036</v>
      </c>
    </row>
    <row r="492" spans="1:65" s="2" customFormat="1" ht="22.2" customHeight="1">
      <c r="A492" s="38"/>
      <c r="B492" s="39"/>
      <c r="C492" s="219" t="s">
        <v>2161</v>
      </c>
      <c r="D492" s="219" t="s">
        <v>166</v>
      </c>
      <c r="E492" s="220" t="s">
        <v>1417</v>
      </c>
      <c r="F492" s="221" t="s">
        <v>6037</v>
      </c>
      <c r="G492" s="222" t="s">
        <v>3721</v>
      </c>
      <c r="H492" s="223">
        <v>1</v>
      </c>
      <c r="I492" s="224"/>
      <c r="J492" s="225">
        <f>ROUND(I492*H492,2)</f>
        <v>0</v>
      </c>
      <c r="K492" s="226"/>
      <c r="L492" s="44"/>
      <c r="M492" s="227" t="s">
        <v>1</v>
      </c>
      <c r="N492" s="228" t="s">
        <v>41</v>
      </c>
      <c r="O492" s="91"/>
      <c r="P492" s="229">
        <f>O492*H492</f>
        <v>0</v>
      </c>
      <c r="Q492" s="229">
        <v>0</v>
      </c>
      <c r="R492" s="229">
        <f>Q492*H492</f>
        <v>0</v>
      </c>
      <c r="S492" s="229">
        <v>0</v>
      </c>
      <c r="T492" s="230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31" t="s">
        <v>170</v>
      </c>
      <c r="AT492" s="231" t="s">
        <v>166</v>
      </c>
      <c r="AU492" s="231" t="s">
        <v>84</v>
      </c>
      <c r="AY492" s="17" t="s">
        <v>164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17" t="s">
        <v>84</v>
      </c>
      <c r="BK492" s="232">
        <f>ROUND(I492*H492,2)</f>
        <v>0</v>
      </c>
      <c r="BL492" s="17" t="s">
        <v>170</v>
      </c>
      <c r="BM492" s="231" t="s">
        <v>6038</v>
      </c>
    </row>
    <row r="493" spans="1:65" s="2" customFormat="1" ht="13.8" customHeight="1">
      <c r="A493" s="38"/>
      <c r="B493" s="39"/>
      <c r="C493" s="219" t="s">
        <v>2168</v>
      </c>
      <c r="D493" s="219" t="s">
        <v>166</v>
      </c>
      <c r="E493" s="220" t="s">
        <v>1423</v>
      </c>
      <c r="F493" s="221" t="s">
        <v>5811</v>
      </c>
      <c r="G493" s="222" t="s">
        <v>3721</v>
      </c>
      <c r="H493" s="223">
        <v>1</v>
      </c>
      <c r="I493" s="224"/>
      <c r="J493" s="225">
        <f>ROUND(I493*H493,2)</f>
        <v>0</v>
      </c>
      <c r="K493" s="226"/>
      <c r="L493" s="44"/>
      <c r="M493" s="227" t="s">
        <v>1</v>
      </c>
      <c r="N493" s="228" t="s">
        <v>41</v>
      </c>
      <c r="O493" s="91"/>
      <c r="P493" s="229">
        <f>O493*H493</f>
        <v>0</v>
      </c>
      <c r="Q493" s="229">
        <v>0</v>
      </c>
      <c r="R493" s="229">
        <f>Q493*H493</f>
        <v>0</v>
      </c>
      <c r="S493" s="229">
        <v>0</v>
      </c>
      <c r="T493" s="230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31" t="s">
        <v>170</v>
      </c>
      <c r="AT493" s="231" t="s">
        <v>166</v>
      </c>
      <c r="AU493" s="231" t="s">
        <v>84</v>
      </c>
      <c r="AY493" s="17" t="s">
        <v>164</v>
      </c>
      <c r="BE493" s="232">
        <f>IF(N493="základní",J493,0)</f>
        <v>0</v>
      </c>
      <c r="BF493" s="232">
        <f>IF(N493="snížená",J493,0)</f>
        <v>0</v>
      </c>
      <c r="BG493" s="232">
        <f>IF(N493="zákl. přenesená",J493,0)</f>
        <v>0</v>
      </c>
      <c r="BH493" s="232">
        <f>IF(N493="sníž. přenesená",J493,0)</f>
        <v>0</v>
      </c>
      <c r="BI493" s="232">
        <f>IF(N493="nulová",J493,0)</f>
        <v>0</v>
      </c>
      <c r="BJ493" s="17" t="s">
        <v>84</v>
      </c>
      <c r="BK493" s="232">
        <f>ROUND(I493*H493,2)</f>
        <v>0</v>
      </c>
      <c r="BL493" s="17" t="s">
        <v>170</v>
      </c>
      <c r="BM493" s="231" t="s">
        <v>6039</v>
      </c>
    </row>
    <row r="494" spans="1:65" s="2" customFormat="1" ht="13.8" customHeight="1">
      <c r="A494" s="38"/>
      <c r="B494" s="39"/>
      <c r="C494" s="219" t="s">
        <v>2174</v>
      </c>
      <c r="D494" s="219" t="s">
        <v>166</v>
      </c>
      <c r="E494" s="220" t="s">
        <v>1427</v>
      </c>
      <c r="F494" s="221" t="s">
        <v>5910</v>
      </c>
      <c r="G494" s="222" t="s">
        <v>3721</v>
      </c>
      <c r="H494" s="223">
        <v>1</v>
      </c>
      <c r="I494" s="224"/>
      <c r="J494" s="225">
        <f>ROUND(I494*H494,2)</f>
        <v>0</v>
      </c>
      <c r="K494" s="226"/>
      <c r="L494" s="44"/>
      <c r="M494" s="227" t="s">
        <v>1</v>
      </c>
      <c r="N494" s="228" t="s">
        <v>41</v>
      </c>
      <c r="O494" s="91"/>
      <c r="P494" s="229">
        <f>O494*H494</f>
        <v>0</v>
      </c>
      <c r="Q494" s="229">
        <v>0</v>
      </c>
      <c r="R494" s="229">
        <f>Q494*H494</f>
        <v>0</v>
      </c>
      <c r="S494" s="229">
        <v>0</v>
      </c>
      <c r="T494" s="230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31" t="s">
        <v>170</v>
      </c>
      <c r="AT494" s="231" t="s">
        <v>166</v>
      </c>
      <c r="AU494" s="231" t="s">
        <v>84</v>
      </c>
      <c r="AY494" s="17" t="s">
        <v>164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17" t="s">
        <v>84</v>
      </c>
      <c r="BK494" s="232">
        <f>ROUND(I494*H494,2)</f>
        <v>0</v>
      </c>
      <c r="BL494" s="17" t="s">
        <v>170</v>
      </c>
      <c r="BM494" s="231" t="s">
        <v>6040</v>
      </c>
    </row>
    <row r="495" spans="1:65" s="2" customFormat="1" ht="13.8" customHeight="1">
      <c r="A495" s="38"/>
      <c r="B495" s="39"/>
      <c r="C495" s="219" t="s">
        <v>2179</v>
      </c>
      <c r="D495" s="219" t="s">
        <v>166</v>
      </c>
      <c r="E495" s="220" t="s">
        <v>1432</v>
      </c>
      <c r="F495" s="221" t="s">
        <v>6041</v>
      </c>
      <c r="G495" s="222" t="s">
        <v>3721</v>
      </c>
      <c r="H495" s="223">
        <v>1</v>
      </c>
      <c r="I495" s="224"/>
      <c r="J495" s="225">
        <f>ROUND(I495*H495,2)</f>
        <v>0</v>
      </c>
      <c r="K495" s="226"/>
      <c r="L495" s="44"/>
      <c r="M495" s="227" t="s">
        <v>1</v>
      </c>
      <c r="N495" s="228" t="s">
        <v>41</v>
      </c>
      <c r="O495" s="91"/>
      <c r="P495" s="229">
        <f>O495*H495</f>
        <v>0</v>
      </c>
      <c r="Q495" s="229">
        <v>0</v>
      </c>
      <c r="R495" s="229">
        <f>Q495*H495</f>
        <v>0</v>
      </c>
      <c r="S495" s="229">
        <v>0</v>
      </c>
      <c r="T495" s="230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31" t="s">
        <v>170</v>
      </c>
      <c r="AT495" s="231" t="s">
        <v>166</v>
      </c>
      <c r="AU495" s="231" t="s">
        <v>84</v>
      </c>
      <c r="AY495" s="17" t="s">
        <v>164</v>
      </c>
      <c r="BE495" s="232">
        <f>IF(N495="základní",J495,0)</f>
        <v>0</v>
      </c>
      <c r="BF495" s="232">
        <f>IF(N495="snížená",J495,0)</f>
        <v>0</v>
      </c>
      <c r="BG495" s="232">
        <f>IF(N495="zákl. přenesená",J495,0)</f>
        <v>0</v>
      </c>
      <c r="BH495" s="232">
        <f>IF(N495="sníž. přenesená",J495,0)</f>
        <v>0</v>
      </c>
      <c r="BI495" s="232">
        <f>IF(N495="nulová",J495,0)</f>
        <v>0</v>
      </c>
      <c r="BJ495" s="17" t="s">
        <v>84</v>
      </c>
      <c r="BK495" s="232">
        <f>ROUND(I495*H495,2)</f>
        <v>0</v>
      </c>
      <c r="BL495" s="17" t="s">
        <v>170</v>
      </c>
      <c r="BM495" s="231" t="s">
        <v>6042</v>
      </c>
    </row>
    <row r="496" spans="1:65" s="2" customFormat="1" ht="13.8" customHeight="1">
      <c r="A496" s="38"/>
      <c r="B496" s="39"/>
      <c r="C496" s="219" t="s">
        <v>2184</v>
      </c>
      <c r="D496" s="219" t="s">
        <v>166</v>
      </c>
      <c r="E496" s="220" t="s">
        <v>1437</v>
      </c>
      <c r="F496" s="221" t="s">
        <v>6041</v>
      </c>
      <c r="G496" s="222" t="s">
        <v>3721</v>
      </c>
      <c r="H496" s="223">
        <v>1</v>
      </c>
      <c r="I496" s="224"/>
      <c r="J496" s="225">
        <f>ROUND(I496*H496,2)</f>
        <v>0</v>
      </c>
      <c r="K496" s="226"/>
      <c r="L496" s="44"/>
      <c r="M496" s="227" t="s">
        <v>1</v>
      </c>
      <c r="N496" s="228" t="s">
        <v>41</v>
      </c>
      <c r="O496" s="91"/>
      <c r="P496" s="229">
        <f>O496*H496</f>
        <v>0</v>
      </c>
      <c r="Q496" s="229">
        <v>0</v>
      </c>
      <c r="R496" s="229">
        <f>Q496*H496</f>
        <v>0</v>
      </c>
      <c r="S496" s="229">
        <v>0</v>
      </c>
      <c r="T496" s="230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31" t="s">
        <v>170</v>
      </c>
      <c r="AT496" s="231" t="s">
        <v>166</v>
      </c>
      <c r="AU496" s="231" t="s">
        <v>84</v>
      </c>
      <c r="AY496" s="17" t="s">
        <v>164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17" t="s">
        <v>84</v>
      </c>
      <c r="BK496" s="232">
        <f>ROUND(I496*H496,2)</f>
        <v>0</v>
      </c>
      <c r="BL496" s="17" t="s">
        <v>170</v>
      </c>
      <c r="BM496" s="231" t="s">
        <v>6043</v>
      </c>
    </row>
    <row r="497" spans="1:65" s="2" customFormat="1" ht="34.8" customHeight="1">
      <c r="A497" s="38"/>
      <c r="B497" s="39"/>
      <c r="C497" s="219" t="s">
        <v>2188</v>
      </c>
      <c r="D497" s="219" t="s">
        <v>166</v>
      </c>
      <c r="E497" s="220" t="s">
        <v>1441</v>
      </c>
      <c r="F497" s="221" t="s">
        <v>6044</v>
      </c>
      <c r="G497" s="222" t="s">
        <v>3721</v>
      </c>
      <c r="H497" s="223">
        <v>4</v>
      </c>
      <c r="I497" s="224"/>
      <c r="J497" s="225">
        <f>ROUND(I497*H497,2)</f>
        <v>0</v>
      </c>
      <c r="K497" s="226"/>
      <c r="L497" s="44"/>
      <c r="M497" s="227" t="s">
        <v>1</v>
      </c>
      <c r="N497" s="228" t="s">
        <v>41</v>
      </c>
      <c r="O497" s="91"/>
      <c r="P497" s="229">
        <f>O497*H497</f>
        <v>0</v>
      </c>
      <c r="Q497" s="229">
        <v>0</v>
      </c>
      <c r="R497" s="229">
        <f>Q497*H497</f>
        <v>0</v>
      </c>
      <c r="S497" s="229">
        <v>0</v>
      </c>
      <c r="T497" s="230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31" t="s">
        <v>170</v>
      </c>
      <c r="AT497" s="231" t="s">
        <v>166</v>
      </c>
      <c r="AU497" s="231" t="s">
        <v>84</v>
      </c>
      <c r="AY497" s="17" t="s">
        <v>164</v>
      </c>
      <c r="BE497" s="232">
        <f>IF(N497="základní",J497,0)</f>
        <v>0</v>
      </c>
      <c r="BF497" s="232">
        <f>IF(N497="snížená",J497,0)</f>
        <v>0</v>
      </c>
      <c r="BG497" s="232">
        <f>IF(N497="zákl. přenesená",J497,0)</f>
        <v>0</v>
      </c>
      <c r="BH497" s="232">
        <f>IF(N497="sníž. přenesená",J497,0)</f>
        <v>0</v>
      </c>
      <c r="BI497" s="232">
        <f>IF(N497="nulová",J497,0)</f>
        <v>0</v>
      </c>
      <c r="BJ497" s="17" t="s">
        <v>84</v>
      </c>
      <c r="BK497" s="232">
        <f>ROUND(I497*H497,2)</f>
        <v>0</v>
      </c>
      <c r="BL497" s="17" t="s">
        <v>170</v>
      </c>
      <c r="BM497" s="231" t="s">
        <v>6045</v>
      </c>
    </row>
    <row r="498" spans="1:65" s="2" customFormat="1" ht="34.8" customHeight="1">
      <c r="A498" s="38"/>
      <c r="B498" s="39"/>
      <c r="C498" s="219" t="s">
        <v>2193</v>
      </c>
      <c r="D498" s="219" t="s">
        <v>166</v>
      </c>
      <c r="E498" s="220" t="s">
        <v>1448</v>
      </c>
      <c r="F498" s="221" t="s">
        <v>6046</v>
      </c>
      <c r="G498" s="222" t="s">
        <v>3721</v>
      </c>
      <c r="H498" s="223">
        <v>6</v>
      </c>
      <c r="I498" s="224"/>
      <c r="J498" s="225">
        <f>ROUND(I498*H498,2)</f>
        <v>0</v>
      </c>
      <c r="K498" s="226"/>
      <c r="L498" s="44"/>
      <c r="M498" s="227" t="s">
        <v>1</v>
      </c>
      <c r="N498" s="228" t="s">
        <v>41</v>
      </c>
      <c r="O498" s="91"/>
      <c r="P498" s="229">
        <f>O498*H498</f>
        <v>0</v>
      </c>
      <c r="Q498" s="229">
        <v>0</v>
      </c>
      <c r="R498" s="229">
        <f>Q498*H498</f>
        <v>0</v>
      </c>
      <c r="S498" s="229">
        <v>0</v>
      </c>
      <c r="T498" s="230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31" t="s">
        <v>170</v>
      </c>
      <c r="AT498" s="231" t="s">
        <v>166</v>
      </c>
      <c r="AU498" s="231" t="s">
        <v>84</v>
      </c>
      <c r="AY498" s="17" t="s">
        <v>164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17" t="s">
        <v>84</v>
      </c>
      <c r="BK498" s="232">
        <f>ROUND(I498*H498,2)</f>
        <v>0</v>
      </c>
      <c r="BL498" s="17" t="s">
        <v>170</v>
      </c>
      <c r="BM498" s="231" t="s">
        <v>6047</v>
      </c>
    </row>
    <row r="499" spans="1:65" s="2" customFormat="1" ht="22.2" customHeight="1">
      <c r="A499" s="38"/>
      <c r="B499" s="39"/>
      <c r="C499" s="219" t="s">
        <v>2198</v>
      </c>
      <c r="D499" s="219" t="s">
        <v>166</v>
      </c>
      <c r="E499" s="220" t="s">
        <v>1454</v>
      </c>
      <c r="F499" s="221" t="s">
        <v>6048</v>
      </c>
      <c r="G499" s="222" t="s">
        <v>3721</v>
      </c>
      <c r="H499" s="223">
        <v>2</v>
      </c>
      <c r="I499" s="224"/>
      <c r="J499" s="225">
        <f>ROUND(I499*H499,2)</f>
        <v>0</v>
      </c>
      <c r="K499" s="226"/>
      <c r="L499" s="44"/>
      <c r="M499" s="227" t="s">
        <v>1</v>
      </c>
      <c r="N499" s="228" t="s">
        <v>41</v>
      </c>
      <c r="O499" s="91"/>
      <c r="P499" s="229">
        <f>O499*H499</f>
        <v>0</v>
      </c>
      <c r="Q499" s="229">
        <v>0</v>
      </c>
      <c r="R499" s="229">
        <f>Q499*H499</f>
        <v>0</v>
      </c>
      <c r="S499" s="229">
        <v>0</v>
      </c>
      <c r="T499" s="230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31" t="s">
        <v>170</v>
      </c>
      <c r="AT499" s="231" t="s">
        <v>166</v>
      </c>
      <c r="AU499" s="231" t="s">
        <v>84</v>
      </c>
      <c r="AY499" s="17" t="s">
        <v>164</v>
      </c>
      <c r="BE499" s="232">
        <f>IF(N499="základní",J499,0)</f>
        <v>0</v>
      </c>
      <c r="BF499" s="232">
        <f>IF(N499="snížená",J499,0)</f>
        <v>0</v>
      </c>
      <c r="BG499" s="232">
        <f>IF(N499="zákl. přenesená",J499,0)</f>
        <v>0</v>
      </c>
      <c r="BH499" s="232">
        <f>IF(N499="sníž. přenesená",J499,0)</f>
        <v>0</v>
      </c>
      <c r="BI499" s="232">
        <f>IF(N499="nulová",J499,0)</f>
        <v>0</v>
      </c>
      <c r="BJ499" s="17" t="s">
        <v>84</v>
      </c>
      <c r="BK499" s="232">
        <f>ROUND(I499*H499,2)</f>
        <v>0</v>
      </c>
      <c r="BL499" s="17" t="s">
        <v>170</v>
      </c>
      <c r="BM499" s="231" t="s">
        <v>6049</v>
      </c>
    </row>
    <row r="500" spans="1:65" s="2" customFormat="1" ht="22.2" customHeight="1">
      <c r="A500" s="38"/>
      <c r="B500" s="39"/>
      <c r="C500" s="219" t="s">
        <v>2204</v>
      </c>
      <c r="D500" s="219" t="s">
        <v>166</v>
      </c>
      <c r="E500" s="220" t="s">
        <v>1459</v>
      </c>
      <c r="F500" s="221" t="s">
        <v>6050</v>
      </c>
      <c r="G500" s="222" t="s">
        <v>3721</v>
      </c>
      <c r="H500" s="223">
        <v>3</v>
      </c>
      <c r="I500" s="224"/>
      <c r="J500" s="225">
        <f>ROUND(I500*H500,2)</f>
        <v>0</v>
      </c>
      <c r="K500" s="226"/>
      <c r="L500" s="44"/>
      <c r="M500" s="227" t="s">
        <v>1</v>
      </c>
      <c r="N500" s="228" t="s">
        <v>41</v>
      </c>
      <c r="O500" s="91"/>
      <c r="P500" s="229">
        <f>O500*H500</f>
        <v>0</v>
      </c>
      <c r="Q500" s="229">
        <v>0</v>
      </c>
      <c r="R500" s="229">
        <f>Q500*H500</f>
        <v>0</v>
      </c>
      <c r="S500" s="229">
        <v>0</v>
      </c>
      <c r="T500" s="230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31" t="s">
        <v>170</v>
      </c>
      <c r="AT500" s="231" t="s">
        <v>166</v>
      </c>
      <c r="AU500" s="231" t="s">
        <v>84</v>
      </c>
      <c r="AY500" s="17" t="s">
        <v>164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17" t="s">
        <v>84</v>
      </c>
      <c r="BK500" s="232">
        <f>ROUND(I500*H500,2)</f>
        <v>0</v>
      </c>
      <c r="BL500" s="17" t="s">
        <v>170</v>
      </c>
      <c r="BM500" s="231" t="s">
        <v>6051</v>
      </c>
    </row>
    <row r="501" spans="1:65" s="2" customFormat="1" ht="13.8" customHeight="1">
      <c r="A501" s="38"/>
      <c r="B501" s="39"/>
      <c r="C501" s="219" t="s">
        <v>2208</v>
      </c>
      <c r="D501" s="219" t="s">
        <v>166</v>
      </c>
      <c r="E501" s="220" t="s">
        <v>1464</v>
      </c>
      <c r="F501" s="221" t="s">
        <v>5738</v>
      </c>
      <c r="G501" s="222" t="s">
        <v>169</v>
      </c>
      <c r="H501" s="223">
        <v>0.96</v>
      </c>
      <c r="I501" s="224"/>
      <c r="J501" s="225">
        <f>ROUND(I501*H501,2)</f>
        <v>0</v>
      </c>
      <c r="K501" s="226"/>
      <c r="L501" s="44"/>
      <c r="M501" s="227" t="s">
        <v>1</v>
      </c>
      <c r="N501" s="228" t="s">
        <v>41</v>
      </c>
      <c r="O501" s="91"/>
      <c r="P501" s="229">
        <f>O501*H501</f>
        <v>0</v>
      </c>
      <c r="Q501" s="229">
        <v>0</v>
      </c>
      <c r="R501" s="229">
        <f>Q501*H501</f>
        <v>0</v>
      </c>
      <c r="S501" s="229">
        <v>0</v>
      </c>
      <c r="T501" s="230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31" t="s">
        <v>170</v>
      </c>
      <c r="AT501" s="231" t="s">
        <v>166</v>
      </c>
      <c r="AU501" s="231" t="s">
        <v>84</v>
      </c>
      <c r="AY501" s="17" t="s">
        <v>164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17" t="s">
        <v>84</v>
      </c>
      <c r="BK501" s="232">
        <f>ROUND(I501*H501,2)</f>
        <v>0</v>
      </c>
      <c r="BL501" s="17" t="s">
        <v>170</v>
      </c>
      <c r="BM501" s="231" t="s">
        <v>6052</v>
      </c>
    </row>
    <row r="502" spans="1:65" s="2" customFormat="1" ht="13.8" customHeight="1">
      <c r="A502" s="38"/>
      <c r="B502" s="39"/>
      <c r="C502" s="219" t="s">
        <v>2212</v>
      </c>
      <c r="D502" s="219" t="s">
        <v>166</v>
      </c>
      <c r="E502" s="220" t="s">
        <v>1468</v>
      </c>
      <c r="F502" s="221" t="s">
        <v>6053</v>
      </c>
      <c r="G502" s="222" t="s">
        <v>3928</v>
      </c>
      <c r="H502" s="223">
        <v>30</v>
      </c>
      <c r="I502" s="224"/>
      <c r="J502" s="225">
        <f>ROUND(I502*H502,2)</f>
        <v>0</v>
      </c>
      <c r="K502" s="226"/>
      <c r="L502" s="44"/>
      <c r="M502" s="227" t="s">
        <v>1</v>
      </c>
      <c r="N502" s="228" t="s">
        <v>41</v>
      </c>
      <c r="O502" s="91"/>
      <c r="P502" s="229">
        <f>O502*H502</f>
        <v>0</v>
      </c>
      <c r="Q502" s="229">
        <v>0</v>
      </c>
      <c r="R502" s="229">
        <f>Q502*H502</f>
        <v>0</v>
      </c>
      <c r="S502" s="229">
        <v>0</v>
      </c>
      <c r="T502" s="230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31" t="s">
        <v>170</v>
      </c>
      <c r="AT502" s="231" t="s">
        <v>166</v>
      </c>
      <c r="AU502" s="231" t="s">
        <v>84</v>
      </c>
      <c r="AY502" s="17" t="s">
        <v>164</v>
      </c>
      <c r="BE502" s="232">
        <f>IF(N502="základní",J502,0)</f>
        <v>0</v>
      </c>
      <c r="BF502" s="232">
        <f>IF(N502="snížená",J502,0)</f>
        <v>0</v>
      </c>
      <c r="BG502" s="232">
        <f>IF(N502="zákl. přenesená",J502,0)</f>
        <v>0</v>
      </c>
      <c r="BH502" s="232">
        <f>IF(N502="sníž. přenesená",J502,0)</f>
        <v>0</v>
      </c>
      <c r="BI502" s="232">
        <f>IF(N502="nulová",J502,0)</f>
        <v>0</v>
      </c>
      <c r="BJ502" s="17" t="s">
        <v>84</v>
      </c>
      <c r="BK502" s="232">
        <f>ROUND(I502*H502,2)</f>
        <v>0</v>
      </c>
      <c r="BL502" s="17" t="s">
        <v>170</v>
      </c>
      <c r="BM502" s="231" t="s">
        <v>6054</v>
      </c>
    </row>
    <row r="503" spans="1:65" s="2" customFormat="1" ht="13.8" customHeight="1">
      <c r="A503" s="38"/>
      <c r="B503" s="39"/>
      <c r="C503" s="219" t="s">
        <v>2216</v>
      </c>
      <c r="D503" s="219" t="s">
        <v>166</v>
      </c>
      <c r="E503" s="220" t="s">
        <v>1472</v>
      </c>
      <c r="F503" s="221" t="s">
        <v>6055</v>
      </c>
      <c r="G503" s="222" t="s">
        <v>3928</v>
      </c>
      <c r="H503" s="223">
        <v>17.04</v>
      </c>
      <c r="I503" s="224"/>
      <c r="J503" s="225">
        <f>ROUND(I503*H503,2)</f>
        <v>0</v>
      </c>
      <c r="K503" s="226"/>
      <c r="L503" s="44"/>
      <c r="M503" s="227" t="s">
        <v>1</v>
      </c>
      <c r="N503" s="228" t="s">
        <v>41</v>
      </c>
      <c r="O503" s="91"/>
      <c r="P503" s="229">
        <f>O503*H503</f>
        <v>0</v>
      </c>
      <c r="Q503" s="229">
        <v>0</v>
      </c>
      <c r="R503" s="229">
        <f>Q503*H503</f>
        <v>0</v>
      </c>
      <c r="S503" s="229">
        <v>0</v>
      </c>
      <c r="T503" s="230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31" t="s">
        <v>170</v>
      </c>
      <c r="AT503" s="231" t="s">
        <v>166</v>
      </c>
      <c r="AU503" s="231" t="s">
        <v>84</v>
      </c>
      <c r="AY503" s="17" t="s">
        <v>164</v>
      </c>
      <c r="BE503" s="232">
        <f>IF(N503="základní",J503,0)</f>
        <v>0</v>
      </c>
      <c r="BF503" s="232">
        <f>IF(N503="snížená",J503,0)</f>
        <v>0</v>
      </c>
      <c r="BG503" s="232">
        <f>IF(N503="zákl. přenesená",J503,0)</f>
        <v>0</v>
      </c>
      <c r="BH503" s="232">
        <f>IF(N503="sníž. přenesená",J503,0)</f>
        <v>0</v>
      </c>
      <c r="BI503" s="232">
        <f>IF(N503="nulová",J503,0)</f>
        <v>0</v>
      </c>
      <c r="BJ503" s="17" t="s">
        <v>84</v>
      </c>
      <c r="BK503" s="232">
        <f>ROUND(I503*H503,2)</f>
        <v>0</v>
      </c>
      <c r="BL503" s="17" t="s">
        <v>170</v>
      </c>
      <c r="BM503" s="231" t="s">
        <v>6056</v>
      </c>
    </row>
    <row r="504" spans="1:65" s="2" customFormat="1" ht="13.8" customHeight="1">
      <c r="A504" s="38"/>
      <c r="B504" s="39"/>
      <c r="C504" s="219" t="s">
        <v>2220</v>
      </c>
      <c r="D504" s="219" t="s">
        <v>166</v>
      </c>
      <c r="E504" s="220" t="s">
        <v>1476</v>
      </c>
      <c r="F504" s="221" t="s">
        <v>6057</v>
      </c>
      <c r="G504" s="222" t="s">
        <v>3928</v>
      </c>
      <c r="H504" s="223">
        <v>62.4</v>
      </c>
      <c r="I504" s="224"/>
      <c r="J504" s="225">
        <f>ROUND(I504*H504,2)</f>
        <v>0</v>
      </c>
      <c r="K504" s="226"/>
      <c r="L504" s="44"/>
      <c r="M504" s="227" t="s">
        <v>1</v>
      </c>
      <c r="N504" s="228" t="s">
        <v>41</v>
      </c>
      <c r="O504" s="91"/>
      <c r="P504" s="229">
        <f>O504*H504</f>
        <v>0</v>
      </c>
      <c r="Q504" s="229">
        <v>0</v>
      </c>
      <c r="R504" s="229">
        <f>Q504*H504</f>
        <v>0</v>
      </c>
      <c r="S504" s="229">
        <v>0</v>
      </c>
      <c r="T504" s="230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31" t="s">
        <v>170</v>
      </c>
      <c r="AT504" s="231" t="s">
        <v>166</v>
      </c>
      <c r="AU504" s="231" t="s">
        <v>84</v>
      </c>
      <c r="AY504" s="17" t="s">
        <v>164</v>
      </c>
      <c r="BE504" s="232">
        <f>IF(N504="základní",J504,0)</f>
        <v>0</v>
      </c>
      <c r="BF504" s="232">
        <f>IF(N504="snížená",J504,0)</f>
        <v>0</v>
      </c>
      <c r="BG504" s="232">
        <f>IF(N504="zákl. přenesená",J504,0)</f>
        <v>0</v>
      </c>
      <c r="BH504" s="232">
        <f>IF(N504="sníž. přenesená",J504,0)</f>
        <v>0</v>
      </c>
      <c r="BI504" s="232">
        <f>IF(N504="nulová",J504,0)</f>
        <v>0</v>
      </c>
      <c r="BJ504" s="17" t="s">
        <v>84</v>
      </c>
      <c r="BK504" s="232">
        <f>ROUND(I504*H504,2)</f>
        <v>0</v>
      </c>
      <c r="BL504" s="17" t="s">
        <v>170</v>
      </c>
      <c r="BM504" s="231" t="s">
        <v>6058</v>
      </c>
    </row>
    <row r="505" spans="1:65" s="2" customFormat="1" ht="13.8" customHeight="1">
      <c r="A505" s="38"/>
      <c r="B505" s="39"/>
      <c r="C505" s="219" t="s">
        <v>2224</v>
      </c>
      <c r="D505" s="219" t="s">
        <v>166</v>
      </c>
      <c r="E505" s="220" t="s">
        <v>1480</v>
      </c>
      <c r="F505" s="221" t="s">
        <v>6059</v>
      </c>
      <c r="G505" s="222" t="s">
        <v>3928</v>
      </c>
      <c r="H505" s="223">
        <v>14.76</v>
      </c>
      <c r="I505" s="224"/>
      <c r="J505" s="225">
        <f>ROUND(I505*H505,2)</f>
        <v>0</v>
      </c>
      <c r="K505" s="226"/>
      <c r="L505" s="44"/>
      <c r="M505" s="227" t="s">
        <v>1</v>
      </c>
      <c r="N505" s="228" t="s">
        <v>41</v>
      </c>
      <c r="O505" s="91"/>
      <c r="P505" s="229">
        <f>O505*H505</f>
        <v>0</v>
      </c>
      <c r="Q505" s="229">
        <v>0</v>
      </c>
      <c r="R505" s="229">
        <f>Q505*H505</f>
        <v>0</v>
      </c>
      <c r="S505" s="229">
        <v>0</v>
      </c>
      <c r="T505" s="230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31" t="s">
        <v>170</v>
      </c>
      <c r="AT505" s="231" t="s">
        <v>166</v>
      </c>
      <c r="AU505" s="231" t="s">
        <v>84</v>
      </c>
      <c r="AY505" s="17" t="s">
        <v>164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17" t="s">
        <v>84</v>
      </c>
      <c r="BK505" s="232">
        <f>ROUND(I505*H505,2)</f>
        <v>0</v>
      </c>
      <c r="BL505" s="17" t="s">
        <v>170</v>
      </c>
      <c r="BM505" s="231" t="s">
        <v>6060</v>
      </c>
    </row>
    <row r="506" spans="1:65" s="2" customFormat="1" ht="13.8" customHeight="1">
      <c r="A506" s="38"/>
      <c r="B506" s="39"/>
      <c r="C506" s="219" t="s">
        <v>2228</v>
      </c>
      <c r="D506" s="219" t="s">
        <v>166</v>
      </c>
      <c r="E506" s="220" t="s">
        <v>1484</v>
      </c>
      <c r="F506" s="221" t="s">
        <v>6061</v>
      </c>
      <c r="G506" s="222" t="s">
        <v>3928</v>
      </c>
      <c r="H506" s="223">
        <v>3.12</v>
      </c>
      <c r="I506" s="224"/>
      <c r="J506" s="225">
        <f>ROUND(I506*H506,2)</f>
        <v>0</v>
      </c>
      <c r="K506" s="226"/>
      <c r="L506" s="44"/>
      <c r="M506" s="227" t="s">
        <v>1</v>
      </c>
      <c r="N506" s="228" t="s">
        <v>41</v>
      </c>
      <c r="O506" s="91"/>
      <c r="P506" s="229">
        <f>O506*H506</f>
        <v>0</v>
      </c>
      <c r="Q506" s="229">
        <v>0</v>
      </c>
      <c r="R506" s="229">
        <f>Q506*H506</f>
        <v>0</v>
      </c>
      <c r="S506" s="229">
        <v>0</v>
      </c>
      <c r="T506" s="230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31" t="s">
        <v>170</v>
      </c>
      <c r="AT506" s="231" t="s">
        <v>166</v>
      </c>
      <c r="AU506" s="231" t="s">
        <v>84</v>
      </c>
      <c r="AY506" s="17" t="s">
        <v>164</v>
      </c>
      <c r="BE506" s="232">
        <f>IF(N506="základní",J506,0)</f>
        <v>0</v>
      </c>
      <c r="BF506" s="232">
        <f>IF(N506="snížená",J506,0)</f>
        <v>0</v>
      </c>
      <c r="BG506" s="232">
        <f>IF(N506="zákl. přenesená",J506,0)</f>
        <v>0</v>
      </c>
      <c r="BH506" s="232">
        <f>IF(N506="sníž. přenesená",J506,0)</f>
        <v>0</v>
      </c>
      <c r="BI506" s="232">
        <f>IF(N506="nulová",J506,0)</f>
        <v>0</v>
      </c>
      <c r="BJ506" s="17" t="s">
        <v>84</v>
      </c>
      <c r="BK506" s="232">
        <f>ROUND(I506*H506,2)</f>
        <v>0</v>
      </c>
      <c r="BL506" s="17" t="s">
        <v>170</v>
      </c>
      <c r="BM506" s="231" t="s">
        <v>6062</v>
      </c>
    </row>
    <row r="507" spans="1:65" s="2" customFormat="1" ht="13.8" customHeight="1">
      <c r="A507" s="38"/>
      <c r="B507" s="39"/>
      <c r="C507" s="219" t="s">
        <v>2232</v>
      </c>
      <c r="D507" s="219" t="s">
        <v>166</v>
      </c>
      <c r="E507" s="220" t="s">
        <v>1490</v>
      </c>
      <c r="F507" s="221" t="s">
        <v>6063</v>
      </c>
      <c r="G507" s="222" t="s">
        <v>3928</v>
      </c>
      <c r="H507" s="223">
        <v>3.6</v>
      </c>
      <c r="I507" s="224"/>
      <c r="J507" s="225">
        <f>ROUND(I507*H507,2)</f>
        <v>0</v>
      </c>
      <c r="K507" s="226"/>
      <c r="L507" s="44"/>
      <c r="M507" s="227" t="s">
        <v>1</v>
      </c>
      <c r="N507" s="228" t="s">
        <v>41</v>
      </c>
      <c r="O507" s="91"/>
      <c r="P507" s="229">
        <f>O507*H507</f>
        <v>0</v>
      </c>
      <c r="Q507" s="229">
        <v>0</v>
      </c>
      <c r="R507" s="229">
        <f>Q507*H507</f>
        <v>0</v>
      </c>
      <c r="S507" s="229">
        <v>0</v>
      </c>
      <c r="T507" s="230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31" t="s">
        <v>170</v>
      </c>
      <c r="AT507" s="231" t="s">
        <v>166</v>
      </c>
      <c r="AU507" s="231" t="s">
        <v>84</v>
      </c>
      <c r="AY507" s="17" t="s">
        <v>164</v>
      </c>
      <c r="BE507" s="232">
        <f>IF(N507="základní",J507,0)</f>
        <v>0</v>
      </c>
      <c r="BF507" s="232">
        <f>IF(N507="snížená",J507,0)</f>
        <v>0</v>
      </c>
      <c r="BG507" s="232">
        <f>IF(N507="zákl. přenesená",J507,0)</f>
        <v>0</v>
      </c>
      <c r="BH507" s="232">
        <f>IF(N507="sníž. přenesená",J507,0)</f>
        <v>0</v>
      </c>
      <c r="BI507" s="232">
        <f>IF(N507="nulová",J507,0)</f>
        <v>0</v>
      </c>
      <c r="BJ507" s="17" t="s">
        <v>84</v>
      </c>
      <c r="BK507" s="232">
        <f>ROUND(I507*H507,2)</f>
        <v>0</v>
      </c>
      <c r="BL507" s="17" t="s">
        <v>170</v>
      </c>
      <c r="BM507" s="231" t="s">
        <v>6064</v>
      </c>
    </row>
    <row r="508" spans="1:65" s="2" customFormat="1" ht="34.8" customHeight="1">
      <c r="A508" s="38"/>
      <c r="B508" s="39"/>
      <c r="C508" s="219" t="s">
        <v>2235</v>
      </c>
      <c r="D508" s="219" t="s">
        <v>166</v>
      </c>
      <c r="E508" s="220" t="s">
        <v>1495</v>
      </c>
      <c r="F508" s="221" t="s">
        <v>5766</v>
      </c>
      <c r="G508" s="222" t="s">
        <v>169</v>
      </c>
      <c r="H508" s="223">
        <v>46.8</v>
      </c>
      <c r="I508" s="224"/>
      <c r="J508" s="225">
        <f>ROUND(I508*H508,2)</f>
        <v>0</v>
      </c>
      <c r="K508" s="226"/>
      <c r="L508" s="44"/>
      <c r="M508" s="227" t="s">
        <v>1</v>
      </c>
      <c r="N508" s="228" t="s">
        <v>41</v>
      </c>
      <c r="O508" s="91"/>
      <c r="P508" s="229">
        <f>O508*H508</f>
        <v>0</v>
      </c>
      <c r="Q508" s="229">
        <v>0</v>
      </c>
      <c r="R508" s="229">
        <f>Q508*H508</f>
        <v>0</v>
      </c>
      <c r="S508" s="229">
        <v>0</v>
      </c>
      <c r="T508" s="230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31" t="s">
        <v>170</v>
      </c>
      <c r="AT508" s="231" t="s">
        <v>166</v>
      </c>
      <c r="AU508" s="231" t="s">
        <v>84</v>
      </c>
      <c r="AY508" s="17" t="s">
        <v>164</v>
      </c>
      <c r="BE508" s="232">
        <f>IF(N508="základní",J508,0)</f>
        <v>0</v>
      </c>
      <c r="BF508" s="232">
        <f>IF(N508="snížená",J508,0)</f>
        <v>0</v>
      </c>
      <c r="BG508" s="232">
        <f>IF(N508="zákl. přenesená",J508,0)</f>
        <v>0</v>
      </c>
      <c r="BH508" s="232">
        <f>IF(N508="sníž. přenesená",J508,0)</f>
        <v>0</v>
      </c>
      <c r="BI508" s="232">
        <f>IF(N508="nulová",J508,0)</f>
        <v>0</v>
      </c>
      <c r="BJ508" s="17" t="s">
        <v>84</v>
      </c>
      <c r="BK508" s="232">
        <f>ROUND(I508*H508,2)</f>
        <v>0</v>
      </c>
      <c r="BL508" s="17" t="s">
        <v>170</v>
      </c>
      <c r="BM508" s="231" t="s">
        <v>6065</v>
      </c>
    </row>
    <row r="509" spans="1:65" s="2" customFormat="1" ht="22.2" customHeight="1">
      <c r="A509" s="38"/>
      <c r="B509" s="39"/>
      <c r="C509" s="219" t="s">
        <v>2238</v>
      </c>
      <c r="D509" s="219" t="s">
        <v>166</v>
      </c>
      <c r="E509" s="220" t="s">
        <v>1499</v>
      </c>
      <c r="F509" s="221" t="s">
        <v>5832</v>
      </c>
      <c r="G509" s="222" t="s">
        <v>169</v>
      </c>
      <c r="H509" s="223">
        <v>3.54</v>
      </c>
      <c r="I509" s="224"/>
      <c r="J509" s="225">
        <f>ROUND(I509*H509,2)</f>
        <v>0</v>
      </c>
      <c r="K509" s="226"/>
      <c r="L509" s="44"/>
      <c r="M509" s="227" t="s">
        <v>1</v>
      </c>
      <c r="N509" s="228" t="s">
        <v>41</v>
      </c>
      <c r="O509" s="91"/>
      <c r="P509" s="229">
        <f>O509*H509</f>
        <v>0</v>
      </c>
      <c r="Q509" s="229">
        <v>0</v>
      </c>
      <c r="R509" s="229">
        <f>Q509*H509</f>
        <v>0</v>
      </c>
      <c r="S509" s="229">
        <v>0</v>
      </c>
      <c r="T509" s="230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31" t="s">
        <v>170</v>
      </c>
      <c r="AT509" s="231" t="s">
        <v>166</v>
      </c>
      <c r="AU509" s="231" t="s">
        <v>84</v>
      </c>
      <c r="AY509" s="17" t="s">
        <v>164</v>
      </c>
      <c r="BE509" s="232">
        <f>IF(N509="základní",J509,0)</f>
        <v>0</v>
      </c>
      <c r="BF509" s="232">
        <f>IF(N509="snížená",J509,0)</f>
        <v>0</v>
      </c>
      <c r="BG509" s="232">
        <f>IF(N509="zákl. přenesená",J509,0)</f>
        <v>0</v>
      </c>
      <c r="BH509" s="232">
        <f>IF(N509="sníž. přenesená",J509,0)</f>
        <v>0</v>
      </c>
      <c r="BI509" s="232">
        <f>IF(N509="nulová",J509,0)</f>
        <v>0</v>
      </c>
      <c r="BJ509" s="17" t="s">
        <v>84</v>
      </c>
      <c r="BK509" s="232">
        <f>ROUND(I509*H509,2)</f>
        <v>0</v>
      </c>
      <c r="BL509" s="17" t="s">
        <v>170</v>
      </c>
      <c r="BM509" s="231" t="s">
        <v>6066</v>
      </c>
    </row>
    <row r="510" spans="1:65" s="2" customFormat="1" ht="13.8" customHeight="1">
      <c r="A510" s="38"/>
      <c r="B510" s="39"/>
      <c r="C510" s="219" t="s">
        <v>2241</v>
      </c>
      <c r="D510" s="219" t="s">
        <v>166</v>
      </c>
      <c r="E510" s="220" t="s">
        <v>1512</v>
      </c>
      <c r="F510" s="221" t="s">
        <v>5768</v>
      </c>
      <c r="G510" s="222" t="s">
        <v>169</v>
      </c>
      <c r="H510" s="223">
        <v>17.64</v>
      </c>
      <c r="I510" s="224"/>
      <c r="J510" s="225">
        <f>ROUND(I510*H510,2)</f>
        <v>0</v>
      </c>
      <c r="K510" s="226"/>
      <c r="L510" s="44"/>
      <c r="M510" s="227" t="s">
        <v>1</v>
      </c>
      <c r="N510" s="228" t="s">
        <v>41</v>
      </c>
      <c r="O510" s="91"/>
      <c r="P510" s="229">
        <f>O510*H510</f>
        <v>0</v>
      </c>
      <c r="Q510" s="229">
        <v>0</v>
      </c>
      <c r="R510" s="229">
        <f>Q510*H510</f>
        <v>0</v>
      </c>
      <c r="S510" s="229">
        <v>0</v>
      </c>
      <c r="T510" s="230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31" t="s">
        <v>170</v>
      </c>
      <c r="AT510" s="231" t="s">
        <v>166</v>
      </c>
      <c r="AU510" s="231" t="s">
        <v>84</v>
      </c>
      <c r="AY510" s="17" t="s">
        <v>164</v>
      </c>
      <c r="BE510" s="232">
        <f>IF(N510="základní",J510,0)</f>
        <v>0</v>
      </c>
      <c r="BF510" s="232">
        <f>IF(N510="snížená",J510,0)</f>
        <v>0</v>
      </c>
      <c r="BG510" s="232">
        <f>IF(N510="zákl. přenesená",J510,0)</f>
        <v>0</v>
      </c>
      <c r="BH510" s="232">
        <f>IF(N510="sníž. přenesená",J510,0)</f>
        <v>0</v>
      </c>
      <c r="BI510" s="232">
        <f>IF(N510="nulová",J510,0)</f>
        <v>0</v>
      </c>
      <c r="BJ510" s="17" t="s">
        <v>84</v>
      </c>
      <c r="BK510" s="232">
        <f>ROUND(I510*H510,2)</f>
        <v>0</v>
      </c>
      <c r="BL510" s="17" t="s">
        <v>170</v>
      </c>
      <c r="BM510" s="231" t="s">
        <v>6067</v>
      </c>
    </row>
    <row r="511" spans="1:65" s="2" customFormat="1" ht="13.8" customHeight="1">
      <c r="A511" s="38"/>
      <c r="B511" s="39"/>
      <c r="C511" s="219" t="s">
        <v>2244</v>
      </c>
      <c r="D511" s="219" t="s">
        <v>166</v>
      </c>
      <c r="E511" s="220" t="s">
        <v>1516</v>
      </c>
      <c r="F511" s="221" t="s">
        <v>5835</v>
      </c>
      <c r="G511" s="222" t="s">
        <v>169</v>
      </c>
      <c r="H511" s="223">
        <v>1.2</v>
      </c>
      <c r="I511" s="224"/>
      <c r="J511" s="225">
        <f>ROUND(I511*H511,2)</f>
        <v>0</v>
      </c>
      <c r="K511" s="226"/>
      <c r="L511" s="44"/>
      <c r="M511" s="227" t="s">
        <v>1</v>
      </c>
      <c r="N511" s="228" t="s">
        <v>41</v>
      </c>
      <c r="O511" s="91"/>
      <c r="P511" s="229">
        <f>O511*H511</f>
        <v>0</v>
      </c>
      <c r="Q511" s="229">
        <v>0</v>
      </c>
      <c r="R511" s="229">
        <f>Q511*H511</f>
        <v>0</v>
      </c>
      <c r="S511" s="229">
        <v>0</v>
      </c>
      <c r="T511" s="230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31" t="s">
        <v>170</v>
      </c>
      <c r="AT511" s="231" t="s">
        <v>166</v>
      </c>
      <c r="AU511" s="231" t="s">
        <v>84</v>
      </c>
      <c r="AY511" s="17" t="s">
        <v>164</v>
      </c>
      <c r="BE511" s="232">
        <f>IF(N511="základní",J511,0)</f>
        <v>0</v>
      </c>
      <c r="BF511" s="232">
        <f>IF(N511="snížená",J511,0)</f>
        <v>0</v>
      </c>
      <c r="BG511" s="232">
        <f>IF(N511="zákl. přenesená",J511,0)</f>
        <v>0</v>
      </c>
      <c r="BH511" s="232">
        <f>IF(N511="sníž. přenesená",J511,0)</f>
        <v>0</v>
      </c>
      <c r="BI511" s="232">
        <f>IF(N511="nulová",J511,0)</f>
        <v>0</v>
      </c>
      <c r="BJ511" s="17" t="s">
        <v>84</v>
      </c>
      <c r="BK511" s="232">
        <f>ROUND(I511*H511,2)</f>
        <v>0</v>
      </c>
      <c r="BL511" s="17" t="s">
        <v>170</v>
      </c>
      <c r="BM511" s="231" t="s">
        <v>6068</v>
      </c>
    </row>
    <row r="512" spans="1:65" s="2" customFormat="1" ht="13.8" customHeight="1">
      <c r="A512" s="38"/>
      <c r="B512" s="39"/>
      <c r="C512" s="219" t="s">
        <v>2247</v>
      </c>
      <c r="D512" s="219" t="s">
        <v>166</v>
      </c>
      <c r="E512" s="220" t="s">
        <v>1520</v>
      </c>
      <c r="F512" s="221" t="s">
        <v>5839</v>
      </c>
      <c r="G512" s="222" t="s">
        <v>3721</v>
      </c>
      <c r="H512" s="223">
        <v>7</v>
      </c>
      <c r="I512" s="224"/>
      <c r="J512" s="225">
        <f>ROUND(I512*H512,2)</f>
        <v>0</v>
      </c>
      <c r="K512" s="226"/>
      <c r="L512" s="44"/>
      <c r="M512" s="227" t="s">
        <v>1</v>
      </c>
      <c r="N512" s="228" t="s">
        <v>41</v>
      </c>
      <c r="O512" s="91"/>
      <c r="P512" s="229">
        <f>O512*H512</f>
        <v>0</v>
      </c>
      <c r="Q512" s="229">
        <v>0</v>
      </c>
      <c r="R512" s="229">
        <f>Q512*H512</f>
        <v>0</v>
      </c>
      <c r="S512" s="229">
        <v>0</v>
      </c>
      <c r="T512" s="230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31" t="s">
        <v>170</v>
      </c>
      <c r="AT512" s="231" t="s">
        <v>166</v>
      </c>
      <c r="AU512" s="231" t="s">
        <v>84</v>
      </c>
      <c r="AY512" s="17" t="s">
        <v>164</v>
      </c>
      <c r="BE512" s="232">
        <f>IF(N512="základní",J512,0)</f>
        <v>0</v>
      </c>
      <c r="BF512" s="232">
        <f>IF(N512="snížená",J512,0)</f>
        <v>0</v>
      </c>
      <c r="BG512" s="232">
        <f>IF(N512="zákl. přenesená",J512,0)</f>
        <v>0</v>
      </c>
      <c r="BH512" s="232">
        <f>IF(N512="sníž. přenesená",J512,0)</f>
        <v>0</v>
      </c>
      <c r="BI512" s="232">
        <f>IF(N512="nulová",J512,0)</f>
        <v>0</v>
      </c>
      <c r="BJ512" s="17" t="s">
        <v>84</v>
      </c>
      <c r="BK512" s="232">
        <f>ROUND(I512*H512,2)</f>
        <v>0</v>
      </c>
      <c r="BL512" s="17" t="s">
        <v>170</v>
      </c>
      <c r="BM512" s="231" t="s">
        <v>6069</v>
      </c>
    </row>
    <row r="513" spans="1:65" s="2" customFormat="1" ht="13.8" customHeight="1">
      <c r="A513" s="38"/>
      <c r="B513" s="39"/>
      <c r="C513" s="219" t="s">
        <v>2251</v>
      </c>
      <c r="D513" s="219" t="s">
        <v>166</v>
      </c>
      <c r="E513" s="220" t="s">
        <v>1525</v>
      </c>
      <c r="F513" s="221" t="s">
        <v>5979</v>
      </c>
      <c r="G513" s="222" t="s">
        <v>3721</v>
      </c>
      <c r="H513" s="223">
        <v>6</v>
      </c>
      <c r="I513" s="224"/>
      <c r="J513" s="225">
        <f>ROUND(I513*H513,2)</f>
        <v>0</v>
      </c>
      <c r="K513" s="226"/>
      <c r="L513" s="44"/>
      <c r="M513" s="227" t="s">
        <v>1</v>
      </c>
      <c r="N513" s="228" t="s">
        <v>41</v>
      </c>
      <c r="O513" s="91"/>
      <c r="P513" s="229">
        <f>O513*H513</f>
        <v>0</v>
      </c>
      <c r="Q513" s="229">
        <v>0</v>
      </c>
      <c r="R513" s="229">
        <f>Q513*H513</f>
        <v>0</v>
      </c>
      <c r="S513" s="229">
        <v>0</v>
      </c>
      <c r="T513" s="230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31" t="s">
        <v>170</v>
      </c>
      <c r="AT513" s="231" t="s">
        <v>166</v>
      </c>
      <c r="AU513" s="231" t="s">
        <v>84</v>
      </c>
      <c r="AY513" s="17" t="s">
        <v>164</v>
      </c>
      <c r="BE513" s="232">
        <f>IF(N513="základní",J513,0)</f>
        <v>0</v>
      </c>
      <c r="BF513" s="232">
        <f>IF(N513="snížená",J513,0)</f>
        <v>0</v>
      </c>
      <c r="BG513" s="232">
        <f>IF(N513="zákl. přenesená",J513,0)</f>
        <v>0</v>
      </c>
      <c r="BH513" s="232">
        <f>IF(N513="sníž. přenesená",J513,0)</f>
        <v>0</v>
      </c>
      <c r="BI513" s="232">
        <f>IF(N513="nulová",J513,0)</f>
        <v>0</v>
      </c>
      <c r="BJ513" s="17" t="s">
        <v>84</v>
      </c>
      <c r="BK513" s="232">
        <f>ROUND(I513*H513,2)</f>
        <v>0</v>
      </c>
      <c r="BL513" s="17" t="s">
        <v>170</v>
      </c>
      <c r="BM513" s="231" t="s">
        <v>6070</v>
      </c>
    </row>
    <row r="514" spans="1:65" s="2" customFormat="1" ht="13.8" customHeight="1">
      <c r="A514" s="38"/>
      <c r="B514" s="39"/>
      <c r="C514" s="219" t="s">
        <v>2254</v>
      </c>
      <c r="D514" s="219" t="s">
        <v>166</v>
      </c>
      <c r="E514" s="220" t="s">
        <v>1531</v>
      </c>
      <c r="F514" s="221" t="s">
        <v>5931</v>
      </c>
      <c r="G514" s="222" t="s">
        <v>3721</v>
      </c>
      <c r="H514" s="223">
        <v>1</v>
      </c>
      <c r="I514" s="224"/>
      <c r="J514" s="225">
        <f>ROUND(I514*H514,2)</f>
        <v>0</v>
      </c>
      <c r="K514" s="226"/>
      <c r="L514" s="44"/>
      <c r="M514" s="227" t="s">
        <v>1</v>
      </c>
      <c r="N514" s="228" t="s">
        <v>41</v>
      </c>
      <c r="O514" s="91"/>
      <c r="P514" s="229">
        <f>O514*H514</f>
        <v>0</v>
      </c>
      <c r="Q514" s="229">
        <v>0</v>
      </c>
      <c r="R514" s="229">
        <f>Q514*H514</f>
        <v>0</v>
      </c>
      <c r="S514" s="229">
        <v>0</v>
      </c>
      <c r="T514" s="230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31" t="s">
        <v>170</v>
      </c>
      <c r="AT514" s="231" t="s">
        <v>166</v>
      </c>
      <c r="AU514" s="231" t="s">
        <v>84</v>
      </c>
      <c r="AY514" s="17" t="s">
        <v>164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17" t="s">
        <v>84</v>
      </c>
      <c r="BK514" s="232">
        <f>ROUND(I514*H514,2)</f>
        <v>0</v>
      </c>
      <c r="BL514" s="17" t="s">
        <v>170</v>
      </c>
      <c r="BM514" s="231" t="s">
        <v>6071</v>
      </c>
    </row>
    <row r="515" spans="1:65" s="2" customFormat="1" ht="13.8" customHeight="1">
      <c r="A515" s="38"/>
      <c r="B515" s="39"/>
      <c r="C515" s="219" t="s">
        <v>2258</v>
      </c>
      <c r="D515" s="219" t="s">
        <v>166</v>
      </c>
      <c r="E515" s="220" t="s">
        <v>1539</v>
      </c>
      <c r="F515" s="221" t="s">
        <v>6072</v>
      </c>
      <c r="G515" s="222" t="s">
        <v>3721</v>
      </c>
      <c r="H515" s="223">
        <v>1</v>
      </c>
      <c r="I515" s="224"/>
      <c r="J515" s="225">
        <f>ROUND(I515*H515,2)</f>
        <v>0</v>
      </c>
      <c r="K515" s="226"/>
      <c r="L515" s="44"/>
      <c r="M515" s="227" t="s">
        <v>1</v>
      </c>
      <c r="N515" s="228" t="s">
        <v>41</v>
      </c>
      <c r="O515" s="91"/>
      <c r="P515" s="229">
        <f>O515*H515</f>
        <v>0</v>
      </c>
      <c r="Q515" s="229">
        <v>0</v>
      </c>
      <c r="R515" s="229">
        <f>Q515*H515</f>
        <v>0</v>
      </c>
      <c r="S515" s="229">
        <v>0</v>
      </c>
      <c r="T515" s="230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31" t="s">
        <v>170</v>
      </c>
      <c r="AT515" s="231" t="s">
        <v>166</v>
      </c>
      <c r="AU515" s="231" t="s">
        <v>84</v>
      </c>
      <c r="AY515" s="17" t="s">
        <v>164</v>
      </c>
      <c r="BE515" s="232">
        <f>IF(N515="základní",J515,0)</f>
        <v>0</v>
      </c>
      <c r="BF515" s="232">
        <f>IF(N515="snížená",J515,0)</f>
        <v>0</v>
      </c>
      <c r="BG515" s="232">
        <f>IF(N515="zákl. přenesená",J515,0)</f>
        <v>0</v>
      </c>
      <c r="BH515" s="232">
        <f>IF(N515="sníž. přenesená",J515,0)</f>
        <v>0</v>
      </c>
      <c r="BI515" s="232">
        <f>IF(N515="nulová",J515,0)</f>
        <v>0</v>
      </c>
      <c r="BJ515" s="17" t="s">
        <v>84</v>
      </c>
      <c r="BK515" s="232">
        <f>ROUND(I515*H515,2)</f>
        <v>0</v>
      </c>
      <c r="BL515" s="17" t="s">
        <v>170</v>
      </c>
      <c r="BM515" s="231" t="s">
        <v>6073</v>
      </c>
    </row>
    <row r="516" spans="1:65" s="2" customFormat="1" ht="13.8" customHeight="1">
      <c r="A516" s="38"/>
      <c r="B516" s="39"/>
      <c r="C516" s="219" t="s">
        <v>2262</v>
      </c>
      <c r="D516" s="219" t="s">
        <v>166</v>
      </c>
      <c r="E516" s="220" t="s">
        <v>1544</v>
      </c>
      <c r="F516" s="221" t="s">
        <v>6074</v>
      </c>
      <c r="G516" s="222" t="s">
        <v>3721</v>
      </c>
      <c r="H516" s="223">
        <v>12</v>
      </c>
      <c r="I516" s="224"/>
      <c r="J516" s="225">
        <f>ROUND(I516*H516,2)</f>
        <v>0</v>
      </c>
      <c r="K516" s="226"/>
      <c r="L516" s="44"/>
      <c r="M516" s="227" t="s">
        <v>1</v>
      </c>
      <c r="N516" s="228" t="s">
        <v>41</v>
      </c>
      <c r="O516" s="91"/>
      <c r="P516" s="229">
        <f>O516*H516</f>
        <v>0</v>
      </c>
      <c r="Q516" s="229">
        <v>0</v>
      </c>
      <c r="R516" s="229">
        <f>Q516*H516</f>
        <v>0</v>
      </c>
      <c r="S516" s="229">
        <v>0</v>
      </c>
      <c r="T516" s="230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31" t="s">
        <v>170</v>
      </c>
      <c r="AT516" s="231" t="s">
        <v>166</v>
      </c>
      <c r="AU516" s="231" t="s">
        <v>84</v>
      </c>
      <c r="AY516" s="17" t="s">
        <v>164</v>
      </c>
      <c r="BE516" s="232">
        <f>IF(N516="základní",J516,0)</f>
        <v>0</v>
      </c>
      <c r="BF516" s="232">
        <f>IF(N516="snížená",J516,0)</f>
        <v>0</v>
      </c>
      <c r="BG516" s="232">
        <f>IF(N516="zákl. přenesená",J516,0)</f>
        <v>0</v>
      </c>
      <c r="BH516" s="232">
        <f>IF(N516="sníž. přenesená",J516,0)</f>
        <v>0</v>
      </c>
      <c r="BI516" s="232">
        <f>IF(N516="nulová",J516,0)</f>
        <v>0</v>
      </c>
      <c r="BJ516" s="17" t="s">
        <v>84</v>
      </c>
      <c r="BK516" s="232">
        <f>ROUND(I516*H516,2)</f>
        <v>0</v>
      </c>
      <c r="BL516" s="17" t="s">
        <v>170</v>
      </c>
      <c r="BM516" s="231" t="s">
        <v>6075</v>
      </c>
    </row>
    <row r="517" spans="1:65" s="2" customFormat="1" ht="13.8" customHeight="1">
      <c r="A517" s="38"/>
      <c r="B517" s="39"/>
      <c r="C517" s="219" t="s">
        <v>2265</v>
      </c>
      <c r="D517" s="219" t="s">
        <v>166</v>
      </c>
      <c r="E517" s="220" t="s">
        <v>1550</v>
      </c>
      <c r="F517" s="221" t="s">
        <v>6076</v>
      </c>
      <c r="G517" s="222" t="s">
        <v>3721</v>
      </c>
      <c r="H517" s="223">
        <v>11</v>
      </c>
      <c r="I517" s="224"/>
      <c r="J517" s="225">
        <f>ROUND(I517*H517,2)</f>
        <v>0</v>
      </c>
      <c r="K517" s="226"/>
      <c r="L517" s="44"/>
      <c r="M517" s="227" t="s">
        <v>1</v>
      </c>
      <c r="N517" s="228" t="s">
        <v>41</v>
      </c>
      <c r="O517" s="91"/>
      <c r="P517" s="229">
        <f>O517*H517</f>
        <v>0</v>
      </c>
      <c r="Q517" s="229">
        <v>0</v>
      </c>
      <c r="R517" s="229">
        <f>Q517*H517</f>
        <v>0</v>
      </c>
      <c r="S517" s="229">
        <v>0</v>
      </c>
      <c r="T517" s="230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31" t="s">
        <v>170</v>
      </c>
      <c r="AT517" s="231" t="s">
        <v>166</v>
      </c>
      <c r="AU517" s="231" t="s">
        <v>84</v>
      </c>
      <c r="AY517" s="17" t="s">
        <v>164</v>
      </c>
      <c r="BE517" s="232">
        <f>IF(N517="základní",J517,0)</f>
        <v>0</v>
      </c>
      <c r="BF517" s="232">
        <f>IF(N517="snížená",J517,0)</f>
        <v>0</v>
      </c>
      <c r="BG517" s="232">
        <f>IF(N517="zákl. přenesená",J517,0)</f>
        <v>0</v>
      </c>
      <c r="BH517" s="232">
        <f>IF(N517="sníž. přenesená",J517,0)</f>
        <v>0</v>
      </c>
      <c r="BI517" s="232">
        <f>IF(N517="nulová",J517,0)</f>
        <v>0</v>
      </c>
      <c r="BJ517" s="17" t="s">
        <v>84</v>
      </c>
      <c r="BK517" s="232">
        <f>ROUND(I517*H517,2)</f>
        <v>0</v>
      </c>
      <c r="BL517" s="17" t="s">
        <v>170</v>
      </c>
      <c r="BM517" s="231" t="s">
        <v>6077</v>
      </c>
    </row>
    <row r="518" spans="1:65" s="2" customFormat="1" ht="22.2" customHeight="1">
      <c r="A518" s="38"/>
      <c r="B518" s="39"/>
      <c r="C518" s="219" t="s">
        <v>2269</v>
      </c>
      <c r="D518" s="219" t="s">
        <v>166</v>
      </c>
      <c r="E518" s="220" t="s">
        <v>1557</v>
      </c>
      <c r="F518" s="221" t="s">
        <v>6078</v>
      </c>
      <c r="G518" s="222" t="s">
        <v>3721</v>
      </c>
      <c r="H518" s="223">
        <v>1</v>
      </c>
      <c r="I518" s="224"/>
      <c r="J518" s="225">
        <f>ROUND(I518*H518,2)</f>
        <v>0</v>
      </c>
      <c r="K518" s="226"/>
      <c r="L518" s="44"/>
      <c r="M518" s="227" t="s">
        <v>1</v>
      </c>
      <c r="N518" s="228" t="s">
        <v>41</v>
      </c>
      <c r="O518" s="91"/>
      <c r="P518" s="229">
        <f>O518*H518</f>
        <v>0</v>
      </c>
      <c r="Q518" s="229">
        <v>0</v>
      </c>
      <c r="R518" s="229">
        <f>Q518*H518</f>
        <v>0</v>
      </c>
      <c r="S518" s="229">
        <v>0</v>
      </c>
      <c r="T518" s="230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31" t="s">
        <v>170</v>
      </c>
      <c r="AT518" s="231" t="s">
        <v>166</v>
      </c>
      <c r="AU518" s="231" t="s">
        <v>84</v>
      </c>
      <c r="AY518" s="17" t="s">
        <v>164</v>
      </c>
      <c r="BE518" s="232">
        <f>IF(N518="základní",J518,0)</f>
        <v>0</v>
      </c>
      <c r="BF518" s="232">
        <f>IF(N518="snížená",J518,0)</f>
        <v>0</v>
      </c>
      <c r="BG518" s="232">
        <f>IF(N518="zákl. přenesená",J518,0)</f>
        <v>0</v>
      </c>
      <c r="BH518" s="232">
        <f>IF(N518="sníž. přenesená",J518,0)</f>
        <v>0</v>
      </c>
      <c r="BI518" s="232">
        <f>IF(N518="nulová",J518,0)</f>
        <v>0</v>
      </c>
      <c r="BJ518" s="17" t="s">
        <v>84</v>
      </c>
      <c r="BK518" s="232">
        <f>ROUND(I518*H518,2)</f>
        <v>0</v>
      </c>
      <c r="BL518" s="17" t="s">
        <v>170</v>
      </c>
      <c r="BM518" s="231" t="s">
        <v>6079</v>
      </c>
    </row>
    <row r="519" spans="1:65" s="2" customFormat="1" ht="22.2" customHeight="1">
      <c r="A519" s="38"/>
      <c r="B519" s="39"/>
      <c r="C519" s="219" t="s">
        <v>2273</v>
      </c>
      <c r="D519" s="219" t="s">
        <v>166</v>
      </c>
      <c r="E519" s="220" t="s">
        <v>1563</v>
      </c>
      <c r="F519" s="221" t="s">
        <v>6080</v>
      </c>
      <c r="G519" s="222" t="s">
        <v>3721</v>
      </c>
      <c r="H519" s="223">
        <v>4</v>
      </c>
      <c r="I519" s="224"/>
      <c r="J519" s="225">
        <f>ROUND(I519*H519,2)</f>
        <v>0</v>
      </c>
      <c r="K519" s="226"/>
      <c r="L519" s="44"/>
      <c r="M519" s="227" t="s">
        <v>1</v>
      </c>
      <c r="N519" s="228" t="s">
        <v>41</v>
      </c>
      <c r="O519" s="91"/>
      <c r="P519" s="229">
        <f>O519*H519</f>
        <v>0</v>
      </c>
      <c r="Q519" s="229">
        <v>0</v>
      </c>
      <c r="R519" s="229">
        <f>Q519*H519</f>
        <v>0</v>
      </c>
      <c r="S519" s="229">
        <v>0</v>
      </c>
      <c r="T519" s="230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31" t="s">
        <v>170</v>
      </c>
      <c r="AT519" s="231" t="s">
        <v>166</v>
      </c>
      <c r="AU519" s="231" t="s">
        <v>84</v>
      </c>
      <c r="AY519" s="17" t="s">
        <v>164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17" t="s">
        <v>84</v>
      </c>
      <c r="BK519" s="232">
        <f>ROUND(I519*H519,2)</f>
        <v>0</v>
      </c>
      <c r="BL519" s="17" t="s">
        <v>170</v>
      </c>
      <c r="BM519" s="231" t="s">
        <v>6081</v>
      </c>
    </row>
    <row r="520" spans="1:65" s="2" customFormat="1" ht="13.8" customHeight="1">
      <c r="A520" s="38"/>
      <c r="B520" s="39"/>
      <c r="C520" s="219" t="s">
        <v>2276</v>
      </c>
      <c r="D520" s="219" t="s">
        <v>166</v>
      </c>
      <c r="E520" s="220" t="s">
        <v>1567</v>
      </c>
      <c r="F520" s="221" t="s">
        <v>5678</v>
      </c>
      <c r="G520" s="222" t="s">
        <v>557</v>
      </c>
      <c r="H520" s="223">
        <v>20</v>
      </c>
      <c r="I520" s="224"/>
      <c r="J520" s="225">
        <f>ROUND(I520*H520,2)</f>
        <v>0</v>
      </c>
      <c r="K520" s="226"/>
      <c r="L520" s="44"/>
      <c r="M520" s="227" t="s">
        <v>1</v>
      </c>
      <c r="N520" s="228" t="s">
        <v>41</v>
      </c>
      <c r="O520" s="91"/>
      <c r="P520" s="229">
        <f>O520*H520</f>
        <v>0</v>
      </c>
      <c r="Q520" s="229">
        <v>0</v>
      </c>
      <c r="R520" s="229">
        <f>Q520*H520</f>
        <v>0</v>
      </c>
      <c r="S520" s="229">
        <v>0</v>
      </c>
      <c r="T520" s="230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31" t="s">
        <v>170</v>
      </c>
      <c r="AT520" s="231" t="s">
        <v>166</v>
      </c>
      <c r="AU520" s="231" t="s">
        <v>84</v>
      </c>
      <c r="AY520" s="17" t="s">
        <v>164</v>
      </c>
      <c r="BE520" s="232">
        <f>IF(N520="základní",J520,0)</f>
        <v>0</v>
      </c>
      <c r="BF520" s="232">
        <f>IF(N520="snížená",J520,0)</f>
        <v>0</v>
      </c>
      <c r="BG520" s="232">
        <f>IF(N520="zákl. přenesená",J520,0)</f>
        <v>0</v>
      </c>
      <c r="BH520" s="232">
        <f>IF(N520="sníž. přenesená",J520,0)</f>
        <v>0</v>
      </c>
      <c r="BI520" s="232">
        <f>IF(N520="nulová",J520,0)</f>
        <v>0</v>
      </c>
      <c r="BJ520" s="17" t="s">
        <v>84</v>
      </c>
      <c r="BK520" s="232">
        <f>ROUND(I520*H520,2)</f>
        <v>0</v>
      </c>
      <c r="BL520" s="17" t="s">
        <v>170</v>
      </c>
      <c r="BM520" s="231" t="s">
        <v>6082</v>
      </c>
    </row>
    <row r="521" spans="1:65" s="2" customFormat="1" ht="13.8" customHeight="1">
      <c r="A521" s="38"/>
      <c r="B521" s="39"/>
      <c r="C521" s="219" t="s">
        <v>2280</v>
      </c>
      <c r="D521" s="219" t="s">
        <v>166</v>
      </c>
      <c r="E521" s="220" t="s">
        <v>1573</v>
      </c>
      <c r="F521" s="221" t="s">
        <v>5785</v>
      </c>
      <c r="G521" s="222" t="s">
        <v>3721</v>
      </c>
      <c r="H521" s="223">
        <v>1</v>
      </c>
      <c r="I521" s="224"/>
      <c r="J521" s="225">
        <f>ROUND(I521*H521,2)</f>
        <v>0</v>
      </c>
      <c r="K521" s="226"/>
      <c r="L521" s="44"/>
      <c r="M521" s="227" t="s">
        <v>1</v>
      </c>
      <c r="N521" s="228" t="s">
        <v>41</v>
      </c>
      <c r="O521" s="91"/>
      <c r="P521" s="229">
        <f>O521*H521</f>
        <v>0</v>
      </c>
      <c r="Q521" s="229">
        <v>0</v>
      </c>
      <c r="R521" s="229">
        <f>Q521*H521</f>
        <v>0</v>
      </c>
      <c r="S521" s="229">
        <v>0</v>
      </c>
      <c r="T521" s="230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31" t="s">
        <v>170</v>
      </c>
      <c r="AT521" s="231" t="s">
        <v>166</v>
      </c>
      <c r="AU521" s="231" t="s">
        <v>84</v>
      </c>
      <c r="AY521" s="17" t="s">
        <v>164</v>
      </c>
      <c r="BE521" s="232">
        <f>IF(N521="základní",J521,0)</f>
        <v>0</v>
      </c>
      <c r="BF521" s="232">
        <f>IF(N521="snížená",J521,0)</f>
        <v>0</v>
      </c>
      <c r="BG521" s="232">
        <f>IF(N521="zákl. přenesená",J521,0)</f>
        <v>0</v>
      </c>
      <c r="BH521" s="232">
        <f>IF(N521="sníž. přenesená",J521,0)</f>
        <v>0</v>
      </c>
      <c r="BI521" s="232">
        <f>IF(N521="nulová",J521,0)</f>
        <v>0</v>
      </c>
      <c r="BJ521" s="17" t="s">
        <v>84</v>
      </c>
      <c r="BK521" s="232">
        <f>ROUND(I521*H521,2)</f>
        <v>0</v>
      </c>
      <c r="BL521" s="17" t="s">
        <v>170</v>
      </c>
      <c r="BM521" s="231" t="s">
        <v>6083</v>
      </c>
    </row>
    <row r="522" spans="1:65" s="2" customFormat="1" ht="13.8" customHeight="1">
      <c r="A522" s="38"/>
      <c r="B522" s="39"/>
      <c r="C522" s="219" t="s">
        <v>2284</v>
      </c>
      <c r="D522" s="219" t="s">
        <v>166</v>
      </c>
      <c r="E522" s="220" t="s">
        <v>6084</v>
      </c>
      <c r="F522" s="221" t="s">
        <v>6085</v>
      </c>
      <c r="G522" s="222" t="s">
        <v>1</v>
      </c>
      <c r="H522" s="223">
        <v>18</v>
      </c>
      <c r="I522" s="224"/>
      <c r="J522" s="225">
        <f>ROUND(I522*H522,2)</f>
        <v>0</v>
      </c>
      <c r="K522" s="226"/>
      <c r="L522" s="44"/>
      <c r="M522" s="227" t="s">
        <v>1</v>
      </c>
      <c r="N522" s="228" t="s">
        <v>41</v>
      </c>
      <c r="O522" s="91"/>
      <c r="P522" s="229">
        <f>O522*H522</f>
        <v>0</v>
      </c>
      <c r="Q522" s="229">
        <v>0</v>
      </c>
      <c r="R522" s="229">
        <f>Q522*H522</f>
        <v>0</v>
      </c>
      <c r="S522" s="229">
        <v>0</v>
      </c>
      <c r="T522" s="230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31" t="s">
        <v>170</v>
      </c>
      <c r="AT522" s="231" t="s">
        <v>166</v>
      </c>
      <c r="AU522" s="231" t="s">
        <v>84</v>
      </c>
      <c r="AY522" s="17" t="s">
        <v>164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7" t="s">
        <v>84</v>
      </c>
      <c r="BK522" s="232">
        <f>ROUND(I522*H522,2)</f>
        <v>0</v>
      </c>
      <c r="BL522" s="17" t="s">
        <v>170</v>
      </c>
      <c r="BM522" s="231" t="s">
        <v>6086</v>
      </c>
    </row>
    <row r="523" spans="1:63" s="12" customFormat="1" ht="25.9" customHeight="1">
      <c r="A523" s="12"/>
      <c r="B523" s="203"/>
      <c r="C523" s="204"/>
      <c r="D523" s="205" t="s">
        <v>75</v>
      </c>
      <c r="E523" s="206" t="s">
        <v>6087</v>
      </c>
      <c r="F523" s="206" t="s">
        <v>6088</v>
      </c>
      <c r="G523" s="204"/>
      <c r="H523" s="204"/>
      <c r="I523" s="207"/>
      <c r="J523" s="208">
        <f>BK523</f>
        <v>0</v>
      </c>
      <c r="K523" s="204"/>
      <c r="L523" s="209"/>
      <c r="M523" s="210"/>
      <c r="N523" s="211"/>
      <c r="O523" s="211"/>
      <c r="P523" s="212">
        <f>SUM(P524:P546)</f>
        <v>0</v>
      </c>
      <c r="Q523" s="211"/>
      <c r="R523" s="212">
        <f>SUM(R524:R546)</f>
        <v>0</v>
      </c>
      <c r="S523" s="211"/>
      <c r="T523" s="213">
        <f>SUM(T524:T546)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14" t="s">
        <v>84</v>
      </c>
      <c r="AT523" s="215" t="s">
        <v>75</v>
      </c>
      <c r="AU523" s="215" t="s">
        <v>76</v>
      </c>
      <c r="AY523" s="214" t="s">
        <v>164</v>
      </c>
      <c r="BK523" s="216">
        <f>SUM(BK524:BK546)</f>
        <v>0</v>
      </c>
    </row>
    <row r="524" spans="1:65" s="2" customFormat="1" ht="22.2" customHeight="1">
      <c r="A524" s="38"/>
      <c r="B524" s="39"/>
      <c r="C524" s="219" t="s">
        <v>2288</v>
      </c>
      <c r="D524" s="219" t="s">
        <v>166</v>
      </c>
      <c r="E524" s="220" t="s">
        <v>1579</v>
      </c>
      <c r="F524" s="221" t="s">
        <v>6089</v>
      </c>
      <c r="G524" s="222" t="s">
        <v>3721</v>
      </c>
      <c r="H524" s="223">
        <v>1</v>
      </c>
      <c r="I524" s="224"/>
      <c r="J524" s="225">
        <f>ROUND(I524*H524,2)</f>
        <v>0</v>
      </c>
      <c r="K524" s="226"/>
      <c r="L524" s="44"/>
      <c r="M524" s="227" t="s">
        <v>1</v>
      </c>
      <c r="N524" s="228" t="s">
        <v>41</v>
      </c>
      <c r="O524" s="91"/>
      <c r="P524" s="229">
        <f>O524*H524</f>
        <v>0</v>
      </c>
      <c r="Q524" s="229">
        <v>0</v>
      </c>
      <c r="R524" s="229">
        <f>Q524*H524</f>
        <v>0</v>
      </c>
      <c r="S524" s="229">
        <v>0</v>
      </c>
      <c r="T524" s="230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31" t="s">
        <v>170</v>
      </c>
      <c r="AT524" s="231" t="s">
        <v>166</v>
      </c>
      <c r="AU524" s="231" t="s">
        <v>84</v>
      </c>
      <c r="AY524" s="17" t="s">
        <v>164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17" t="s">
        <v>84</v>
      </c>
      <c r="BK524" s="232">
        <f>ROUND(I524*H524,2)</f>
        <v>0</v>
      </c>
      <c r="BL524" s="17" t="s">
        <v>170</v>
      </c>
      <c r="BM524" s="231" t="s">
        <v>6090</v>
      </c>
    </row>
    <row r="525" spans="1:65" s="2" customFormat="1" ht="22.2" customHeight="1">
      <c r="A525" s="38"/>
      <c r="B525" s="39"/>
      <c r="C525" s="219" t="s">
        <v>2292</v>
      </c>
      <c r="D525" s="219" t="s">
        <v>166</v>
      </c>
      <c r="E525" s="220" t="s">
        <v>1583</v>
      </c>
      <c r="F525" s="221" t="s">
        <v>6091</v>
      </c>
      <c r="G525" s="222" t="s">
        <v>3721</v>
      </c>
      <c r="H525" s="223">
        <v>1</v>
      </c>
      <c r="I525" s="224"/>
      <c r="J525" s="225">
        <f>ROUND(I525*H525,2)</f>
        <v>0</v>
      </c>
      <c r="K525" s="226"/>
      <c r="L525" s="44"/>
      <c r="M525" s="227" t="s">
        <v>1</v>
      </c>
      <c r="N525" s="228" t="s">
        <v>41</v>
      </c>
      <c r="O525" s="91"/>
      <c r="P525" s="229">
        <f>O525*H525</f>
        <v>0</v>
      </c>
      <c r="Q525" s="229">
        <v>0</v>
      </c>
      <c r="R525" s="229">
        <f>Q525*H525</f>
        <v>0</v>
      </c>
      <c r="S525" s="229">
        <v>0</v>
      </c>
      <c r="T525" s="230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31" t="s">
        <v>170</v>
      </c>
      <c r="AT525" s="231" t="s">
        <v>166</v>
      </c>
      <c r="AU525" s="231" t="s">
        <v>84</v>
      </c>
      <c r="AY525" s="17" t="s">
        <v>164</v>
      </c>
      <c r="BE525" s="232">
        <f>IF(N525="základní",J525,0)</f>
        <v>0</v>
      </c>
      <c r="BF525" s="232">
        <f>IF(N525="snížená",J525,0)</f>
        <v>0</v>
      </c>
      <c r="BG525" s="232">
        <f>IF(N525="zákl. přenesená",J525,0)</f>
        <v>0</v>
      </c>
      <c r="BH525" s="232">
        <f>IF(N525="sníž. přenesená",J525,0)</f>
        <v>0</v>
      </c>
      <c r="BI525" s="232">
        <f>IF(N525="nulová",J525,0)</f>
        <v>0</v>
      </c>
      <c r="BJ525" s="17" t="s">
        <v>84</v>
      </c>
      <c r="BK525" s="232">
        <f>ROUND(I525*H525,2)</f>
        <v>0</v>
      </c>
      <c r="BL525" s="17" t="s">
        <v>170</v>
      </c>
      <c r="BM525" s="231" t="s">
        <v>6092</v>
      </c>
    </row>
    <row r="526" spans="1:65" s="2" customFormat="1" ht="13.8" customHeight="1">
      <c r="A526" s="38"/>
      <c r="B526" s="39"/>
      <c r="C526" s="219" t="s">
        <v>2295</v>
      </c>
      <c r="D526" s="219" t="s">
        <v>166</v>
      </c>
      <c r="E526" s="220" t="s">
        <v>1588</v>
      </c>
      <c r="F526" s="221" t="s">
        <v>5811</v>
      </c>
      <c r="G526" s="222" t="s">
        <v>3721</v>
      </c>
      <c r="H526" s="223">
        <v>1</v>
      </c>
      <c r="I526" s="224"/>
      <c r="J526" s="225">
        <f>ROUND(I526*H526,2)</f>
        <v>0</v>
      </c>
      <c r="K526" s="226"/>
      <c r="L526" s="44"/>
      <c r="M526" s="227" t="s">
        <v>1</v>
      </c>
      <c r="N526" s="228" t="s">
        <v>41</v>
      </c>
      <c r="O526" s="91"/>
      <c r="P526" s="229">
        <f>O526*H526</f>
        <v>0</v>
      </c>
      <c r="Q526" s="229">
        <v>0</v>
      </c>
      <c r="R526" s="229">
        <f>Q526*H526</f>
        <v>0</v>
      </c>
      <c r="S526" s="229">
        <v>0</v>
      </c>
      <c r="T526" s="230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31" t="s">
        <v>170</v>
      </c>
      <c r="AT526" s="231" t="s">
        <v>166</v>
      </c>
      <c r="AU526" s="231" t="s">
        <v>84</v>
      </c>
      <c r="AY526" s="17" t="s">
        <v>164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17" t="s">
        <v>84</v>
      </c>
      <c r="BK526" s="232">
        <f>ROUND(I526*H526,2)</f>
        <v>0</v>
      </c>
      <c r="BL526" s="17" t="s">
        <v>170</v>
      </c>
      <c r="BM526" s="231" t="s">
        <v>6093</v>
      </c>
    </row>
    <row r="527" spans="1:65" s="2" customFormat="1" ht="13.8" customHeight="1">
      <c r="A527" s="38"/>
      <c r="B527" s="39"/>
      <c r="C527" s="219" t="s">
        <v>2299</v>
      </c>
      <c r="D527" s="219" t="s">
        <v>166</v>
      </c>
      <c r="E527" s="220" t="s">
        <v>1592</v>
      </c>
      <c r="F527" s="221" t="s">
        <v>6094</v>
      </c>
      <c r="G527" s="222" t="s">
        <v>3721</v>
      </c>
      <c r="H527" s="223">
        <v>1</v>
      </c>
      <c r="I527" s="224"/>
      <c r="J527" s="225">
        <f>ROUND(I527*H527,2)</f>
        <v>0</v>
      </c>
      <c r="K527" s="226"/>
      <c r="L527" s="44"/>
      <c r="M527" s="227" t="s">
        <v>1</v>
      </c>
      <c r="N527" s="228" t="s">
        <v>41</v>
      </c>
      <c r="O527" s="91"/>
      <c r="P527" s="229">
        <f>O527*H527</f>
        <v>0</v>
      </c>
      <c r="Q527" s="229">
        <v>0</v>
      </c>
      <c r="R527" s="229">
        <f>Q527*H527</f>
        <v>0</v>
      </c>
      <c r="S527" s="229">
        <v>0</v>
      </c>
      <c r="T527" s="230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31" t="s">
        <v>170</v>
      </c>
      <c r="AT527" s="231" t="s">
        <v>166</v>
      </c>
      <c r="AU527" s="231" t="s">
        <v>84</v>
      </c>
      <c r="AY527" s="17" t="s">
        <v>164</v>
      </c>
      <c r="BE527" s="232">
        <f>IF(N527="základní",J527,0)</f>
        <v>0</v>
      </c>
      <c r="BF527" s="232">
        <f>IF(N527="snížená",J527,0)</f>
        <v>0</v>
      </c>
      <c r="BG527" s="232">
        <f>IF(N527="zákl. přenesená",J527,0)</f>
        <v>0</v>
      </c>
      <c r="BH527" s="232">
        <f>IF(N527="sníž. přenesená",J527,0)</f>
        <v>0</v>
      </c>
      <c r="BI527" s="232">
        <f>IF(N527="nulová",J527,0)</f>
        <v>0</v>
      </c>
      <c r="BJ527" s="17" t="s">
        <v>84</v>
      </c>
      <c r="BK527" s="232">
        <f>ROUND(I527*H527,2)</f>
        <v>0</v>
      </c>
      <c r="BL527" s="17" t="s">
        <v>170</v>
      </c>
      <c r="BM527" s="231" t="s">
        <v>6095</v>
      </c>
    </row>
    <row r="528" spans="1:65" s="2" customFormat="1" ht="13.8" customHeight="1">
      <c r="A528" s="38"/>
      <c r="B528" s="39"/>
      <c r="C528" s="219" t="s">
        <v>2302</v>
      </c>
      <c r="D528" s="219" t="s">
        <v>166</v>
      </c>
      <c r="E528" s="220" t="s">
        <v>1598</v>
      </c>
      <c r="F528" s="221" t="s">
        <v>6096</v>
      </c>
      <c r="G528" s="222" t="s">
        <v>3721</v>
      </c>
      <c r="H528" s="223">
        <v>1</v>
      </c>
      <c r="I528" s="224"/>
      <c r="J528" s="225">
        <f>ROUND(I528*H528,2)</f>
        <v>0</v>
      </c>
      <c r="K528" s="226"/>
      <c r="L528" s="44"/>
      <c r="M528" s="227" t="s">
        <v>1</v>
      </c>
      <c r="N528" s="228" t="s">
        <v>41</v>
      </c>
      <c r="O528" s="91"/>
      <c r="P528" s="229">
        <f>O528*H528</f>
        <v>0</v>
      </c>
      <c r="Q528" s="229">
        <v>0</v>
      </c>
      <c r="R528" s="229">
        <f>Q528*H528</f>
        <v>0</v>
      </c>
      <c r="S528" s="229">
        <v>0</v>
      </c>
      <c r="T528" s="230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31" t="s">
        <v>170</v>
      </c>
      <c r="AT528" s="231" t="s">
        <v>166</v>
      </c>
      <c r="AU528" s="231" t="s">
        <v>84</v>
      </c>
      <c r="AY528" s="17" t="s">
        <v>164</v>
      </c>
      <c r="BE528" s="232">
        <f>IF(N528="základní",J528,0)</f>
        <v>0</v>
      </c>
      <c r="BF528" s="232">
        <f>IF(N528="snížená",J528,0)</f>
        <v>0</v>
      </c>
      <c r="BG528" s="232">
        <f>IF(N528="zákl. přenesená",J528,0)</f>
        <v>0</v>
      </c>
      <c r="BH528" s="232">
        <f>IF(N528="sníž. přenesená",J528,0)</f>
        <v>0</v>
      </c>
      <c r="BI528" s="232">
        <f>IF(N528="nulová",J528,0)</f>
        <v>0</v>
      </c>
      <c r="BJ528" s="17" t="s">
        <v>84</v>
      </c>
      <c r="BK528" s="232">
        <f>ROUND(I528*H528,2)</f>
        <v>0</v>
      </c>
      <c r="BL528" s="17" t="s">
        <v>170</v>
      </c>
      <c r="BM528" s="231" t="s">
        <v>6097</v>
      </c>
    </row>
    <row r="529" spans="1:65" s="2" customFormat="1" ht="34.8" customHeight="1">
      <c r="A529" s="38"/>
      <c r="B529" s="39"/>
      <c r="C529" s="219" t="s">
        <v>2306</v>
      </c>
      <c r="D529" s="219" t="s">
        <v>166</v>
      </c>
      <c r="E529" s="220" t="s">
        <v>1604</v>
      </c>
      <c r="F529" s="221" t="s">
        <v>6044</v>
      </c>
      <c r="G529" s="222" t="s">
        <v>3721</v>
      </c>
      <c r="H529" s="223">
        <v>1</v>
      </c>
      <c r="I529" s="224"/>
      <c r="J529" s="225">
        <f>ROUND(I529*H529,2)</f>
        <v>0</v>
      </c>
      <c r="K529" s="226"/>
      <c r="L529" s="44"/>
      <c r="M529" s="227" t="s">
        <v>1</v>
      </c>
      <c r="N529" s="228" t="s">
        <v>41</v>
      </c>
      <c r="O529" s="91"/>
      <c r="P529" s="229">
        <f>O529*H529</f>
        <v>0</v>
      </c>
      <c r="Q529" s="229">
        <v>0</v>
      </c>
      <c r="R529" s="229">
        <f>Q529*H529</f>
        <v>0</v>
      </c>
      <c r="S529" s="229">
        <v>0</v>
      </c>
      <c r="T529" s="230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31" t="s">
        <v>170</v>
      </c>
      <c r="AT529" s="231" t="s">
        <v>166</v>
      </c>
      <c r="AU529" s="231" t="s">
        <v>84</v>
      </c>
      <c r="AY529" s="17" t="s">
        <v>164</v>
      </c>
      <c r="BE529" s="232">
        <f>IF(N529="základní",J529,0)</f>
        <v>0</v>
      </c>
      <c r="BF529" s="232">
        <f>IF(N529="snížená",J529,0)</f>
        <v>0</v>
      </c>
      <c r="BG529" s="232">
        <f>IF(N529="zákl. přenesená",J529,0)</f>
        <v>0</v>
      </c>
      <c r="BH529" s="232">
        <f>IF(N529="sníž. přenesená",J529,0)</f>
        <v>0</v>
      </c>
      <c r="BI529" s="232">
        <f>IF(N529="nulová",J529,0)</f>
        <v>0</v>
      </c>
      <c r="BJ529" s="17" t="s">
        <v>84</v>
      </c>
      <c r="BK529" s="232">
        <f>ROUND(I529*H529,2)</f>
        <v>0</v>
      </c>
      <c r="BL529" s="17" t="s">
        <v>170</v>
      </c>
      <c r="BM529" s="231" t="s">
        <v>6098</v>
      </c>
    </row>
    <row r="530" spans="1:65" s="2" customFormat="1" ht="34.8" customHeight="1">
      <c r="A530" s="38"/>
      <c r="B530" s="39"/>
      <c r="C530" s="219" t="s">
        <v>2309</v>
      </c>
      <c r="D530" s="219" t="s">
        <v>166</v>
      </c>
      <c r="E530" s="220" t="s">
        <v>1610</v>
      </c>
      <c r="F530" s="221" t="s">
        <v>6046</v>
      </c>
      <c r="G530" s="222" t="s">
        <v>3721</v>
      </c>
      <c r="H530" s="223">
        <v>1</v>
      </c>
      <c r="I530" s="224"/>
      <c r="J530" s="225">
        <f>ROUND(I530*H530,2)</f>
        <v>0</v>
      </c>
      <c r="K530" s="226"/>
      <c r="L530" s="44"/>
      <c r="M530" s="227" t="s">
        <v>1</v>
      </c>
      <c r="N530" s="228" t="s">
        <v>41</v>
      </c>
      <c r="O530" s="91"/>
      <c r="P530" s="229">
        <f>O530*H530</f>
        <v>0</v>
      </c>
      <c r="Q530" s="229">
        <v>0</v>
      </c>
      <c r="R530" s="229">
        <f>Q530*H530</f>
        <v>0</v>
      </c>
      <c r="S530" s="229">
        <v>0</v>
      </c>
      <c r="T530" s="230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31" t="s">
        <v>170</v>
      </c>
      <c r="AT530" s="231" t="s">
        <v>166</v>
      </c>
      <c r="AU530" s="231" t="s">
        <v>84</v>
      </c>
      <c r="AY530" s="17" t="s">
        <v>164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17" t="s">
        <v>84</v>
      </c>
      <c r="BK530" s="232">
        <f>ROUND(I530*H530,2)</f>
        <v>0</v>
      </c>
      <c r="BL530" s="17" t="s">
        <v>170</v>
      </c>
      <c r="BM530" s="231" t="s">
        <v>6099</v>
      </c>
    </row>
    <row r="531" spans="1:65" s="2" customFormat="1" ht="22.2" customHeight="1">
      <c r="A531" s="38"/>
      <c r="B531" s="39"/>
      <c r="C531" s="219" t="s">
        <v>2312</v>
      </c>
      <c r="D531" s="219" t="s">
        <v>166</v>
      </c>
      <c r="E531" s="220" t="s">
        <v>1615</v>
      </c>
      <c r="F531" s="221" t="s">
        <v>6048</v>
      </c>
      <c r="G531" s="222" t="s">
        <v>3721</v>
      </c>
      <c r="H531" s="223">
        <v>1</v>
      </c>
      <c r="I531" s="224"/>
      <c r="J531" s="225">
        <f>ROUND(I531*H531,2)</f>
        <v>0</v>
      </c>
      <c r="K531" s="226"/>
      <c r="L531" s="44"/>
      <c r="M531" s="227" t="s">
        <v>1</v>
      </c>
      <c r="N531" s="228" t="s">
        <v>41</v>
      </c>
      <c r="O531" s="91"/>
      <c r="P531" s="229">
        <f>O531*H531</f>
        <v>0</v>
      </c>
      <c r="Q531" s="229">
        <v>0</v>
      </c>
      <c r="R531" s="229">
        <f>Q531*H531</f>
        <v>0</v>
      </c>
      <c r="S531" s="229">
        <v>0</v>
      </c>
      <c r="T531" s="230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31" t="s">
        <v>170</v>
      </c>
      <c r="AT531" s="231" t="s">
        <v>166</v>
      </c>
      <c r="AU531" s="231" t="s">
        <v>84</v>
      </c>
      <c r="AY531" s="17" t="s">
        <v>164</v>
      </c>
      <c r="BE531" s="232">
        <f>IF(N531="základní",J531,0)</f>
        <v>0</v>
      </c>
      <c r="BF531" s="232">
        <f>IF(N531="snížená",J531,0)</f>
        <v>0</v>
      </c>
      <c r="BG531" s="232">
        <f>IF(N531="zákl. přenesená",J531,0)</f>
        <v>0</v>
      </c>
      <c r="BH531" s="232">
        <f>IF(N531="sníž. přenesená",J531,0)</f>
        <v>0</v>
      </c>
      <c r="BI531" s="232">
        <f>IF(N531="nulová",J531,0)</f>
        <v>0</v>
      </c>
      <c r="BJ531" s="17" t="s">
        <v>84</v>
      </c>
      <c r="BK531" s="232">
        <f>ROUND(I531*H531,2)</f>
        <v>0</v>
      </c>
      <c r="BL531" s="17" t="s">
        <v>170</v>
      </c>
      <c r="BM531" s="231" t="s">
        <v>6100</v>
      </c>
    </row>
    <row r="532" spans="1:65" s="2" customFormat="1" ht="13.8" customHeight="1">
      <c r="A532" s="38"/>
      <c r="B532" s="39"/>
      <c r="C532" s="219" t="s">
        <v>2315</v>
      </c>
      <c r="D532" s="219" t="s">
        <v>166</v>
      </c>
      <c r="E532" s="220" t="s">
        <v>1621</v>
      </c>
      <c r="F532" s="221" t="s">
        <v>6101</v>
      </c>
      <c r="G532" s="222" t="s">
        <v>3928</v>
      </c>
      <c r="H532" s="223">
        <v>4.692</v>
      </c>
      <c r="I532" s="224"/>
      <c r="J532" s="225">
        <f>ROUND(I532*H532,2)</f>
        <v>0</v>
      </c>
      <c r="K532" s="226"/>
      <c r="L532" s="44"/>
      <c r="M532" s="227" t="s">
        <v>1</v>
      </c>
      <c r="N532" s="228" t="s">
        <v>41</v>
      </c>
      <c r="O532" s="91"/>
      <c r="P532" s="229">
        <f>O532*H532</f>
        <v>0</v>
      </c>
      <c r="Q532" s="229">
        <v>0</v>
      </c>
      <c r="R532" s="229">
        <f>Q532*H532</f>
        <v>0</v>
      </c>
      <c r="S532" s="229">
        <v>0</v>
      </c>
      <c r="T532" s="230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31" t="s">
        <v>170</v>
      </c>
      <c r="AT532" s="231" t="s">
        <v>166</v>
      </c>
      <c r="AU532" s="231" t="s">
        <v>84</v>
      </c>
      <c r="AY532" s="17" t="s">
        <v>164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17" t="s">
        <v>84</v>
      </c>
      <c r="BK532" s="232">
        <f>ROUND(I532*H532,2)</f>
        <v>0</v>
      </c>
      <c r="BL532" s="17" t="s">
        <v>170</v>
      </c>
      <c r="BM532" s="231" t="s">
        <v>6102</v>
      </c>
    </row>
    <row r="533" spans="1:65" s="2" customFormat="1" ht="13.8" customHeight="1">
      <c r="A533" s="38"/>
      <c r="B533" s="39"/>
      <c r="C533" s="219" t="s">
        <v>2319</v>
      </c>
      <c r="D533" s="219" t="s">
        <v>166</v>
      </c>
      <c r="E533" s="220" t="s">
        <v>1625</v>
      </c>
      <c r="F533" s="221" t="s">
        <v>6103</v>
      </c>
      <c r="G533" s="222" t="s">
        <v>3928</v>
      </c>
      <c r="H533" s="223">
        <v>15.6</v>
      </c>
      <c r="I533" s="224"/>
      <c r="J533" s="225">
        <f>ROUND(I533*H533,2)</f>
        <v>0</v>
      </c>
      <c r="K533" s="226"/>
      <c r="L533" s="44"/>
      <c r="M533" s="227" t="s">
        <v>1</v>
      </c>
      <c r="N533" s="228" t="s">
        <v>41</v>
      </c>
      <c r="O533" s="91"/>
      <c r="P533" s="229">
        <f>O533*H533</f>
        <v>0</v>
      </c>
      <c r="Q533" s="229">
        <v>0</v>
      </c>
      <c r="R533" s="229">
        <f>Q533*H533</f>
        <v>0</v>
      </c>
      <c r="S533" s="229">
        <v>0</v>
      </c>
      <c r="T533" s="230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31" t="s">
        <v>170</v>
      </c>
      <c r="AT533" s="231" t="s">
        <v>166</v>
      </c>
      <c r="AU533" s="231" t="s">
        <v>84</v>
      </c>
      <c r="AY533" s="17" t="s">
        <v>164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17" t="s">
        <v>84</v>
      </c>
      <c r="BK533" s="232">
        <f>ROUND(I533*H533,2)</f>
        <v>0</v>
      </c>
      <c r="BL533" s="17" t="s">
        <v>170</v>
      </c>
      <c r="BM533" s="231" t="s">
        <v>6104</v>
      </c>
    </row>
    <row r="534" spans="1:65" s="2" customFormat="1" ht="13.8" customHeight="1">
      <c r="A534" s="38"/>
      <c r="B534" s="39"/>
      <c r="C534" s="219" t="s">
        <v>2322</v>
      </c>
      <c r="D534" s="219" t="s">
        <v>166</v>
      </c>
      <c r="E534" s="220" t="s">
        <v>1629</v>
      </c>
      <c r="F534" s="221" t="s">
        <v>6055</v>
      </c>
      <c r="G534" s="222" t="s">
        <v>3928</v>
      </c>
      <c r="H534" s="223">
        <v>9.24</v>
      </c>
      <c r="I534" s="224"/>
      <c r="J534" s="225">
        <f>ROUND(I534*H534,2)</f>
        <v>0</v>
      </c>
      <c r="K534" s="226"/>
      <c r="L534" s="44"/>
      <c r="M534" s="227" t="s">
        <v>1</v>
      </c>
      <c r="N534" s="228" t="s">
        <v>41</v>
      </c>
      <c r="O534" s="91"/>
      <c r="P534" s="229">
        <f>O534*H534</f>
        <v>0</v>
      </c>
      <c r="Q534" s="229">
        <v>0</v>
      </c>
      <c r="R534" s="229">
        <f>Q534*H534</f>
        <v>0</v>
      </c>
      <c r="S534" s="229">
        <v>0</v>
      </c>
      <c r="T534" s="230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31" t="s">
        <v>170</v>
      </c>
      <c r="AT534" s="231" t="s">
        <v>166</v>
      </c>
      <c r="AU534" s="231" t="s">
        <v>84</v>
      </c>
      <c r="AY534" s="17" t="s">
        <v>164</v>
      </c>
      <c r="BE534" s="232">
        <f>IF(N534="základní",J534,0)</f>
        <v>0</v>
      </c>
      <c r="BF534" s="232">
        <f>IF(N534="snížená",J534,0)</f>
        <v>0</v>
      </c>
      <c r="BG534" s="232">
        <f>IF(N534="zákl. přenesená",J534,0)</f>
        <v>0</v>
      </c>
      <c r="BH534" s="232">
        <f>IF(N534="sníž. přenesená",J534,0)</f>
        <v>0</v>
      </c>
      <c r="BI534" s="232">
        <f>IF(N534="nulová",J534,0)</f>
        <v>0</v>
      </c>
      <c r="BJ534" s="17" t="s">
        <v>84</v>
      </c>
      <c r="BK534" s="232">
        <f>ROUND(I534*H534,2)</f>
        <v>0</v>
      </c>
      <c r="BL534" s="17" t="s">
        <v>170</v>
      </c>
      <c r="BM534" s="231" t="s">
        <v>6105</v>
      </c>
    </row>
    <row r="535" spans="1:65" s="2" customFormat="1" ht="13.8" customHeight="1">
      <c r="A535" s="38"/>
      <c r="B535" s="39"/>
      <c r="C535" s="219" t="s">
        <v>2326</v>
      </c>
      <c r="D535" s="219" t="s">
        <v>166</v>
      </c>
      <c r="E535" s="220" t="s">
        <v>1635</v>
      </c>
      <c r="F535" s="221" t="s">
        <v>6106</v>
      </c>
      <c r="G535" s="222" t="s">
        <v>3928</v>
      </c>
      <c r="H535" s="223">
        <v>1.2</v>
      </c>
      <c r="I535" s="224"/>
      <c r="J535" s="225">
        <f>ROUND(I535*H535,2)</f>
        <v>0</v>
      </c>
      <c r="K535" s="226"/>
      <c r="L535" s="44"/>
      <c r="M535" s="227" t="s">
        <v>1</v>
      </c>
      <c r="N535" s="228" t="s">
        <v>41</v>
      </c>
      <c r="O535" s="91"/>
      <c r="P535" s="229">
        <f>O535*H535</f>
        <v>0</v>
      </c>
      <c r="Q535" s="229">
        <v>0</v>
      </c>
      <c r="R535" s="229">
        <f>Q535*H535</f>
        <v>0</v>
      </c>
      <c r="S535" s="229">
        <v>0</v>
      </c>
      <c r="T535" s="230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31" t="s">
        <v>170</v>
      </c>
      <c r="AT535" s="231" t="s">
        <v>166</v>
      </c>
      <c r="AU535" s="231" t="s">
        <v>84</v>
      </c>
      <c r="AY535" s="17" t="s">
        <v>164</v>
      </c>
      <c r="BE535" s="232">
        <f>IF(N535="základní",J535,0)</f>
        <v>0</v>
      </c>
      <c r="BF535" s="232">
        <f>IF(N535="snížená",J535,0)</f>
        <v>0</v>
      </c>
      <c r="BG535" s="232">
        <f>IF(N535="zákl. přenesená",J535,0)</f>
        <v>0</v>
      </c>
      <c r="BH535" s="232">
        <f>IF(N535="sníž. přenesená",J535,0)</f>
        <v>0</v>
      </c>
      <c r="BI535" s="232">
        <f>IF(N535="nulová",J535,0)</f>
        <v>0</v>
      </c>
      <c r="BJ535" s="17" t="s">
        <v>84</v>
      </c>
      <c r="BK535" s="232">
        <f>ROUND(I535*H535,2)</f>
        <v>0</v>
      </c>
      <c r="BL535" s="17" t="s">
        <v>170</v>
      </c>
      <c r="BM535" s="231" t="s">
        <v>6107</v>
      </c>
    </row>
    <row r="536" spans="1:65" s="2" customFormat="1" ht="13.8" customHeight="1">
      <c r="A536" s="38"/>
      <c r="B536" s="39"/>
      <c r="C536" s="219" t="s">
        <v>2329</v>
      </c>
      <c r="D536" s="219" t="s">
        <v>166</v>
      </c>
      <c r="E536" s="220" t="s">
        <v>1641</v>
      </c>
      <c r="F536" s="221" t="s">
        <v>6108</v>
      </c>
      <c r="G536" s="222" t="s">
        <v>3928</v>
      </c>
      <c r="H536" s="223">
        <v>1.2</v>
      </c>
      <c r="I536" s="224"/>
      <c r="J536" s="225">
        <f>ROUND(I536*H536,2)</f>
        <v>0</v>
      </c>
      <c r="K536" s="226"/>
      <c r="L536" s="44"/>
      <c r="M536" s="227" t="s">
        <v>1</v>
      </c>
      <c r="N536" s="228" t="s">
        <v>41</v>
      </c>
      <c r="O536" s="91"/>
      <c r="P536" s="229">
        <f>O536*H536</f>
        <v>0</v>
      </c>
      <c r="Q536" s="229">
        <v>0</v>
      </c>
      <c r="R536" s="229">
        <f>Q536*H536</f>
        <v>0</v>
      </c>
      <c r="S536" s="229">
        <v>0</v>
      </c>
      <c r="T536" s="230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31" t="s">
        <v>170</v>
      </c>
      <c r="AT536" s="231" t="s">
        <v>166</v>
      </c>
      <c r="AU536" s="231" t="s">
        <v>84</v>
      </c>
      <c r="AY536" s="17" t="s">
        <v>164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17" t="s">
        <v>84</v>
      </c>
      <c r="BK536" s="232">
        <f>ROUND(I536*H536,2)</f>
        <v>0</v>
      </c>
      <c r="BL536" s="17" t="s">
        <v>170</v>
      </c>
      <c r="BM536" s="231" t="s">
        <v>6109</v>
      </c>
    </row>
    <row r="537" spans="1:65" s="2" customFormat="1" ht="13.8" customHeight="1">
      <c r="A537" s="38"/>
      <c r="B537" s="39"/>
      <c r="C537" s="219" t="s">
        <v>2332</v>
      </c>
      <c r="D537" s="219" t="s">
        <v>166</v>
      </c>
      <c r="E537" s="220" t="s">
        <v>1646</v>
      </c>
      <c r="F537" s="221" t="s">
        <v>6110</v>
      </c>
      <c r="G537" s="222" t="s">
        <v>3928</v>
      </c>
      <c r="H537" s="223">
        <v>1.2</v>
      </c>
      <c r="I537" s="224"/>
      <c r="J537" s="225">
        <f>ROUND(I537*H537,2)</f>
        <v>0</v>
      </c>
      <c r="K537" s="226"/>
      <c r="L537" s="44"/>
      <c r="M537" s="227" t="s">
        <v>1</v>
      </c>
      <c r="N537" s="228" t="s">
        <v>41</v>
      </c>
      <c r="O537" s="91"/>
      <c r="P537" s="229">
        <f>O537*H537</f>
        <v>0</v>
      </c>
      <c r="Q537" s="229">
        <v>0</v>
      </c>
      <c r="R537" s="229">
        <f>Q537*H537</f>
        <v>0</v>
      </c>
      <c r="S537" s="229">
        <v>0</v>
      </c>
      <c r="T537" s="230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31" t="s">
        <v>170</v>
      </c>
      <c r="AT537" s="231" t="s">
        <v>166</v>
      </c>
      <c r="AU537" s="231" t="s">
        <v>84</v>
      </c>
      <c r="AY537" s="17" t="s">
        <v>164</v>
      </c>
      <c r="BE537" s="232">
        <f>IF(N537="základní",J537,0)</f>
        <v>0</v>
      </c>
      <c r="BF537" s="232">
        <f>IF(N537="snížená",J537,0)</f>
        <v>0</v>
      </c>
      <c r="BG537" s="232">
        <f>IF(N537="zákl. přenesená",J537,0)</f>
        <v>0</v>
      </c>
      <c r="BH537" s="232">
        <f>IF(N537="sníž. přenesená",J537,0)</f>
        <v>0</v>
      </c>
      <c r="BI537" s="232">
        <f>IF(N537="nulová",J537,0)</f>
        <v>0</v>
      </c>
      <c r="BJ537" s="17" t="s">
        <v>84</v>
      </c>
      <c r="BK537" s="232">
        <f>ROUND(I537*H537,2)</f>
        <v>0</v>
      </c>
      <c r="BL537" s="17" t="s">
        <v>170</v>
      </c>
      <c r="BM537" s="231" t="s">
        <v>6111</v>
      </c>
    </row>
    <row r="538" spans="1:65" s="2" customFormat="1" ht="22.2" customHeight="1">
      <c r="A538" s="38"/>
      <c r="B538" s="39"/>
      <c r="C538" s="219" t="s">
        <v>2335</v>
      </c>
      <c r="D538" s="219" t="s">
        <v>166</v>
      </c>
      <c r="E538" s="220" t="s">
        <v>1652</v>
      </c>
      <c r="F538" s="221" t="s">
        <v>5832</v>
      </c>
      <c r="G538" s="222" t="s">
        <v>169</v>
      </c>
      <c r="H538" s="223">
        <v>1.56</v>
      </c>
      <c r="I538" s="224"/>
      <c r="J538" s="225">
        <f>ROUND(I538*H538,2)</f>
        <v>0</v>
      </c>
      <c r="K538" s="226"/>
      <c r="L538" s="44"/>
      <c r="M538" s="227" t="s">
        <v>1</v>
      </c>
      <c r="N538" s="228" t="s">
        <v>41</v>
      </c>
      <c r="O538" s="91"/>
      <c r="P538" s="229">
        <f>O538*H538</f>
        <v>0</v>
      </c>
      <c r="Q538" s="229">
        <v>0</v>
      </c>
      <c r="R538" s="229">
        <f>Q538*H538</f>
        <v>0</v>
      </c>
      <c r="S538" s="229">
        <v>0</v>
      </c>
      <c r="T538" s="230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31" t="s">
        <v>170</v>
      </c>
      <c r="AT538" s="231" t="s">
        <v>166</v>
      </c>
      <c r="AU538" s="231" t="s">
        <v>84</v>
      </c>
      <c r="AY538" s="17" t="s">
        <v>164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17" t="s">
        <v>84</v>
      </c>
      <c r="BK538" s="232">
        <f>ROUND(I538*H538,2)</f>
        <v>0</v>
      </c>
      <c r="BL538" s="17" t="s">
        <v>170</v>
      </c>
      <c r="BM538" s="231" t="s">
        <v>6112</v>
      </c>
    </row>
    <row r="539" spans="1:65" s="2" customFormat="1" ht="13.8" customHeight="1">
      <c r="A539" s="38"/>
      <c r="B539" s="39"/>
      <c r="C539" s="219" t="s">
        <v>2339</v>
      </c>
      <c r="D539" s="219" t="s">
        <v>166</v>
      </c>
      <c r="E539" s="220" t="s">
        <v>1658</v>
      </c>
      <c r="F539" s="221" t="s">
        <v>5768</v>
      </c>
      <c r="G539" s="222" t="s">
        <v>169</v>
      </c>
      <c r="H539" s="223">
        <v>5.64</v>
      </c>
      <c r="I539" s="224"/>
      <c r="J539" s="225">
        <f>ROUND(I539*H539,2)</f>
        <v>0</v>
      </c>
      <c r="K539" s="226"/>
      <c r="L539" s="44"/>
      <c r="M539" s="227" t="s">
        <v>1</v>
      </c>
      <c r="N539" s="228" t="s">
        <v>41</v>
      </c>
      <c r="O539" s="91"/>
      <c r="P539" s="229">
        <f>O539*H539</f>
        <v>0</v>
      </c>
      <c r="Q539" s="229">
        <v>0</v>
      </c>
      <c r="R539" s="229">
        <f>Q539*H539</f>
        <v>0</v>
      </c>
      <c r="S539" s="229">
        <v>0</v>
      </c>
      <c r="T539" s="230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31" t="s">
        <v>170</v>
      </c>
      <c r="AT539" s="231" t="s">
        <v>166</v>
      </c>
      <c r="AU539" s="231" t="s">
        <v>84</v>
      </c>
      <c r="AY539" s="17" t="s">
        <v>164</v>
      </c>
      <c r="BE539" s="232">
        <f>IF(N539="základní",J539,0)</f>
        <v>0</v>
      </c>
      <c r="BF539" s="232">
        <f>IF(N539="snížená",J539,0)</f>
        <v>0</v>
      </c>
      <c r="BG539" s="232">
        <f>IF(N539="zákl. přenesená",J539,0)</f>
        <v>0</v>
      </c>
      <c r="BH539" s="232">
        <f>IF(N539="sníž. přenesená",J539,0)</f>
        <v>0</v>
      </c>
      <c r="BI539" s="232">
        <f>IF(N539="nulová",J539,0)</f>
        <v>0</v>
      </c>
      <c r="BJ539" s="17" t="s">
        <v>84</v>
      </c>
      <c r="BK539" s="232">
        <f>ROUND(I539*H539,2)</f>
        <v>0</v>
      </c>
      <c r="BL539" s="17" t="s">
        <v>170</v>
      </c>
      <c r="BM539" s="231" t="s">
        <v>6113</v>
      </c>
    </row>
    <row r="540" spans="1:65" s="2" customFormat="1" ht="13.8" customHeight="1">
      <c r="A540" s="38"/>
      <c r="B540" s="39"/>
      <c r="C540" s="219" t="s">
        <v>2343</v>
      </c>
      <c r="D540" s="219" t="s">
        <v>166</v>
      </c>
      <c r="E540" s="220" t="s">
        <v>1662</v>
      </c>
      <c r="F540" s="221" t="s">
        <v>5835</v>
      </c>
      <c r="G540" s="222" t="s">
        <v>169</v>
      </c>
      <c r="H540" s="223">
        <v>1.2</v>
      </c>
      <c r="I540" s="224"/>
      <c r="J540" s="225">
        <f>ROUND(I540*H540,2)</f>
        <v>0</v>
      </c>
      <c r="K540" s="226"/>
      <c r="L540" s="44"/>
      <c r="M540" s="227" t="s">
        <v>1</v>
      </c>
      <c r="N540" s="228" t="s">
        <v>41</v>
      </c>
      <c r="O540" s="91"/>
      <c r="P540" s="229">
        <f>O540*H540</f>
        <v>0</v>
      </c>
      <c r="Q540" s="229">
        <v>0</v>
      </c>
      <c r="R540" s="229">
        <f>Q540*H540</f>
        <v>0</v>
      </c>
      <c r="S540" s="229">
        <v>0</v>
      </c>
      <c r="T540" s="230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31" t="s">
        <v>170</v>
      </c>
      <c r="AT540" s="231" t="s">
        <v>166</v>
      </c>
      <c r="AU540" s="231" t="s">
        <v>84</v>
      </c>
      <c r="AY540" s="17" t="s">
        <v>164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7" t="s">
        <v>84</v>
      </c>
      <c r="BK540" s="232">
        <f>ROUND(I540*H540,2)</f>
        <v>0</v>
      </c>
      <c r="BL540" s="17" t="s">
        <v>170</v>
      </c>
      <c r="BM540" s="231" t="s">
        <v>6114</v>
      </c>
    </row>
    <row r="541" spans="1:65" s="2" customFormat="1" ht="13.8" customHeight="1">
      <c r="A541" s="38"/>
      <c r="B541" s="39"/>
      <c r="C541" s="219" t="s">
        <v>2347</v>
      </c>
      <c r="D541" s="219" t="s">
        <v>166</v>
      </c>
      <c r="E541" s="220" t="s">
        <v>1668</v>
      </c>
      <c r="F541" s="221" t="s">
        <v>5839</v>
      </c>
      <c r="G541" s="222" t="s">
        <v>3721</v>
      </c>
      <c r="H541" s="223">
        <v>2</v>
      </c>
      <c r="I541" s="224"/>
      <c r="J541" s="225">
        <f>ROUND(I541*H541,2)</f>
        <v>0</v>
      </c>
      <c r="K541" s="226"/>
      <c r="L541" s="44"/>
      <c r="M541" s="227" t="s">
        <v>1</v>
      </c>
      <c r="N541" s="228" t="s">
        <v>41</v>
      </c>
      <c r="O541" s="91"/>
      <c r="P541" s="229">
        <f>O541*H541</f>
        <v>0</v>
      </c>
      <c r="Q541" s="229">
        <v>0</v>
      </c>
      <c r="R541" s="229">
        <f>Q541*H541</f>
        <v>0</v>
      </c>
      <c r="S541" s="229">
        <v>0</v>
      </c>
      <c r="T541" s="230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31" t="s">
        <v>170</v>
      </c>
      <c r="AT541" s="231" t="s">
        <v>166</v>
      </c>
      <c r="AU541" s="231" t="s">
        <v>84</v>
      </c>
      <c r="AY541" s="17" t="s">
        <v>164</v>
      </c>
      <c r="BE541" s="232">
        <f>IF(N541="základní",J541,0)</f>
        <v>0</v>
      </c>
      <c r="BF541" s="232">
        <f>IF(N541="snížená",J541,0)</f>
        <v>0</v>
      </c>
      <c r="BG541" s="232">
        <f>IF(N541="zákl. přenesená",J541,0)</f>
        <v>0</v>
      </c>
      <c r="BH541" s="232">
        <f>IF(N541="sníž. přenesená",J541,0)</f>
        <v>0</v>
      </c>
      <c r="BI541" s="232">
        <f>IF(N541="nulová",J541,0)</f>
        <v>0</v>
      </c>
      <c r="BJ541" s="17" t="s">
        <v>84</v>
      </c>
      <c r="BK541" s="232">
        <f>ROUND(I541*H541,2)</f>
        <v>0</v>
      </c>
      <c r="BL541" s="17" t="s">
        <v>170</v>
      </c>
      <c r="BM541" s="231" t="s">
        <v>6115</v>
      </c>
    </row>
    <row r="542" spans="1:65" s="2" customFormat="1" ht="13.8" customHeight="1">
      <c r="A542" s="38"/>
      <c r="B542" s="39"/>
      <c r="C542" s="219" t="s">
        <v>2350</v>
      </c>
      <c r="D542" s="219" t="s">
        <v>166</v>
      </c>
      <c r="E542" s="220" t="s">
        <v>1677</v>
      </c>
      <c r="F542" s="221" t="s">
        <v>5849</v>
      </c>
      <c r="G542" s="222" t="s">
        <v>3721</v>
      </c>
      <c r="H542" s="223">
        <v>1</v>
      </c>
      <c r="I542" s="224"/>
      <c r="J542" s="225">
        <f>ROUND(I542*H542,2)</f>
        <v>0</v>
      </c>
      <c r="K542" s="226"/>
      <c r="L542" s="44"/>
      <c r="M542" s="227" t="s">
        <v>1</v>
      </c>
      <c r="N542" s="228" t="s">
        <v>41</v>
      </c>
      <c r="O542" s="91"/>
      <c r="P542" s="229">
        <f>O542*H542</f>
        <v>0</v>
      </c>
      <c r="Q542" s="229">
        <v>0</v>
      </c>
      <c r="R542" s="229">
        <f>Q542*H542</f>
        <v>0</v>
      </c>
      <c r="S542" s="229">
        <v>0</v>
      </c>
      <c r="T542" s="230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31" t="s">
        <v>170</v>
      </c>
      <c r="AT542" s="231" t="s">
        <v>166</v>
      </c>
      <c r="AU542" s="231" t="s">
        <v>84</v>
      </c>
      <c r="AY542" s="17" t="s">
        <v>164</v>
      </c>
      <c r="BE542" s="232">
        <f>IF(N542="základní",J542,0)</f>
        <v>0</v>
      </c>
      <c r="BF542" s="232">
        <f>IF(N542="snížená",J542,0)</f>
        <v>0</v>
      </c>
      <c r="BG542" s="232">
        <f>IF(N542="zákl. přenesená",J542,0)</f>
        <v>0</v>
      </c>
      <c r="BH542" s="232">
        <f>IF(N542="sníž. přenesená",J542,0)</f>
        <v>0</v>
      </c>
      <c r="BI542" s="232">
        <f>IF(N542="nulová",J542,0)</f>
        <v>0</v>
      </c>
      <c r="BJ542" s="17" t="s">
        <v>84</v>
      </c>
      <c r="BK542" s="232">
        <f>ROUND(I542*H542,2)</f>
        <v>0</v>
      </c>
      <c r="BL542" s="17" t="s">
        <v>170</v>
      </c>
      <c r="BM542" s="231" t="s">
        <v>6116</v>
      </c>
    </row>
    <row r="543" spans="1:65" s="2" customFormat="1" ht="13.8" customHeight="1">
      <c r="A543" s="38"/>
      <c r="B543" s="39"/>
      <c r="C543" s="219" t="s">
        <v>2353</v>
      </c>
      <c r="D543" s="219" t="s">
        <v>166</v>
      </c>
      <c r="E543" s="220" t="s">
        <v>1683</v>
      </c>
      <c r="F543" s="221" t="s">
        <v>6074</v>
      </c>
      <c r="G543" s="222" t="s">
        <v>3721</v>
      </c>
      <c r="H543" s="223">
        <v>3</v>
      </c>
      <c r="I543" s="224"/>
      <c r="J543" s="225">
        <f>ROUND(I543*H543,2)</f>
        <v>0</v>
      </c>
      <c r="K543" s="226"/>
      <c r="L543" s="44"/>
      <c r="M543" s="227" t="s">
        <v>1</v>
      </c>
      <c r="N543" s="228" t="s">
        <v>41</v>
      </c>
      <c r="O543" s="91"/>
      <c r="P543" s="229">
        <f>O543*H543</f>
        <v>0</v>
      </c>
      <c r="Q543" s="229">
        <v>0</v>
      </c>
      <c r="R543" s="229">
        <f>Q543*H543</f>
        <v>0</v>
      </c>
      <c r="S543" s="229">
        <v>0</v>
      </c>
      <c r="T543" s="230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31" t="s">
        <v>170</v>
      </c>
      <c r="AT543" s="231" t="s">
        <v>166</v>
      </c>
      <c r="AU543" s="231" t="s">
        <v>84</v>
      </c>
      <c r="AY543" s="17" t="s">
        <v>164</v>
      </c>
      <c r="BE543" s="232">
        <f>IF(N543="základní",J543,0)</f>
        <v>0</v>
      </c>
      <c r="BF543" s="232">
        <f>IF(N543="snížená",J543,0)</f>
        <v>0</v>
      </c>
      <c r="BG543" s="232">
        <f>IF(N543="zákl. přenesená",J543,0)</f>
        <v>0</v>
      </c>
      <c r="BH543" s="232">
        <f>IF(N543="sníž. přenesená",J543,0)</f>
        <v>0</v>
      </c>
      <c r="BI543" s="232">
        <f>IF(N543="nulová",J543,0)</f>
        <v>0</v>
      </c>
      <c r="BJ543" s="17" t="s">
        <v>84</v>
      </c>
      <c r="BK543" s="232">
        <f>ROUND(I543*H543,2)</f>
        <v>0</v>
      </c>
      <c r="BL543" s="17" t="s">
        <v>170</v>
      </c>
      <c r="BM543" s="231" t="s">
        <v>6117</v>
      </c>
    </row>
    <row r="544" spans="1:65" s="2" customFormat="1" ht="13.8" customHeight="1">
      <c r="A544" s="38"/>
      <c r="B544" s="39"/>
      <c r="C544" s="219" t="s">
        <v>2356</v>
      </c>
      <c r="D544" s="219" t="s">
        <v>166</v>
      </c>
      <c r="E544" s="220" t="s">
        <v>1694</v>
      </c>
      <c r="F544" s="221" t="s">
        <v>5986</v>
      </c>
      <c r="G544" s="222" t="s">
        <v>3721</v>
      </c>
      <c r="H544" s="223">
        <v>3</v>
      </c>
      <c r="I544" s="224"/>
      <c r="J544" s="225">
        <f>ROUND(I544*H544,2)</f>
        <v>0</v>
      </c>
      <c r="K544" s="226"/>
      <c r="L544" s="44"/>
      <c r="M544" s="227" t="s">
        <v>1</v>
      </c>
      <c r="N544" s="228" t="s">
        <v>41</v>
      </c>
      <c r="O544" s="91"/>
      <c r="P544" s="229">
        <f>O544*H544</f>
        <v>0</v>
      </c>
      <c r="Q544" s="229">
        <v>0</v>
      </c>
      <c r="R544" s="229">
        <f>Q544*H544</f>
        <v>0</v>
      </c>
      <c r="S544" s="229">
        <v>0</v>
      </c>
      <c r="T544" s="230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31" t="s">
        <v>170</v>
      </c>
      <c r="AT544" s="231" t="s">
        <v>166</v>
      </c>
      <c r="AU544" s="231" t="s">
        <v>84</v>
      </c>
      <c r="AY544" s="17" t="s">
        <v>164</v>
      </c>
      <c r="BE544" s="232">
        <f>IF(N544="základní",J544,0)</f>
        <v>0</v>
      </c>
      <c r="BF544" s="232">
        <f>IF(N544="snížená",J544,0)</f>
        <v>0</v>
      </c>
      <c r="BG544" s="232">
        <f>IF(N544="zákl. přenesená",J544,0)</f>
        <v>0</v>
      </c>
      <c r="BH544" s="232">
        <f>IF(N544="sníž. přenesená",J544,0)</f>
        <v>0</v>
      </c>
      <c r="BI544" s="232">
        <f>IF(N544="nulová",J544,0)</f>
        <v>0</v>
      </c>
      <c r="BJ544" s="17" t="s">
        <v>84</v>
      </c>
      <c r="BK544" s="232">
        <f>ROUND(I544*H544,2)</f>
        <v>0</v>
      </c>
      <c r="BL544" s="17" t="s">
        <v>170</v>
      </c>
      <c r="BM544" s="231" t="s">
        <v>6118</v>
      </c>
    </row>
    <row r="545" spans="1:65" s="2" customFormat="1" ht="13.8" customHeight="1">
      <c r="A545" s="38"/>
      <c r="B545" s="39"/>
      <c r="C545" s="219" t="s">
        <v>2359</v>
      </c>
      <c r="D545" s="219" t="s">
        <v>166</v>
      </c>
      <c r="E545" s="220" t="s">
        <v>1699</v>
      </c>
      <c r="F545" s="221" t="s">
        <v>5678</v>
      </c>
      <c r="G545" s="222" t="s">
        <v>557</v>
      </c>
      <c r="H545" s="223">
        <v>10</v>
      </c>
      <c r="I545" s="224"/>
      <c r="J545" s="225">
        <f>ROUND(I545*H545,2)</f>
        <v>0</v>
      </c>
      <c r="K545" s="226"/>
      <c r="L545" s="44"/>
      <c r="M545" s="227" t="s">
        <v>1</v>
      </c>
      <c r="N545" s="228" t="s">
        <v>41</v>
      </c>
      <c r="O545" s="91"/>
      <c r="P545" s="229">
        <f>O545*H545</f>
        <v>0</v>
      </c>
      <c r="Q545" s="229">
        <v>0</v>
      </c>
      <c r="R545" s="229">
        <f>Q545*H545</f>
        <v>0</v>
      </c>
      <c r="S545" s="229">
        <v>0</v>
      </c>
      <c r="T545" s="230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31" t="s">
        <v>170</v>
      </c>
      <c r="AT545" s="231" t="s">
        <v>166</v>
      </c>
      <c r="AU545" s="231" t="s">
        <v>84</v>
      </c>
      <c r="AY545" s="17" t="s">
        <v>164</v>
      </c>
      <c r="BE545" s="232">
        <f>IF(N545="základní",J545,0)</f>
        <v>0</v>
      </c>
      <c r="BF545" s="232">
        <f>IF(N545="snížená",J545,0)</f>
        <v>0</v>
      </c>
      <c r="BG545" s="232">
        <f>IF(N545="zákl. přenesená",J545,0)</f>
        <v>0</v>
      </c>
      <c r="BH545" s="232">
        <f>IF(N545="sníž. přenesená",J545,0)</f>
        <v>0</v>
      </c>
      <c r="BI545" s="232">
        <f>IF(N545="nulová",J545,0)</f>
        <v>0</v>
      </c>
      <c r="BJ545" s="17" t="s">
        <v>84</v>
      </c>
      <c r="BK545" s="232">
        <f>ROUND(I545*H545,2)</f>
        <v>0</v>
      </c>
      <c r="BL545" s="17" t="s">
        <v>170</v>
      </c>
      <c r="BM545" s="231" t="s">
        <v>6119</v>
      </c>
    </row>
    <row r="546" spans="1:65" s="2" customFormat="1" ht="13.8" customHeight="1">
      <c r="A546" s="38"/>
      <c r="B546" s="39"/>
      <c r="C546" s="219" t="s">
        <v>2363</v>
      </c>
      <c r="D546" s="219" t="s">
        <v>166</v>
      </c>
      <c r="E546" s="220" t="s">
        <v>1705</v>
      </c>
      <c r="F546" s="221" t="s">
        <v>5785</v>
      </c>
      <c r="G546" s="222" t="s">
        <v>3721</v>
      </c>
      <c r="H546" s="223">
        <v>1</v>
      </c>
      <c r="I546" s="224"/>
      <c r="J546" s="225">
        <f>ROUND(I546*H546,2)</f>
        <v>0</v>
      </c>
      <c r="K546" s="226"/>
      <c r="L546" s="44"/>
      <c r="M546" s="227" t="s">
        <v>1</v>
      </c>
      <c r="N546" s="228" t="s">
        <v>41</v>
      </c>
      <c r="O546" s="91"/>
      <c r="P546" s="229">
        <f>O546*H546</f>
        <v>0</v>
      </c>
      <c r="Q546" s="229">
        <v>0</v>
      </c>
      <c r="R546" s="229">
        <f>Q546*H546</f>
        <v>0</v>
      </c>
      <c r="S546" s="229">
        <v>0</v>
      </c>
      <c r="T546" s="230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31" t="s">
        <v>170</v>
      </c>
      <c r="AT546" s="231" t="s">
        <v>166</v>
      </c>
      <c r="AU546" s="231" t="s">
        <v>84</v>
      </c>
      <c r="AY546" s="17" t="s">
        <v>164</v>
      </c>
      <c r="BE546" s="232">
        <f>IF(N546="základní",J546,0)</f>
        <v>0</v>
      </c>
      <c r="BF546" s="232">
        <f>IF(N546="snížená",J546,0)</f>
        <v>0</v>
      </c>
      <c r="BG546" s="232">
        <f>IF(N546="zákl. přenesená",J546,0)</f>
        <v>0</v>
      </c>
      <c r="BH546" s="232">
        <f>IF(N546="sníž. přenesená",J546,0)</f>
        <v>0</v>
      </c>
      <c r="BI546" s="232">
        <f>IF(N546="nulová",J546,0)</f>
        <v>0</v>
      </c>
      <c r="BJ546" s="17" t="s">
        <v>84</v>
      </c>
      <c r="BK546" s="232">
        <f>ROUND(I546*H546,2)</f>
        <v>0</v>
      </c>
      <c r="BL546" s="17" t="s">
        <v>170</v>
      </c>
      <c r="BM546" s="231" t="s">
        <v>6120</v>
      </c>
    </row>
    <row r="547" spans="1:63" s="12" customFormat="1" ht="25.9" customHeight="1">
      <c r="A547" s="12"/>
      <c r="B547" s="203"/>
      <c r="C547" s="204"/>
      <c r="D547" s="205" t="s">
        <v>75</v>
      </c>
      <c r="E547" s="206" t="s">
        <v>3925</v>
      </c>
      <c r="F547" s="206" t="s">
        <v>6121</v>
      </c>
      <c r="G547" s="204"/>
      <c r="H547" s="204"/>
      <c r="I547" s="207"/>
      <c r="J547" s="208">
        <f>BK547</f>
        <v>0</v>
      </c>
      <c r="K547" s="204"/>
      <c r="L547" s="209"/>
      <c r="M547" s="210"/>
      <c r="N547" s="211"/>
      <c r="O547" s="211"/>
      <c r="P547" s="212">
        <f>SUM(P548:P597)</f>
        <v>0</v>
      </c>
      <c r="Q547" s="211"/>
      <c r="R547" s="212">
        <f>SUM(R548:R597)</f>
        <v>0</v>
      </c>
      <c r="S547" s="211"/>
      <c r="T547" s="213">
        <f>SUM(T548:T597)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14" t="s">
        <v>84</v>
      </c>
      <c r="AT547" s="215" t="s">
        <v>75</v>
      </c>
      <c r="AU547" s="215" t="s">
        <v>76</v>
      </c>
      <c r="AY547" s="214" t="s">
        <v>164</v>
      </c>
      <c r="BK547" s="216">
        <f>SUM(BK548:BK597)</f>
        <v>0</v>
      </c>
    </row>
    <row r="548" spans="1:65" s="2" customFormat="1" ht="34.8" customHeight="1">
      <c r="A548" s="38"/>
      <c r="B548" s="39"/>
      <c r="C548" s="219" t="s">
        <v>2367</v>
      </c>
      <c r="D548" s="219" t="s">
        <v>166</v>
      </c>
      <c r="E548" s="220" t="s">
        <v>1709</v>
      </c>
      <c r="F548" s="221" t="s">
        <v>6122</v>
      </c>
      <c r="G548" s="222" t="s">
        <v>3721</v>
      </c>
      <c r="H548" s="223">
        <v>1</v>
      </c>
      <c r="I548" s="224"/>
      <c r="J548" s="225">
        <f>ROUND(I548*H548,2)</f>
        <v>0</v>
      </c>
      <c r="K548" s="226"/>
      <c r="L548" s="44"/>
      <c r="M548" s="227" t="s">
        <v>1</v>
      </c>
      <c r="N548" s="228" t="s">
        <v>41</v>
      </c>
      <c r="O548" s="91"/>
      <c r="P548" s="229">
        <f>O548*H548</f>
        <v>0</v>
      </c>
      <c r="Q548" s="229">
        <v>0</v>
      </c>
      <c r="R548" s="229">
        <f>Q548*H548</f>
        <v>0</v>
      </c>
      <c r="S548" s="229">
        <v>0</v>
      </c>
      <c r="T548" s="230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31" t="s">
        <v>170</v>
      </c>
      <c r="AT548" s="231" t="s">
        <v>166</v>
      </c>
      <c r="AU548" s="231" t="s">
        <v>84</v>
      </c>
      <c r="AY548" s="17" t="s">
        <v>164</v>
      </c>
      <c r="BE548" s="232">
        <f>IF(N548="základní",J548,0)</f>
        <v>0</v>
      </c>
      <c r="BF548" s="232">
        <f>IF(N548="snížená",J548,0)</f>
        <v>0</v>
      </c>
      <c r="BG548" s="232">
        <f>IF(N548="zákl. přenesená",J548,0)</f>
        <v>0</v>
      </c>
      <c r="BH548" s="232">
        <f>IF(N548="sníž. přenesená",J548,0)</f>
        <v>0</v>
      </c>
      <c r="BI548" s="232">
        <f>IF(N548="nulová",J548,0)</f>
        <v>0</v>
      </c>
      <c r="BJ548" s="17" t="s">
        <v>84</v>
      </c>
      <c r="BK548" s="232">
        <f>ROUND(I548*H548,2)</f>
        <v>0</v>
      </c>
      <c r="BL548" s="17" t="s">
        <v>170</v>
      </c>
      <c r="BM548" s="231" t="s">
        <v>6123</v>
      </c>
    </row>
    <row r="549" spans="1:65" s="2" customFormat="1" ht="13.8" customHeight="1">
      <c r="A549" s="38"/>
      <c r="B549" s="39"/>
      <c r="C549" s="219" t="s">
        <v>2371</v>
      </c>
      <c r="D549" s="219" t="s">
        <v>166</v>
      </c>
      <c r="E549" s="220" t="s">
        <v>1714</v>
      </c>
      <c r="F549" s="221" t="s">
        <v>5811</v>
      </c>
      <c r="G549" s="222" t="s">
        <v>3721</v>
      </c>
      <c r="H549" s="223">
        <v>1</v>
      </c>
      <c r="I549" s="224"/>
      <c r="J549" s="225">
        <f>ROUND(I549*H549,2)</f>
        <v>0</v>
      </c>
      <c r="K549" s="226"/>
      <c r="L549" s="44"/>
      <c r="M549" s="227" t="s">
        <v>1</v>
      </c>
      <c r="N549" s="228" t="s">
        <v>41</v>
      </c>
      <c r="O549" s="91"/>
      <c r="P549" s="229">
        <f>O549*H549</f>
        <v>0</v>
      </c>
      <c r="Q549" s="229">
        <v>0</v>
      </c>
      <c r="R549" s="229">
        <f>Q549*H549</f>
        <v>0</v>
      </c>
      <c r="S549" s="229">
        <v>0</v>
      </c>
      <c r="T549" s="230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31" t="s">
        <v>170</v>
      </c>
      <c r="AT549" s="231" t="s">
        <v>166</v>
      </c>
      <c r="AU549" s="231" t="s">
        <v>84</v>
      </c>
      <c r="AY549" s="17" t="s">
        <v>164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17" t="s">
        <v>84</v>
      </c>
      <c r="BK549" s="232">
        <f>ROUND(I549*H549,2)</f>
        <v>0</v>
      </c>
      <c r="BL549" s="17" t="s">
        <v>170</v>
      </c>
      <c r="BM549" s="231" t="s">
        <v>6124</v>
      </c>
    </row>
    <row r="550" spans="1:65" s="2" customFormat="1" ht="13.8" customHeight="1">
      <c r="A550" s="38"/>
      <c r="B550" s="39"/>
      <c r="C550" s="219" t="s">
        <v>2375</v>
      </c>
      <c r="D550" s="219" t="s">
        <v>166</v>
      </c>
      <c r="E550" s="220" t="s">
        <v>1718</v>
      </c>
      <c r="F550" s="221" t="s">
        <v>5733</v>
      </c>
      <c r="G550" s="222" t="s">
        <v>3721</v>
      </c>
      <c r="H550" s="223">
        <v>1</v>
      </c>
      <c r="I550" s="224"/>
      <c r="J550" s="225">
        <f>ROUND(I550*H550,2)</f>
        <v>0</v>
      </c>
      <c r="K550" s="226"/>
      <c r="L550" s="44"/>
      <c r="M550" s="227" t="s">
        <v>1</v>
      </c>
      <c r="N550" s="228" t="s">
        <v>41</v>
      </c>
      <c r="O550" s="91"/>
      <c r="P550" s="229">
        <f>O550*H550</f>
        <v>0</v>
      </c>
      <c r="Q550" s="229">
        <v>0</v>
      </c>
      <c r="R550" s="229">
        <f>Q550*H550</f>
        <v>0</v>
      </c>
      <c r="S550" s="229">
        <v>0</v>
      </c>
      <c r="T550" s="230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31" t="s">
        <v>170</v>
      </c>
      <c r="AT550" s="231" t="s">
        <v>166</v>
      </c>
      <c r="AU550" s="231" t="s">
        <v>84</v>
      </c>
      <c r="AY550" s="17" t="s">
        <v>164</v>
      </c>
      <c r="BE550" s="232">
        <f>IF(N550="základní",J550,0)</f>
        <v>0</v>
      </c>
      <c r="BF550" s="232">
        <f>IF(N550="snížená",J550,0)</f>
        <v>0</v>
      </c>
      <c r="BG550" s="232">
        <f>IF(N550="zákl. přenesená",J550,0)</f>
        <v>0</v>
      </c>
      <c r="BH550" s="232">
        <f>IF(N550="sníž. přenesená",J550,0)</f>
        <v>0</v>
      </c>
      <c r="BI550" s="232">
        <f>IF(N550="nulová",J550,0)</f>
        <v>0</v>
      </c>
      <c r="BJ550" s="17" t="s">
        <v>84</v>
      </c>
      <c r="BK550" s="232">
        <f>ROUND(I550*H550,2)</f>
        <v>0</v>
      </c>
      <c r="BL550" s="17" t="s">
        <v>170</v>
      </c>
      <c r="BM550" s="231" t="s">
        <v>6125</v>
      </c>
    </row>
    <row r="551" spans="1:65" s="2" customFormat="1" ht="22.2" customHeight="1">
      <c r="A551" s="38"/>
      <c r="B551" s="39"/>
      <c r="C551" s="219" t="s">
        <v>2379</v>
      </c>
      <c r="D551" s="219" t="s">
        <v>166</v>
      </c>
      <c r="E551" s="220" t="s">
        <v>1724</v>
      </c>
      <c r="F551" s="221" t="s">
        <v>6126</v>
      </c>
      <c r="G551" s="222" t="s">
        <v>3721</v>
      </c>
      <c r="H551" s="223">
        <v>1</v>
      </c>
      <c r="I551" s="224"/>
      <c r="J551" s="225">
        <f>ROUND(I551*H551,2)</f>
        <v>0</v>
      </c>
      <c r="K551" s="226"/>
      <c r="L551" s="44"/>
      <c r="M551" s="227" t="s">
        <v>1</v>
      </c>
      <c r="N551" s="228" t="s">
        <v>41</v>
      </c>
      <c r="O551" s="91"/>
      <c r="P551" s="229">
        <f>O551*H551</f>
        <v>0</v>
      </c>
      <c r="Q551" s="229">
        <v>0</v>
      </c>
      <c r="R551" s="229">
        <f>Q551*H551</f>
        <v>0</v>
      </c>
      <c r="S551" s="229">
        <v>0</v>
      </c>
      <c r="T551" s="230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31" t="s">
        <v>170</v>
      </c>
      <c r="AT551" s="231" t="s">
        <v>166</v>
      </c>
      <c r="AU551" s="231" t="s">
        <v>84</v>
      </c>
      <c r="AY551" s="17" t="s">
        <v>164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17" t="s">
        <v>84</v>
      </c>
      <c r="BK551" s="232">
        <f>ROUND(I551*H551,2)</f>
        <v>0</v>
      </c>
      <c r="BL551" s="17" t="s">
        <v>170</v>
      </c>
      <c r="BM551" s="231" t="s">
        <v>6127</v>
      </c>
    </row>
    <row r="552" spans="1:65" s="2" customFormat="1" ht="22.2" customHeight="1">
      <c r="A552" s="38"/>
      <c r="B552" s="39"/>
      <c r="C552" s="219" t="s">
        <v>2382</v>
      </c>
      <c r="D552" s="219" t="s">
        <v>166</v>
      </c>
      <c r="E552" s="220" t="s">
        <v>1730</v>
      </c>
      <c r="F552" s="221" t="s">
        <v>6128</v>
      </c>
      <c r="G552" s="222" t="s">
        <v>3721</v>
      </c>
      <c r="H552" s="223">
        <v>1</v>
      </c>
      <c r="I552" s="224"/>
      <c r="J552" s="225">
        <f>ROUND(I552*H552,2)</f>
        <v>0</v>
      </c>
      <c r="K552" s="226"/>
      <c r="L552" s="44"/>
      <c r="M552" s="227" t="s">
        <v>1</v>
      </c>
      <c r="N552" s="228" t="s">
        <v>41</v>
      </c>
      <c r="O552" s="91"/>
      <c r="P552" s="229">
        <f>O552*H552</f>
        <v>0</v>
      </c>
      <c r="Q552" s="229">
        <v>0</v>
      </c>
      <c r="R552" s="229">
        <f>Q552*H552</f>
        <v>0</v>
      </c>
      <c r="S552" s="229">
        <v>0</v>
      </c>
      <c r="T552" s="230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31" t="s">
        <v>170</v>
      </c>
      <c r="AT552" s="231" t="s">
        <v>166</v>
      </c>
      <c r="AU552" s="231" t="s">
        <v>84</v>
      </c>
      <c r="AY552" s="17" t="s">
        <v>164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17" t="s">
        <v>84</v>
      </c>
      <c r="BK552" s="232">
        <f>ROUND(I552*H552,2)</f>
        <v>0</v>
      </c>
      <c r="BL552" s="17" t="s">
        <v>170</v>
      </c>
      <c r="BM552" s="231" t="s">
        <v>6129</v>
      </c>
    </row>
    <row r="553" spans="1:65" s="2" customFormat="1" ht="34.8" customHeight="1">
      <c r="A553" s="38"/>
      <c r="B553" s="39"/>
      <c r="C553" s="219" t="s">
        <v>2385</v>
      </c>
      <c r="D553" s="219" t="s">
        <v>166</v>
      </c>
      <c r="E553" s="220" t="s">
        <v>1734</v>
      </c>
      <c r="F553" s="221" t="s">
        <v>6130</v>
      </c>
      <c r="G553" s="222" t="s">
        <v>3721</v>
      </c>
      <c r="H553" s="223">
        <v>1</v>
      </c>
      <c r="I553" s="224"/>
      <c r="J553" s="225">
        <f>ROUND(I553*H553,2)</f>
        <v>0</v>
      </c>
      <c r="K553" s="226"/>
      <c r="L553" s="44"/>
      <c r="M553" s="227" t="s">
        <v>1</v>
      </c>
      <c r="N553" s="228" t="s">
        <v>41</v>
      </c>
      <c r="O553" s="91"/>
      <c r="P553" s="229">
        <f>O553*H553</f>
        <v>0</v>
      </c>
      <c r="Q553" s="229">
        <v>0</v>
      </c>
      <c r="R553" s="229">
        <f>Q553*H553</f>
        <v>0</v>
      </c>
      <c r="S553" s="229">
        <v>0</v>
      </c>
      <c r="T553" s="230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31" t="s">
        <v>170</v>
      </c>
      <c r="AT553" s="231" t="s">
        <v>166</v>
      </c>
      <c r="AU553" s="231" t="s">
        <v>84</v>
      </c>
      <c r="AY553" s="17" t="s">
        <v>164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17" t="s">
        <v>84</v>
      </c>
      <c r="BK553" s="232">
        <f>ROUND(I553*H553,2)</f>
        <v>0</v>
      </c>
      <c r="BL553" s="17" t="s">
        <v>170</v>
      </c>
      <c r="BM553" s="231" t="s">
        <v>6131</v>
      </c>
    </row>
    <row r="554" spans="1:65" s="2" customFormat="1" ht="34.8" customHeight="1">
      <c r="A554" s="38"/>
      <c r="B554" s="39"/>
      <c r="C554" s="219" t="s">
        <v>2388</v>
      </c>
      <c r="D554" s="219" t="s">
        <v>166</v>
      </c>
      <c r="E554" s="220" t="s">
        <v>1738</v>
      </c>
      <c r="F554" s="221" t="s">
        <v>6132</v>
      </c>
      <c r="G554" s="222" t="s">
        <v>3721</v>
      </c>
      <c r="H554" s="223">
        <v>1</v>
      </c>
      <c r="I554" s="224"/>
      <c r="J554" s="225">
        <f>ROUND(I554*H554,2)</f>
        <v>0</v>
      </c>
      <c r="K554" s="226"/>
      <c r="L554" s="44"/>
      <c r="M554" s="227" t="s">
        <v>1</v>
      </c>
      <c r="N554" s="228" t="s">
        <v>41</v>
      </c>
      <c r="O554" s="91"/>
      <c r="P554" s="229">
        <f>O554*H554</f>
        <v>0</v>
      </c>
      <c r="Q554" s="229">
        <v>0</v>
      </c>
      <c r="R554" s="229">
        <f>Q554*H554</f>
        <v>0</v>
      </c>
      <c r="S554" s="229">
        <v>0</v>
      </c>
      <c r="T554" s="230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31" t="s">
        <v>170</v>
      </c>
      <c r="AT554" s="231" t="s">
        <v>166</v>
      </c>
      <c r="AU554" s="231" t="s">
        <v>84</v>
      </c>
      <c r="AY554" s="17" t="s">
        <v>164</v>
      </c>
      <c r="BE554" s="232">
        <f>IF(N554="základní",J554,0)</f>
        <v>0</v>
      </c>
      <c r="BF554" s="232">
        <f>IF(N554="snížená",J554,0)</f>
        <v>0</v>
      </c>
      <c r="BG554" s="232">
        <f>IF(N554="zákl. přenesená",J554,0)</f>
        <v>0</v>
      </c>
      <c r="BH554" s="232">
        <f>IF(N554="sníž. přenesená",J554,0)</f>
        <v>0</v>
      </c>
      <c r="BI554" s="232">
        <f>IF(N554="nulová",J554,0)</f>
        <v>0</v>
      </c>
      <c r="BJ554" s="17" t="s">
        <v>84</v>
      </c>
      <c r="BK554" s="232">
        <f>ROUND(I554*H554,2)</f>
        <v>0</v>
      </c>
      <c r="BL554" s="17" t="s">
        <v>170</v>
      </c>
      <c r="BM554" s="231" t="s">
        <v>6133</v>
      </c>
    </row>
    <row r="555" spans="1:65" s="2" customFormat="1" ht="34.8" customHeight="1">
      <c r="A555" s="38"/>
      <c r="B555" s="39"/>
      <c r="C555" s="219" t="s">
        <v>2392</v>
      </c>
      <c r="D555" s="219" t="s">
        <v>166</v>
      </c>
      <c r="E555" s="220" t="s">
        <v>1744</v>
      </c>
      <c r="F555" s="221" t="s">
        <v>6134</v>
      </c>
      <c r="G555" s="222" t="s">
        <v>3721</v>
      </c>
      <c r="H555" s="223">
        <v>1</v>
      </c>
      <c r="I555" s="224"/>
      <c r="J555" s="225">
        <f>ROUND(I555*H555,2)</f>
        <v>0</v>
      </c>
      <c r="K555" s="226"/>
      <c r="L555" s="44"/>
      <c r="M555" s="227" t="s">
        <v>1</v>
      </c>
      <c r="N555" s="228" t="s">
        <v>41</v>
      </c>
      <c r="O555" s="91"/>
      <c r="P555" s="229">
        <f>O555*H555</f>
        <v>0</v>
      </c>
      <c r="Q555" s="229">
        <v>0</v>
      </c>
      <c r="R555" s="229">
        <f>Q555*H555</f>
        <v>0</v>
      </c>
      <c r="S555" s="229">
        <v>0</v>
      </c>
      <c r="T555" s="230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31" t="s">
        <v>170</v>
      </c>
      <c r="AT555" s="231" t="s">
        <v>166</v>
      </c>
      <c r="AU555" s="231" t="s">
        <v>84</v>
      </c>
      <c r="AY555" s="17" t="s">
        <v>164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17" t="s">
        <v>84</v>
      </c>
      <c r="BK555" s="232">
        <f>ROUND(I555*H555,2)</f>
        <v>0</v>
      </c>
      <c r="BL555" s="17" t="s">
        <v>170</v>
      </c>
      <c r="BM555" s="231" t="s">
        <v>6135</v>
      </c>
    </row>
    <row r="556" spans="1:65" s="2" customFormat="1" ht="34.8" customHeight="1">
      <c r="A556" s="38"/>
      <c r="B556" s="39"/>
      <c r="C556" s="219" t="s">
        <v>2396</v>
      </c>
      <c r="D556" s="219" t="s">
        <v>166</v>
      </c>
      <c r="E556" s="220" t="s">
        <v>1750</v>
      </c>
      <c r="F556" s="221" t="s">
        <v>6136</v>
      </c>
      <c r="G556" s="222" t="s">
        <v>3721</v>
      </c>
      <c r="H556" s="223">
        <v>1</v>
      </c>
      <c r="I556" s="224"/>
      <c r="J556" s="225">
        <f>ROUND(I556*H556,2)</f>
        <v>0</v>
      </c>
      <c r="K556" s="226"/>
      <c r="L556" s="44"/>
      <c r="M556" s="227" t="s">
        <v>1</v>
      </c>
      <c r="N556" s="228" t="s">
        <v>41</v>
      </c>
      <c r="O556" s="91"/>
      <c r="P556" s="229">
        <f>O556*H556</f>
        <v>0</v>
      </c>
      <c r="Q556" s="229">
        <v>0</v>
      </c>
      <c r="R556" s="229">
        <f>Q556*H556</f>
        <v>0</v>
      </c>
      <c r="S556" s="229">
        <v>0</v>
      </c>
      <c r="T556" s="230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31" t="s">
        <v>170</v>
      </c>
      <c r="AT556" s="231" t="s">
        <v>166</v>
      </c>
      <c r="AU556" s="231" t="s">
        <v>84</v>
      </c>
      <c r="AY556" s="17" t="s">
        <v>164</v>
      </c>
      <c r="BE556" s="232">
        <f>IF(N556="základní",J556,0)</f>
        <v>0</v>
      </c>
      <c r="BF556" s="232">
        <f>IF(N556="snížená",J556,0)</f>
        <v>0</v>
      </c>
      <c r="BG556" s="232">
        <f>IF(N556="zákl. přenesená",J556,0)</f>
        <v>0</v>
      </c>
      <c r="BH556" s="232">
        <f>IF(N556="sníž. přenesená",J556,0)</f>
        <v>0</v>
      </c>
      <c r="BI556" s="232">
        <f>IF(N556="nulová",J556,0)</f>
        <v>0</v>
      </c>
      <c r="BJ556" s="17" t="s">
        <v>84</v>
      </c>
      <c r="BK556" s="232">
        <f>ROUND(I556*H556,2)</f>
        <v>0</v>
      </c>
      <c r="BL556" s="17" t="s">
        <v>170</v>
      </c>
      <c r="BM556" s="231" t="s">
        <v>6137</v>
      </c>
    </row>
    <row r="557" spans="1:65" s="2" customFormat="1" ht="34.8" customHeight="1">
      <c r="A557" s="38"/>
      <c r="B557" s="39"/>
      <c r="C557" s="219" t="s">
        <v>2400</v>
      </c>
      <c r="D557" s="219" t="s">
        <v>166</v>
      </c>
      <c r="E557" s="220" t="s">
        <v>1758</v>
      </c>
      <c r="F557" s="221" t="s">
        <v>6136</v>
      </c>
      <c r="G557" s="222" t="s">
        <v>3721</v>
      </c>
      <c r="H557" s="223">
        <v>1</v>
      </c>
      <c r="I557" s="224"/>
      <c r="J557" s="225">
        <f>ROUND(I557*H557,2)</f>
        <v>0</v>
      </c>
      <c r="K557" s="226"/>
      <c r="L557" s="44"/>
      <c r="M557" s="227" t="s">
        <v>1</v>
      </c>
      <c r="N557" s="228" t="s">
        <v>41</v>
      </c>
      <c r="O557" s="91"/>
      <c r="P557" s="229">
        <f>O557*H557</f>
        <v>0</v>
      </c>
      <c r="Q557" s="229">
        <v>0</v>
      </c>
      <c r="R557" s="229">
        <f>Q557*H557</f>
        <v>0</v>
      </c>
      <c r="S557" s="229">
        <v>0</v>
      </c>
      <c r="T557" s="230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31" t="s">
        <v>170</v>
      </c>
      <c r="AT557" s="231" t="s">
        <v>166</v>
      </c>
      <c r="AU557" s="231" t="s">
        <v>84</v>
      </c>
      <c r="AY557" s="17" t="s">
        <v>164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17" t="s">
        <v>84</v>
      </c>
      <c r="BK557" s="232">
        <f>ROUND(I557*H557,2)</f>
        <v>0</v>
      </c>
      <c r="BL557" s="17" t="s">
        <v>170</v>
      </c>
      <c r="BM557" s="231" t="s">
        <v>6138</v>
      </c>
    </row>
    <row r="558" spans="1:65" s="2" customFormat="1" ht="13.8" customHeight="1">
      <c r="A558" s="38"/>
      <c r="B558" s="39"/>
      <c r="C558" s="219" t="s">
        <v>2404</v>
      </c>
      <c r="D558" s="219" t="s">
        <v>166</v>
      </c>
      <c r="E558" s="220" t="s">
        <v>1764</v>
      </c>
      <c r="F558" s="221" t="s">
        <v>6139</v>
      </c>
      <c r="G558" s="222" t="s">
        <v>169</v>
      </c>
      <c r="H558" s="223">
        <v>9.528</v>
      </c>
      <c r="I558" s="224"/>
      <c r="J558" s="225">
        <f>ROUND(I558*H558,2)</f>
        <v>0</v>
      </c>
      <c r="K558" s="226"/>
      <c r="L558" s="44"/>
      <c r="M558" s="227" t="s">
        <v>1</v>
      </c>
      <c r="N558" s="228" t="s">
        <v>41</v>
      </c>
      <c r="O558" s="91"/>
      <c r="P558" s="229">
        <f>O558*H558</f>
        <v>0</v>
      </c>
      <c r="Q558" s="229">
        <v>0</v>
      </c>
      <c r="R558" s="229">
        <f>Q558*H558</f>
        <v>0</v>
      </c>
      <c r="S558" s="229">
        <v>0</v>
      </c>
      <c r="T558" s="230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31" t="s">
        <v>170</v>
      </c>
      <c r="AT558" s="231" t="s">
        <v>166</v>
      </c>
      <c r="AU558" s="231" t="s">
        <v>84</v>
      </c>
      <c r="AY558" s="17" t="s">
        <v>164</v>
      </c>
      <c r="BE558" s="232">
        <f>IF(N558="základní",J558,0)</f>
        <v>0</v>
      </c>
      <c r="BF558" s="232">
        <f>IF(N558="snížená",J558,0)</f>
        <v>0</v>
      </c>
      <c r="BG558" s="232">
        <f>IF(N558="zákl. přenesená",J558,0)</f>
        <v>0</v>
      </c>
      <c r="BH558" s="232">
        <f>IF(N558="sníž. přenesená",J558,0)</f>
        <v>0</v>
      </c>
      <c r="BI558" s="232">
        <f>IF(N558="nulová",J558,0)</f>
        <v>0</v>
      </c>
      <c r="BJ558" s="17" t="s">
        <v>84</v>
      </c>
      <c r="BK558" s="232">
        <f>ROUND(I558*H558,2)</f>
        <v>0</v>
      </c>
      <c r="BL558" s="17" t="s">
        <v>170</v>
      </c>
      <c r="BM558" s="231" t="s">
        <v>6140</v>
      </c>
    </row>
    <row r="559" spans="1:65" s="2" customFormat="1" ht="13.8" customHeight="1">
      <c r="A559" s="38"/>
      <c r="B559" s="39"/>
      <c r="C559" s="219" t="s">
        <v>2408</v>
      </c>
      <c r="D559" s="219" t="s">
        <v>166</v>
      </c>
      <c r="E559" s="220" t="s">
        <v>1769</v>
      </c>
      <c r="F559" s="221" t="s">
        <v>6141</v>
      </c>
      <c r="G559" s="222" t="s">
        <v>169</v>
      </c>
      <c r="H559" s="223">
        <v>16.8</v>
      </c>
      <c r="I559" s="224"/>
      <c r="J559" s="225">
        <f>ROUND(I559*H559,2)</f>
        <v>0</v>
      </c>
      <c r="K559" s="226"/>
      <c r="L559" s="44"/>
      <c r="M559" s="227" t="s">
        <v>1</v>
      </c>
      <c r="N559" s="228" t="s">
        <v>41</v>
      </c>
      <c r="O559" s="91"/>
      <c r="P559" s="229">
        <f>O559*H559</f>
        <v>0</v>
      </c>
      <c r="Q559" s="229">
        <v>0</v>
      </c>
      <c r="R559" s="229">
        <f>Q559*H559</f>
        <v>0</v>
      </c>
      <c r="S559" s="229">
        <v>0</v>
      </c>
      <c r="T559" s="230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31" t="s">
        <v>170</v>
      </c>
      <c r="AT559" s="231" t="s">
        <v>166</v>
      </c>
      <c r="AU559" s="231" t="s">
        <v>84</v>
      </c>
      <c r="AY559" s="17" t="s">
        <v>164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17" t="s">
        <v>84</v>
      </c>
      <c r="BK559" s="232">
        <f>ROUND(I559*H559,2)</f>
        <v>0</v>
      </c>
      <c r="BL559" s="17" t="s">
        <v>170</v>
      </c>
      <c r="BM559" s="231" t="s">
        <v>6142</v>
      </c>
    </row>
    <row r="560" spans="1:65" s="2" customFormat="1" ht="13.8" customHeight="1">
      <c r="A560" s="38"/>
      <c r="B560" s="39"/>
      <c r="C560" s="219" t="s">
        <v>2411</v>
      </c>
      <c r="D560" s="219" t="s">
        <v>166</v>
      </c>
      <c r="E560" s="220" t="s">
        <v>1774</v>
      </c>
      <c r="F560" s="221" t="s">
        <v>5740</v>
      </c>
      <c r="G560" s="222" t="s">
        <v>169</v>
      </c>
      <c r="H560" s="223">
        <v>98.52</v>
      </c>
      <c r="I560" s="224"/>
      <c r="J560" s="225">
        <f>ROUND(I560*H560,2)</f>
        <v>0</v>
      </c>
      <c r="K560" s="226"/>
      <c r="L560" s="44"/>
      <c r="M560" s="227" t="s">
        <v>1</v>
      </c>
      <c r="N560" s="228" t="s">
        <v>41</v>
      </c>
      <c r="O560" s="91"/>
      <c r="P560" s="229">
        <f>O560*H560</f>
        <v>0</v>
      </c>
      <c r="Q560" s="229">
        <v>0</v>
      </c>
      <c r="R560" s="229">
        <f>Q560*H560</f>
        <v>0</v>
      </c>
      <c r="S560" s="229">
        <v>0</v>
      </c>
      <c r="T560" s="230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31" t="s">
        <v>170</v>
      </c>
      <c r="AT560" s="231" t="s">
        <v>166</v>
      </c>
      <c r="AU560" s="231" t="s">
        <v>84</v>
      </c>
      <c r="AY560" s="17" t="s">
        <v>164</v>
      </c>
      <c r="BE560" s="232">
        <f>IF(N560="základní",J560,0)</f>
        <v>0</v>
      </c>
      <c r="BF560" s="232">
        <f>IF(N560="snížená",J560,0)</f>
        <v>0</v>
      </c>
      <c r="BG560" s="232">
        <f>IF(N560="zákl. přenesená",J560,0)</f>
        <v>0</v>
      </c>
      <c r="BH560" s="232">
        <f>IF(N560="sníž. přenesená",J560,0)</f>
        <v>0</v>
      </c>
      <c r="BI560" s="232">
        <f>IF(N560="nulová",J560,0)</f>
        <v>0</v>
      </c>
      <c r="BJ560" s="17" t="s">
        <v>84</v>
      </c>
      <c r="BK560" s="232">
        <f>ROUND(I560*H560,2)</f>
        <v>0</v>
      </c>
      <c r="BL560" s="17" t="s">
        <v>170</v>
      </c>
      <c r="BM560" s="231" t="s">
        <v>6143</v>
      </c>
    </row>
    <row r="561" spans="1:65" s="2" customFormat="1" ht="13.8" customHeight="1">
      <c r="A561" s="38"/>
      <c r="B561" s="39"/>
      <c r="C561" s="219" t="s">
        <v>2414</v>
      </c>
      <c r="D561" s="219" t="s">
        <v>166</v>
      </c>
      <c r="E561" s="220" t="s">
        <v>1780</v>
      </c>
      <c r="F561" s="221" t="s">
        <v>6144</v>
      </c>
      <c r="G561" s="222" t="s">
        <v>169</v>
      </c>
      <c r="H561" s="223">
        <v>19.2</v>
      </c>
      <c r="I561" s="224"/>
      <c r="J561" s="225">
        <f>ROUND(I561*H561,2)</f>
        <v>0</v>
      </c>
      <c r="K561" s="226"/>
      <c r="L561" s="44"/>
      <c r="M561" s="227" t="s">
        <v>1</v>
      </c>
      <c r="N561" s="228" t="s">
        <v>41</v>
      </c>
      <c r="O561" s="91"/>
      <c r="P561" s="229">
        <f>O561*H561</f>
        <v>0</v>
      </c>
      <c r="Q561" s="229">
        <v>0</v>
      </c>
      <c r="R561" s="229">
        <f>Q561*H561</f>
        <v>0</v>
      </c>
      <c r="S561" s="229">
        <v>0</v>
      </c>
      <c r="T561" s="230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31" t="s">
        <v>170</v>
      </c>
      <c r="AT561" s="231" t="s">
        <v>166</v>
      </c>
      <c r="AU561" s="231" t="s">
        <v>84</v>
      </c>
      <c r="AY561" s="17" t="s">
        <v>164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17" t="s">
        <v>84</v>
      </c>
      <c r="BK561" s="232">
        <f>ROUND(I561*H561,2)</f>
        <v>0</v>
      </c>
      <c r="BL561" s="17" t="s">
        <v>170</v>
      </c>
      <c r="BM561" s="231" t="s">
        <v>6145</v>
      </c>
    </row>
    <row r="562" spans="1:65" s="2" customFormat="1" ht="13.8" customHeight="1">
      <c r="A562" s="38"/>
      <c r="B562" s="39"/>
      <c r="C562" s="219" t="s">
        <v>2417</v>
      </c>
      <c r="D562" s="219" t="s">
        <v>166</v>
      </c>
      <c r="E562" s="220" t="s">
        <v>1786</v>
      </c>
      <c r="F562" s="221" t="s">
        <v>5830</v>
      </c>
      <c r="G562" s="222" t="s">
        <v>3928</v>
      </c>
      <c r="H562" s="223">
        <v>9.36</v>
      </c>
      <c r="I562" s="224"/>
      <c r="J562" s="225">
        <f>ROUND(I562*H562,2)</f>
        <v>0</v>
      </c>
      <c r="K562" s="226"/>
      <c r="L562" s="44"/>
      <c r="M562" s="227" t="s">
        <v>1</v>
      </c>
      <c r="N562" s="228" t="s">
        <v>41</v>
      </c>
      <c r="O562" s="91"/>
      <c r="P562" s="229">
        <f>O562*H562</f>
        <v>0</v>
      </c>
      <c r="Q562" s="229">
        <v>0</v>
      </c>
      <c r="R562" s="229">
        <f>Q562*H562</f>
        <v>0</v>
      </c>
      <c r="S562" s="229">
        <v>0</v>
      </c>
      <c r="T562" s="230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31" t="s">
        <v>170</v>
      </c>
      <c r="AT562" s="231" t="s">
        <v>166</v>
      </c>
      <c r="AU562" s="231" t="s">
        <v>84</v>
      </c>
      <c r="AY562" s="17" t="s">
        <v>164</v>
      </c>
      <c r="BE562" s="232">
        <f>IF(N562="základní",J562,0)</f>
        <v>0</v>
      </c>
      <c r="BF562" s="232">
        <f>IF(N562="snížená",J562,0)</f>
        <v>0</v>
      </c>
      <c r="BG562" s="232">
        <f>IF(N562="zákl. přenesená",J562,0)</f>
        <v>0</v>
      </c>
      <c r="BH562" s="232">
        <f>IF(N562="sníž. přenesená",J562,0)</f>
        <v>0</v>
      </c>
      <c r="BI562" s="232">
        <f>IF(N562="nulová",J562,0)</f>
        <v>0</v>
      </c>
      <c r="BJ562" s="17" t="s">
        <v>84</v>
      </c>
      <c r="BK562" s="232">
        <f>ROUND(I562*H562,2)</f>
        <v>0</v>
      </c>
      <c r="BL562" s="17" t="s">
        <v>170</v>
      </c>
      <c r="BM562" s="231" t="s">
        <v>6146</v>
      </c>
    </row>
    <row r="563" spans="1:65" s="2" customFormat="1" ht="13.8" customHeight="1">
      <c r="A563" s="38"/>
      <c r="B563" s="39"/>
      <c r="C563" s="219" t="s">
        <v>2420</v>
      </c>
      <c r="D563" s="219" t="s">
        <v>166</v>
      </c>
      <c r="E563" s="220" t="s">
        <v>1791</v>
      </c>
      <c r="F563" s="221" t="s">
        <v>5966</v>
      </c>
      <c r="G563" s="222" t="s">
        <v>3928</v>
      </c>
      <c r="H563" s="223">
        <v>13.2</v>
      </c>
      <c r="I563" s="224"/>
      <c r="J563" s="225">
        <f>ROUND(I563*H563,2)</f>
        <v>0</v>
      </c>
      <c r="K563" s="226"/>
      <c r="L563" s="44"/>
      <c r="M563" s="227" t="s">
        <v>1</v>
      </c>
      <c r="N563" s="228" t="s">
        <v>41</v>
      </c>
      <c r="O563" s="91"/>
      <c r="P563" s="229">
        <f>O563*H563</f>
        <v>0</v>
      </c>
      <c r="Q563" s="229">
        <v>0</v>
      </c>
      <c r="R563" s="229">
        <f>Q563*H563</f>
        <v>0</v>
      </c>
      <c r="S563" s="229">
        <v>0</v>
      </c>
      <c r="T563" s="230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31" t="s">
        <v>170</v>
      </c>
      <c r="AT563" s="231" t="s">
        <v>166</v>
      </c>
      <c r="AU563" s="231" t="s">
        <v>84</v>
      </c>
      <c r="AY563" s="17" t="s">
        <v>164</v>
      </c>
      <c r="BE563" s="232">
        <f>IF(N563="základní",J563,0)</f>
        <v>0</v>
      </c>
      <c r="BF563" s="232">
        <f>IF(N563="snížená",J563,0)</f>
        <v>0</v>
      </c>
      <c r="BG563" s="232">
        <f>IF(N563="zákl. přenesená",J563,0)</f>
        <v>0</v>
      </c>
      <c r="BH563" s="232">
        <f>IF(N563="sníž. přenesená",J563,0)</f>
        <v>0</v>
      </c>
      <c r="BI563" s="232">
        <f>IF(N563="nulová",J563,0)</f>
        <v>0</v>
      </c>
      <c r="BJ563" s="17" t="s">
        <v>84</v>
      </c>
      <c r="BK563" s="232">
        <f>ROUND(I563*H563,2)</f>
        <v>0</v>
      </c>
      <c r="BL563" s="17" t="s">
        <v>170</v>
      </c>
      <c r="BM563" s="231" t="s">
        <v>6147</v>
      </c>
    </row>
    <row r="564" spans="1:65" s="2" customFormat="1" ht="13.8" customHeight="1">
      <c r="A564" s="38"/>
      <c r="B564" s="39"/>
      <c r="C564" s="219" t="s">
        <v>2423</v>
      </c>
      <c r="D564" s="219" t="s">
        <v>166</v>
      </c>
      <c r="E564" s="220" t="s">
        <v>1796</v>
      </c>
      <c r="F564" s="221" t="s">
        <v>6148</v>
      </c>
      <c r="G564" s="222" t="s">
        <v>3928</v>
      </c>
      <c r="H564" s="223">
        <v>5.4</v>
      </c>
      <c r="I564" s="224"/>
      <c r="J564" s="225">
        <f>ROUND(I564*H564,2)</f>
        <v>0</v>
      </c>
      <c r="K564" s="226"/>
      <c r="L564" s="44"/>
      <c r="M564" s="227" t="s">
        <v>1</v>
      </c>
      <c r="N564" s="228" t="s">
        <v>41</v>
      </c>
      <c r="O564" s="91"/>
      <c r="P564" s="229">
        <f>O564*H564</f>
        <v>0</v>
      </c>
      <c r="Q564" s="229">
        <v>0</v>
      </c>
      <c r="R564" s="229">
        <f>Q564*H564</f>
        <v>0</v>
      </c>
      <c r="S564" s="229">
        <v>0</v>
      </c>
      <c r="T564" s="230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31" t="s">
        <v>170</v>
      </c>
      <c r="AT564" s="231" t="s">
        <v>166</v>
      </c>
      <c r="AU564" s="231" t="s">
        <v>84</v>
      </c>
      <c r="AY564" s="17" t="s">
        <v>164</v>
      </c>
      <c r="BE564" s="232">
        <f>IF(N564="základní",J564,0)</f>
        <v>0</v>
      </c>
      <c r="BF564" s="232">
        <f>IF(N564="snížená",J564,0)</f>
        <v>0</v>
      </c>
      <c r="BG564" s="232">
        <f>IF(N564="zákl. přenesená",J564,0)</f>
        <v>0</v>
      </c>
      <c r="BH564" s="232">
        <f>IF(N564="sníž. přenesená",J564,0)</f>
        <v>0</v>
      </c>
      <c r="BI564" s="232">
        <f>IF(N564="nulová",J564,0)</f>
        <v>0</v>
      </c>
      <c r="BJ564" s="17" t="s">
        <v>84</v>
      </c>
      <c r="BK564" s="232">
        <f>ROUND(I564*H564,2)</f>
        <v>0</v>
      </c>
      <c r="BL564" s="17" t="s">
        <v>170</v>
      </c>
      <c r="BM564" s="231" t="s">
        <v>6149</v>
      </c>
    </row>
    <row r="565" spans="1:65" s="2" customFormat="1" ht="13.8" customHeight="1">
      <c r="A565" s="38"/>
      <c r="B565" s="39"/>
      <c r="C565" s="219" t="s">
        <v>2426</v>
      </c>
      <c r="D565" s="219" t="s">
        <v>166</v>
      </c>
      <c r="E565" s="220" t="s">
        <v>1801</v>
      </c>
      <c r="F565" s="221" t="s">
        <v>6150</v>
      </c>
      <c r="G565" s="222" t="s">
        <v>3928</v>
      </c>
      <c r="H565" s="223">
        <v>6.72</v>
      </c>
      <c r="I565" s="224"/>
      <c r="J565" s="225">
        <f>ROUND(I565*H565,2)</f>
        <v>0</v>
      </c>
      <c r="K565" s="226"/>
      <c r="L565" s="44"/>
      <c r="M565" s="227" t="s">
        <v>1</v>
      </c>
      <c r="N565" s="228" t="s">
        <v>41</v>
      </c>
      <c r="O565" s="91"/>
      <c r="P565" s="229">
        <f>O565*H565</f>
        <v>0</v>
      </c>
      <c r="Q565" s="229">
        <v>0</v>
      </c>
      <c r="R565" s="229">
        <f>Q565*H565</f>
        <v>0</v>
      </c>
      <c r="S565" s="229">
        <v>0</v>
      </c>
      <c r="T565" s="230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31" t="s">
        <v>170</v>
      </c>
      <c r="AT565" s="231" t="s">
        <v>166</v>
      </c>
      <c r="AU565" s="231" t="s">
        <v>84</v>
      </c>
      <c r="AY565" s="17" t="s">
        <v>164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17" t="s">
        <v>84</v>
      </c>
      <c r="BK565" s="232">
        <f>ROUND(I565*H565,2)</f>
        <v>0</v>
      </c>
      <c r="BL565" s="17" t="s">
        <v>170</v>
      </c>
      <c r="BM565" s="231" t="s">
        <v>6151</v>
      </c>
    </row>
    <row r="566" spans="1:65" s="2" customFormat="1" ht="13.8" customHeight="1">
      <c r="A566" s="38"/>
      <c r="B566" s="39"/>
      <c r="C566" s="219" t="s">
        <v>2429</v>
      </c>
      <c r="D566" s="219" t="s">
        <v>166</v>
      </c>
      <c r="E566" s="220" t="s">
        <v>1806</v>
      </c>
      <c r="F566" s="221" t="s">
        <v>5970</v>
      </c>
      <c r="G566" s="222" t="s">
        <v>3928</v>
      </c>
      <c r="H566" s="223">
        <v>2</v>
      </c>
      <c r="I566" s="224"/>
      <c r="J566" s="225">
        <f>ROUND(I566*H566,2)</f>
        <v>0</v>
      </c>
      <c r="K566" s="226"/>
      <c r="L566" s="44"/>
      <c r="M566" s="227" t="s">
        <v>1</v>
      </c>
      <c r="N566" s="228" t="s">
        <v>41</v>
      </c>
      <c r="O566" s="91"/>
      <c r="P566" s="229">
        <f>O566*H566</f>
        <v>0</v>
      </c>
      <c r="Q566" s="229">
        <v>0</v>
      </c>
      <c r="R566" s="229">
        <f>Q566*H566</f>
        <v>0</v>
      </c>
      <c r="S566" s="229">
        <v>0</v>
      </c>
      <c r="T566" s="230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31" t="s">
        <v>170</v>
      </c>
      <c r="AT566" s="231" t="s">
        <v>166</v>
      </c>
      <c r="AU566" s="231" t="s">
        <v>84</v>
      </c>
      <c r="AY566" s="17" t="s">
        <v>164</v>
      </c>
      <c r="BE566" s="232">
        <f>IF(N566="základní",J566,0)</f>
        <v>0</v>
      </c>
      <c r="BF566" s="232">
        <f>IF(N566="snížená",J566,0)</f>
        <v>0</v>
      </c>
      <c r="BG566" s="232">
        <f>IF(N566="zákl. přenesená",J566,0)</f>
        <v>0</v>
      </c>
      <c r="BH566" s="232">
        <f>IF(N566="sníž. přenesená",J566,0)</f>
        <v>0</v>
      </c>
      <c r="BI566" s="232">
        <f>IF(N566="nulová",J566,0)</f>
        <v>0</v>
      </c>
      <c r="BJ566" s="17" t="s">
        <v>84</v>
      </c>
      <c r="BK566" s="232">
        <f>ROUND(I566*H566,2)</f>
        <v>0</v>
      </c>
      <c r="BL566" s="17" t="s">
        <v>170</v>
      </c>
      <c r="BM566" s="231" t="s">
        <v>6152</v>
      </c>
    </row>
    <row r="567" spans="1:65" s="2" customFormat="1" ht="13.8" customHeight="1">
      <c r="A567" s="38"/>
      <c r="B567" s="39"/>
      <c r="C567" s="219" t="s">
        <v>2432</v>
      </c>
      <c r="D567" s="219" t="s">
        <v>166</v>
      </c>
      <c r="E567" s="220" t="s">
        <v>1810</v>
      </c>
      <c r="F567" s="221" t="s">
        <v>6108</v>
      </c>
      <c r="G567" s="222" t="s">
        <v>3928</v>
      </c>
      <c r="H567" s="223">
        <v>2</v>
      </c>
      <c r="I567" s="224"/>
      <c r="J567" s="225">
        <f>ROUND(I567*H567,2)</f>
        <v>0</v>
      </c>
      <c r="K567" s="226"/>
      <c r="L567" s="44"/>
      <c r="M567" s="227" t="s">
        <v>1</v>
      </c>
      <c r="N567" s="228" t="s">
        <v>41</v>
      </c>
      <c r="O567" s="91"/>
      <c r="P567" s="229">
        <f>O567*H567</f>
        <v>0</v>
      </c>
      <c r="Q567" s="229">
        <v>0</v>
      </c>
      <c r="R567" s="229">
        <f>Q567*H567</f>
        <v>0</v>
      </c>
      <c r="S567" s="229">
        <v>0</v>
      </c>
      <c r="T567" s="230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31" t="s">
        <v>170</v>
      </c>
      <c r="AT567" s="231" t="s">
        <v>166</v>
      </c>
      <c r="AU567" s="231" t="s">
        <v>84</v>
      </c>
      <c r="AY567" s="17" t="s">
        <v>164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17" t="s">
        <v>84</v>
      </c>
      <c r="BK567" s="232">
        <f>ROUND(I567*H567,2)</f>
        <v>0</v>
      </c>
      <c r="BL567" s="17" t="s">
        <v>170</v>
      </c>
      <c r="BM567" s="231" t="s">
        <v>6153</v>
      </c>
    </row>
    <row r="568" spans="1:65" s="2" customFormat="1" ht="22.2" customHeight="1">
      <c r="A568" s="38"/>
      <c r="B568" s="39"/>
      <c r="C568" s="219" t="s">
        <v>2436</v>
      </c>
      <c r="D568" s="219" t="s">
        <v>166</v>
      </c>
      <c r="E568" s="220" t="s">
        <v>1816</v>
      </c>
      <c r="F568" s="221" t="s">
        <v>5764</v>
      </c>
      <c r="G568" s="222" t="s">
        <v>169</v>
      </c>
      <c r="H568" s="223">
        <v>24</v>
      </c>
      <c r="I568" s="224"/>
      <c r="J568" s="225">
        <f>ROUND(I568*H568,2)</f>
        <v>0</v>
      </c>
      <c r="K568" s="226"/>
      <c r="L568" s="44"/>
      <c r="M568" s="227" t="s">
        <v>1</v>
      </c>
      <c r="N568" s="228" t="s">
        <v>41</v>
      </c>
      <c r="O568" s="91"/>
      <c r="P568" s="229">
        <f>O568*H568</f>
        <v>0</v>
      </c>
      <c r="Q568" s="229">
        <v>0</v>
      </c>
      <c r="R568" s="229">
        <f>Q568*H568</f>
        <v>0</v>
      </c>
      <c r="S568" s="229">
        <v>0</v>
      </c>
      <c r="T568" s="230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31" t="s">
        <v>170</v>
      </c>
      <c r="AT568" s="231" t="s">
        <v>166</v>
      </c>
      <c r="AU568" s="231" t="s">
        <v>84</v>
      </c>
      <c r="AY568" s="17" t="s">
        <v>164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17" t="s">
        <v>84</v>
      </c>
      <c r="BK568" s="232">
        <f>ROUND(I568*H568,2)</f>
        <v>0</v>
      </c>
      <c r="BL568" s="17" t="s">
        <v>170</v>
      </c>
      <c r="BM568" s="231" t="s">
        <v>6154</v>
      </c>
    </row>
    <row r="569" spans="1:65" s="2" customFormat="1" ht="34.8" customHeight="1">
      <c r="A569" s="38"/>
      <c r="B569" s="39"/>
      <c r="C569" s="219" t="s">
        <v>2439</v>
      </c>
      <c r="D569" s="219" t="s">
        <v>166</v>
      </c>
      <c r="E569" s="220" t="s">
        <v>1822</v>
      </c>
      <c r="F569" s="221" t="s">
        <v>5766</v>
      </c>
      <c r="G569" s="222" t="s">
        <v>169</v>
      </c>
      <c r="H569" s="223">
        <v>57.6</v>
      </c>
      <c r="I569" s="224"/>
      <c r="J569" s="225">
        <f>ROUND(I569*H569,2)</f>
        <v>0</v>
      </c>
      <c r="K569" s="226"/>
      <c r="L569" s="44"/>
      <c r="M569" s="227" t="s">
        <v>1</v>
      </c>
      <c r="N569" s="228" t="s">
        <v>41</v>
      </c>
      <c r="O569" s="91"/>
      <c r="P569" s="229">
        <f>O569*H569</f>
        <v>0</v>
      </c>
      <c r="Q569" s="229">
        <v>0</v>
      </c>
      <c r="R569" s="229">
        <f>Q569*H569</f>
        <v>0</v>
      </c>
      <c r="S569" s="229">
        <v>0</v>
      </c>
      <c r="T569" s="230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31" t="s">
        <v>170</v>
      </c>
      <c r="AT569" s="231" t="s">
        <v>166</v>
      </c>
      <c r="AU569" s="231" t="s">
        <v>84</v>
      </c>
      <c r="AY569" s="17" t="s">
        <v>164</v>
      </c>
      <c r="BE569" s="232">
        <f>IF(N569="základní",J569,0)</f>
        <v>0</v>
      </c>
      <c r="BF569" s="232">
        <f>IF(N569="snížená",J569,0)</f>
        <v>0</v>
      </c>
      <c r="BG569" s="232">
        <f>IF(N569="zákl. přenesená",J569,0)</f>
        <v>0</v>
      </c>
      <c r="BH569" s="232">
        <f>IF(N569="sníž. přenesená",J569,0)</f>
        <v>0</v>
      </c>
      <c r="BI569" s="232">
        <f>IF(N569="nulová",J569,0)</f>
        <v>0</v>
      </c>
      <c r="BJ569" s="17" t="s">
        <v>84</v>
      </c>
      <c r="BK569" s="232">
        <f>ROUND(I569*H569,2)</f>
        <v>0</v>
      </c>
      <c r="BL569" s="17" t="s">
        <v>170</v>
      </c>
      <c r="BM569" s="231" t="s">
        <v>6155</v>
      </c>
    </row>
    <row r="570" spans="1:65" s="2" customFormat="1" ht="22.2" customHeight="1">
      <c r="A570" s="38"/>
      <c r="B570" s="39"/>
      <c r="C570" s="219" t="s">
        <v>2442</v>
      </c>
      <c r="D570" s="219" t="s">
        <v>166</v>
      </c>
      <c r="E570" s="220" t="s">
        <v>1827</v>
      </c>
      <c r="F570" s="221" t="s">
        <v>5832</v>
      </c>
      <c r="G570" s="222" t="s">
        <v>169</v>
      </c>
      <c r="H570" s="223">
        <v>10.8</v>
      </c>
      <c r="I570" s="224"/>
      <c r="J570" s="225">
        <f>ROUND(I570*H570,2)</f>
        <v>0</v>
      </c>
      <c r="K570" s="226"/>
      <c r="L570" s="44"/>
      <c r="M570" s="227" t="s">
        <v>1</v>
      </c>
      <c r="N570" s="228" t="s">
        <v>41</v>
      </c>
      <c r="O570" s="91"/>
      <c r="P570" s="229">
        <f>O570*H570</f>
        <v>0</v>
      </c>
      <c r="Q570" s="229">
        <v>0</v>
      </c>
      <c r="R570" s="229">
        <f>Q570*H570</f>
        <v>0</v>
      </c>
      <c r="S570" s="229">
        <v>0</v>
      </c>
      <c r="T570" s="230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31" t="s">
        <v>170</v>
      </c>
      <c r="AT570" s="231" t="s">
        <v>166</v>
      </c>
      <c r="AU570" s="231" t="s">
        <v>84</v>
      </c>
      <c r="AY570" s="17" t="s">
        <v>164</v>
      </c>
      <c r="BE570" s="232">
        <f>IF(N570="základní",J570,0)</f>
        <v>0</v>
      </c>
      <c r="BF570" s="232">
        <f>IF(N570="snížená",J570,0)</f>
        <v>0</v>
      </c>
      <c r="BG570" s="232">
        <f>IF(N570="zákl. přenesená",J570,0)</f>
        <v>0</v>
      </c>
      <c r="BH570" s="232">
        <f>IF(N570="sníž. přenesená",J570,0)</f>
        <v>0</v>
      </c>
      <c r="BI570" s="232">
        <f>IF(N570="nulová",J570,0)</f>
        <v>0</v>
      </c>
      <c r="BJ570" s="17" t="s">
        <v>84</v>
      </c>
      <c r="BK570" s="232">
        <f>ROUND(I570*H570,2)</f>
        <v>0</v>
      </c>
      <c r="BL570" s="17" t="s">
        <v>170</v>
      </c>
      <c r="BM570" s="231" t="s">
        <v>6156</v>
      </c>
    </row>
    <row r="571" spans="1:65" s="2" customFormat="1" ht="13.8" customHeight="1">
      <c r="A571" s="38"/>
      <c r="B571" s="39"/>
      <c r="C571" s="219" t="s">
        <v>2445</v>
      </c>
      <c r="D571" s="219" t="s">
        <v>166</v>
      </c>
      <c r="E571" s="220" t="s">
        <v>1833</v>
      </c>
      <c r="F571" s="221" t="s">
        <v>5768</v>
      </c>
      <c r="G571" s="222" t="s">
        <v>169</v>
      </c>
      <c r="H571" s="223">
        <v>20.4</v>
      </c>
      <c r="I571" s="224"/>
      <c r="J571" s="225">
        <f>ROUND(I571*H571,2)</f>
        <v>0</v>
      </c>
      <c r="K571" s="226"/>
      <c r="L571" s="44"/>
      <c r="M571" s="227" t="s">
        <v>1</v>
      </c>
      <c r="N571" s="228" t="s">
        <v>41</v>
      </c>
      <c r="O571" s="91"/>
      <c r="P571" s="229">
        <f>O571*H571</f>
        <v>0</v>
      </c>
      <c r="Q571" s="229">
        <v>0</v>
      </c>
      <c r="R571" s="229">
        <f>Q571*H571</f>
        <v>0</v>
      </c>
      <c r="S571" s="229">
        <v>0</v>
      </c>
      <c r="T571" s="230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31" t="s">
        <v>170</v>
      </c>
      <c r="AT571" s="231" t="s">
        <v>166</v>
      </c>
      <c r="AU571" s="231" t="s">
        <v>84</v>
      </c>
      <c r="AY571" s="17" t="s">
        <v>164</v>
      </c>
      <c r="BE571" s="232">
        <f>IF(N571="základní",J571,0)</f>
        <v>0</v>
      </c>
      <c r="BF571" s="232">
        <f>IF(N571="snížená",J571,0)</f>
        <v>0</v>
      </c>
      <c r="BG571" s="232">
        <f>IF(N571="zákl. přenesená",J571,0)</f>
        <v>0</v>
      </c>
      <c r="BH571" s="232">
        <f>IF(N571="sníž. přenesená",J571,0)</f>
        <v>0</v>
      </c>
      <c r="BI571" s="232">
        <f>IF(N571="nulová",J571,0)</f>
        <v>0</v>
      </c>
      <c r="BJ571" s="17" t="s">
        <v>84</v>
      </c>
      <c r="BK571" s="232">
        <f>ROUND(I571*H571,2)</f>
        <v>0</v>
      </c>
      <c r="BL571" s="17" t="s">
        <v>170</v>
      </c>
      <c r="BM571" s="231" t="s">
        <v>6157</v>
      </c>
    </row>
    <row r="572" spans="1:65" s="2" customFormat="1" ht="13.8" customHeight="1">
      <c r="A572" s="38"/>
      <c r="B572" s="39"/>
      <c r="C572" s="219" t="s">
        <v>2449</v>
      </c>
      <c r="D572" s="219" t="s">
        <v>166</v>
      </c>
      <c r="E572" s="220" t="s">
        <v>1837</v>
      </c>
      <c r="F572" s="221" t="s">
        <v>5835</v>
      </c>
      <c r="G572" s="222" t="s">
        <v>169</v>
      </c>
      <c r="H572" s="223">
        <v>1.2</v>
      </c>
      <c r="I572" s="224"/>
      <c r="J572" s="225">
        <f>ROUND(I572*H572,2)</f>
        <v>0</v>
      </c>
      <c r="K572" s="226"/>
      <c r="L572" s="44"/>
      <c r="M572" s="227" t="s">
        <v>1</v>
      </c>
      <c r="N572" s="228" t="s">
        <v>41</v>
      </c>
      <c r="O572" s="91"/>
      <c r="P572" s="229">
        <f>O572*H572</f>
        <v>0</v>
      </c>
      <c r="Q572" s="229">
        <v>0</v>
      </c>
      <c r="R572" s="229">
        <f>Q572*H572</f>
        <v>0</v>
      </c>
      <c r="S572" s="229">
        <v>0</v>
      </c>
      <c r="T572" s="230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31" t="s">
        <v>170</v>
      </c>
      <c r="AT572" s="231" t="s">
        <v>166</v>
      </c>
      <c r="AU572" s="231" t="s">
        <v>84</v>
      </c>
      <c r="AY572" s="17" t="s">
        <v>164</v>
      </c>
      <c r="BE572" s="232">
        <f>IF(N572="základní",J572,0)</f>
        <v>0</v>
      </c>
      <c r="BF572" s="232">
        <f>IF(N572="snížená",J572,0)</f>
        <v>0</v>
      </c>
      <c r="BG572" s="232">
        <f>IF(N572="zákl. přenesená",J572,0)</f>
        <v>0</v>
      </c>
      <c r="BH572" s="232">
        <f>IF(N572="sníž. přenesená",J572,0)</f>
        <v>0</v>
      </c>
      <c r="BI572" s="232">
        <f>IF(N572="nulová",J572,0)</f>
        <v>0</v>
      </c>
      <c r="BJ572" s="17" t="s">
        <v>84</v>
      </c>
      <c r="BK572" s="232">
        <f>ROUND(I572*H572,2)</f>
        <v>0</v>
      </c>
      <c r="BL572" s="17" t="s">
        <v>170</v>
      </c>
      <c r="BM572" s="231" t="s">
        <v>6158</v>
      </c>
    </row>
    <row r="573" spans="1:65" s="2" customFormat="1" ht="13.8" customHeight="1">
      <c r="A573" s="38"/>
      <c r="B573" s="39"/>
      <c r="C573" s="219" t="s">
        <v>2452</v>
      </c>
      <c r="D573" s="219" t="s">
        <v>166</v>
      </c>
      <c r="E573" s="220" t="s">
        <v>1844</v>
      </c>
      <c r="F573" s="221" t="s">
        <v>5839</v>
      </c>
      <c r="G573" s="222" t="s">
        <v>3721</v>
      </c>
      <c r="H573" s="223">
        <v>1</v>
      </c>
      <c r="I573" s="224"/>
      <c r="J573" s="225">
        <f>ROUND(I573*H573,2)</f>
        <v>0</v>
      </c>
      <c r="K573" s="226"/>
      <c r="L573" s="44"/>
      <c r="M573" s="227" t="s">
        <v>1</v>
      </c>
      <c r="N573" s="228" t="s">
        <v>41</v>
      </c>
      <c r="O573" s="91"/>
      <c r="P573" s="229">
        <f>O573*H573</f>
        <v>0</v>
      </c>
      <c r="Q573" s="229">
        <v>0</v>
      </c>
      <c r="R573" s="229">
        <f>Q573*H573</f>
        <v>0</v>
      </c>
      <c r="S573" s="229">
        <v>0</v>
      </c>
      <c r="T573" s="230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31" t="s">
        <v>170</v>
      </c>
      <c r="AT573" s="231" t="s">
        <v>166</v>
      </c>
      <c r="AU573" s="231" t="s">
        <v>84</v>
      </c>
      <c r="AY573" s="17" t="s">
        <v>164</v>
      </c>
      <c r="BE573" s="232">
        <f>IF(N573="základní",J573,0)</f>
        <v>0</v>
      </c>
      <c r="BF573" s="232">
        <f>IF(N573="snížená",J573,0)</f>
        <v>0</v>
      </c>
      <c r="BG573" s="232">
        <f>IF(N573="zákl. přenesená",J573,0)</f>
        <v>0</v>
      </c>
      <c r="BH573" s="232">
        <f>IF(N573="sníž. přenesená",J573,0)</f>
        <v>0</v>
      </c>
      <c r="BI573" s="232">
        <f>IF(N573="nulová",J573,0)</f>
        <v>0</v>
      </c>
      <c r="BJ573" s="17" t="s">
        <v>84</v>
      </c>
      <c r="BK573" s="232">
        <f>ROUND(I573*H573,2)</f>
        <v>0</v>
      </c>
      <c r="BL573" s="17" t="s">
        <v>170</v>
      </c>
      <c r="BM573" s="231" t="s">
        <v>6159</v>
      </c>
    </row>
    <row r="574" spans="1:65" s="2" customFormat="1" ht="13.8" customHeight="1">
      <c r="A574" s="38"/>
      <c r="B574" s="39"/>
      <c r="C574" s="219" t="s">
        <v>2455</v>
      </c>
      <c r="D574" s="219" t="s">
        <v>166</v>
      </c>
      <c r="E574" s="220" t="s">
        <v>1849</v>
      </c>
      <c r="F574" s="221" t="s">
        <v>5885</v>
      </c>
      <c r="G574" s="222" t="s">
        <v>3721</v>
      </c>
      <c r="H574" s="223">
        <v>1</v>
      </c>
      <c r="I574" s="224"/>
      <c r="J574" s="225">
        <f>ROUND(I574*H574,2)</f>
        <v>0</v>
      </c>
      <c r="K574" s="226"/>
      <c r="L574" s="44"/>
      <c r="M574" s="227" t="s">
        <v>1</v>
      </c>
      <c r="N574" s="228" t="s">
        <v>41</v>
      </c>
      <c r="O574" s="91"/>
      <c r="P574" s="229">
        <f>O574*H574</f>
        <v>0</v>
      </c>
      <c r="Q574" s="229">
        <v>0</v>
      </c>
      <c r="R574" s="229">
        <f>Q574*H574</f>
        <v>0</v>
      </c>
      <c r="S574" s="229">
        <v>0</v>
      </c>
      <c r="T574" s="230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31" t="s">
        <v>170</v>
      </c>
      <c r="AT574" s="231" t="s">
        <v>166</v>
      </c>
      <c r="AU574" s="231" t="s">
        <v>84</v>
      </c>
      <c r="AY574" s="17" t="s">
        <v>164</v>
      </c>
      <c r="BE574" s="232">
        <f>IF(N574="základní",J574,0)</f>
        <v>0</v>
      </c>
      <c r="BF574" s="232">
        <f>IF(N574="snížená",J574,0)</f>
        <v>0</v>
      </c>
      <c r="BG574" s="232">
        <f>IF(N574="zákl. přenesená",J574,0)</f>
        <v>0</v>
      </c>
      <c r="BH574" s="232">
        <f>IF(N574="sníž. přenesená",J574,0)</f>
        <v>0</v>
      </c>
      <c r="BI574" s="232">
        <f>IF(N574="nulová",J574,0)</f>
        <v>0</v>
      </c>
      <c r="BJ574" s="17" t="s">
        <v>84</v>
      </c>
      <c r="BK574" s="232">
        <f>ROUND(I574*H574,2)</f>
        <v>0</v>
      </c>
      <c r="BL574" s="17" t="s">
        <v>170</v>
      </c>
      <c r="BM574" s="231" t="s">
        <v>6160</v>
      </c>
    </row>
    <row r="575" spans="1:65" s="2" customFormat="1" ht="13.8" customHeight="1">
      <c r="A575" s="38"/>
      <c r="B575" s="39"/>
      <c r="C575" s="219" t="s">
        <v>2458</v>
      </c>
      <c r="D575" s="219" t="s">
        <v>166</v>
      </c>
      <c r="E575" s="220" t="s">
        <v>1855</v>
      </c>
      <c r="F575" s="221" t="s">
        <v>6161</v>
      </c>
      <c r="G575" s="222" t="s">
        <v>3721</v>
      </c>
      <c r="H575" s="223">
        <v>1</v>
      </c>
      <c r="I575" s="224"/>
      <c r="J575" s="225">
        <f>ROUND(I575*H575,2)</f>
        <v>0</v>
      </c>
      <c r="K575" s="226"/>
      <c r="L575" s="44"/>
      <c r="M575" s="227" t="s">
        <v>1</v>
      </c>
      <c r="N575" s="228" t="s">
        <v>41</v>
      </c>
      <c r="O575" s="91"/>
      <c r="P575" s="229">
        <f>O575*H575</f>
        <v>0</v>
      </c>
      <c r="Q575" s="229">
        <v>0</v>
      </c>
      <c r="R575" s="229">
        <f>Q575*H575</f>
        <v>0</v>
      </c>
      <c r="S575" s="229">
        <v>0</v>
      </c>
      <c r="T575" s="230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31" t="s">
        <v>170</v>
      </c>
      <c r="AT575" s="231" t="s">
        <v>166</v>
      </c>
      <c r="AU575" s="231" t="s">
        <v>84</v>
      </c>
      <c r="AY575" s="17" t="s">
        <v>164</v>
      </c>
      <c r="BE575" s="232">
        <f>IF(N575="základní",J575,0)</f>
        <v>0</v>
      </c>
      <c r="BF575" s="232">
        <f>IF(N575="snížená",J575,0)</f>
        <v>0</v>
      </c>
      <c r="BG575" s="232">
        <f>IF(N575="zákl. přenesená",J575,0)</f>
        <v>0</v>
      </c>
      <c r="BH575" s="232">
        <f>IF(N575="sníž. přenesená",J575,0)</f>
        <v>0</v>
      </c>
      <c r="BI575" s="232">
        <f>IF(N575="nulová",J575,0)</f>
        <v>0</v>
      </c>
      <c r="BJ575" s="17" t="s">
        <v>84</v>
      </c>
      <c r="BK575" s="232">
        <f>ROUND(I575*H575,2)</f>
        <v>0</v>
      </c>
      <c r="BL575" s="17" t="s">
        <v>170</v>
      </c>
      <c r="BM575" s="231" t="s">
        <v>6162</v>
      </c>
    </row>
    <row r="576" spans="1:65" s="2" customFormat="1" ht="13.8" customHeight="1">
      <c r="A576" s="38"/>
      <c r="B576" s="39"/>
      <c r="C576" s="219" t="s">
        <v>2461</v>
      </c>
      <c r="D576" s="219" t="s">
        <v>166</v>
      </c>
      <c r="E576" s="220" t="s">
        <v>1860</v>
      </c>
      <c r="F576" s="221" t="s">
        <v>6163</v>
      </c>
      <c r="G576" s="222" t="s">
        <v>3721</v>
      </c>
      <c r="H576" s="223">
        <v>1</v>
      </c>
      <c r="I576" s="224"/>
      <c r="J576" s="225">
        <f>ROUND(I576*H576,2)</f>
        <v>0</v>
      </c>
      <c r="K576" s="226"/>
      <c r="L576" s="44"/>
      <c r="M576" s="227" t="s">
        <v>1</v>
      </c>
      <c r="N576" s="228" t="s">
        <v>41</v>
      </c>
      <c r="O576" s="91"/>
      <c r="P576" s="229">
        <f>O576*H576</f>
        <v>0</v>
      </c>
      <c r="Q576" s="229">
        <v>0</v>
      </c>
      <c r="R576" s="229">
        <f>Q576*H576</f>
        <v>0</v>
      </c>
      <c r="S576" s="229">
        <v>0</v>
      </c>
      <c r="T576" s="230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31" t="s">
        <v>170</v>
      </c>
      <c r="AT576" s="231" t="s">
        <v>166</v>
      </c>
      <c r="AU576" s="231" t="s">
        <v>84</v>
      </c>
      <c r="AY576" s="17" t="s">
        <v>164</v>
      </c>
      <c r="BE576" s="232">
        <f>IF(N576="základní",J576,0)</f>
        <v>0</v>
      </c>
      <c r="BF576" s="232">
        <f>IF(N576="snížená",J576,0)</f>
        <v>0</v>
      </c>
      <c r="BG576" s="232">
        <f>IF(N576="zákl. přenesená",J576,0)</f>
        <v>0</v>
      </c>
      <c r="BH576" s="232">
        <f>IF(N576="sníž. přenesená",J576,0)</f>
        <v>0</v>
      </c>
      <c r="BI576" s="232">
        <f>IF(N576="nulová",J576,0)</f>
        <v>0</v>
      </c>
      <c r="BJ576" s="17" t="s">
        <v>84</v>
      </c>
      <c r="BK576" s="232">
        <f>ROUND(I576*H576,2)</f>
        <v>0</v>
      </c>
      <c r="BL576" s="17" t="s">
        <v>170</v>
      </c>
      <c r="BM576" s="231" t="s">
        <v>6164</v>
      </c>
    </row>
    <row r="577" spans="1:65" s="2" customFormat="1" ht="13.8" customHeight="1">
      <c r="A577" s="38"/>
      <c r="B577" s="39"/>
      <c r="C577" s="219" t="s">
        <v>2464</v>
      </c>
      <c r="D577" s="219" t="s">
        <v>166</v>
      </c>
      <c r="E577" s="220" t="s">
        <v>1865</v>
      </c>
      <c r="F577" s="221" t="s">
        <v>6165</v>
      </c>
      <c r="G577" s="222" t="s">
        <v>3721</v>
      </c>
      <c r="H577" s="223">
        <v>1</v>
      </c>
      <c r="I577" s="224"/>
      <c r="J577" s="225">
        <f>ROUND(I577*H577,2)</f>
        <v>0</v>
      </c>
      <c r="K577" s="226"/>
      <c r="L577" s="44"/>
      <c r="M577" s="227" t="s">
        <v>1</v>
      </c>
      <c r="N577" s="228" t="s">
        <v>41</v>
      </c>
      <c r="O577" s="91"/>
      <c r="P577" s="229">
        <f>O577*H577</f>
        <v>0</v>
      </c>
      <c r="Q577" s="229">
        <v>0</v>
      </c>
      <c r="R577" s="229">
        <f>Q577*H577</f>
        <v>0</v>
      </c>
      <c r="S577" s="229">
        <v>0</v>
      </c>
      <c r="T577" s="230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31" t="s">
        <v>170</v>
      </c>
      <c r="AT577" s="231" t="s">
        <v>166</v>
      </c>
      <c r="AU577" s="231" t="s">
        <v>84</v>
      </c>
      <c r="AY577" s="17" t="s">
        <v>164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17" t="s">
        <v>84</v>
      </c>
      <c r="BK577" s="232">
        <f>ROUND(I577*H577,2)</f>
        <v>0</v>
      </c>
      <c r="BL577" s="17" t="s">
        <v>170</v>
      </c>
      <c r="BM577" s="231" t="s">
        <v>6166</v>
      </c>
    </row>
    <row r="578" spans="1:65" s="2" customFormat="1" ht="13.8" customHeight="1">
      <c r="A578" s="38"/>
      <c r="B578" s="39"/>
      <c r="C578" s="219" t="s">
        <v>2467</v>
      </c>
      <c r="D578" s="219" t="s">
        <v>166</v>
      </c>
      <c r="E578" s="220" t="s">
        <v>1871</v>
      </c>
      <c r="F578" s="221" t="s">
        <v>5882</v>
      </c>
      <c r="G578" s="222" t="s">
        <v>3721</v>
      </c>
      <c r="H578" s="223">
        <v>1</v>
      </c>
      <c r="I578" s="224"/>
      <c r="J578" s="225">
        <f>ROUND(I578*H578,2)</f>
        <v>0</v>
      </c>
      <c r="K578" s="226"/>
      <c r="L578" s="44"/>
      <c r="M578" s="227" t="s">
        <v>1</v>
      </c>
      <c r="N578" s="228" t="s">
        <v>41</v>
      </c>
      <c r="O578" s="91"/>
      <c r="P578" s="229">
        <f>O578*H578</f>
        <v>0</v>
      </c>
      <c r="Q578" s="229">
        <v>0</v>
      </c>
      <c r="R578" s="229">
        <f>Q578*H578</f>
        <v>0</v>
      </c>
      <c r="S578" s="229">
        <v>0</v>
      </c>
      <c r="T578" s="230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31" t="s">
        <v>170</v>
      </c>
      <c r="AT578" s="231" t="s">
        <v>166</v>
      </c>
      <c r="AU578" s="231" t="s">
        <v>84</v>
      </c>
      <c r="AY578" s="17" t="s">
        <v>164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17" t="s">
        <v>84</v>
      </c>
      <c r="BK578" s="232">
        <f>ROUND(I578*H578,2)</f>
        <v>0</v>
      </c>
      <c r="BL578" s="17" t="s">
        <v>170</v>
      </c>
      <c r="BM578" s="231" t="s">
        <v>6167</v>
      </c>
    </row>
    <row r="579" spans="1:65" s="2" customFormat="1" ht="13.8" customHeight="1">
      <c r="A579" s="38"/>
      <c r="B579" s="39"/>
      <c r="C579" s="219" t="s">
        <v>2470</v>
      </c>
      <c r="D579" s="219" t="s">
        <v>166</v>
      </c>
      <c r="E579" s="220" t="s">
        <v>1877</v>
      </c>
      <c r="F579" s="221" t="s">
        <v>5847</v>
      </c>
      <c r="G579" s="222" t="s">
        <v>3721</v>
      </c>
      <c r="H579" s="223">
        <v>1</v>
      </c>
      <c r="I579" s="224"/>
      <c r="J579" s="225">
        <f>ROUND(I579*H579,2)</f>
        <v>0</v>
      </c>
      <c r="K579" s="226"/>
      <c r="L579" s="44"/>
      <c r="M579" s="227" t="s">
        <v>1</v>
      </c>
      <c r="N579" s="228" t="s">
        <v>41</v>
      </c>
      <c r="O579" s="91"/>
      <c r="P579" s="229">
        <f>O579*H579</f>
        <v>0</v>
      </c>
      <c r="Q579" s="229">
        <v>0</v>
      </c>
      <c r="R579" s="229">
        <f>Q579*H579</f>
        <v>0</v>
      </c>
      <c r="S579" s="229">
        <v>0</v>
      </c>
      <c r="T579" s="230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31" t="s">
        <v>170</v>
      </c>
      <c r="AT579" s="231" t="s">
        <v>166</v>
      </c>
      <c r="AU579" s="231" t="s">
        <v>84</v>
      </c>
      <c r="AY579" s="17" t="s">
        <v>164</v>
      </c>
      <c r="BE579" s="232">
        <f>IF(N579="základní",J579,0)</f>
        <v>0</v>
      </c>
      <c r="BF579" s="232">
        <f>IF(N579="snížená",J579,0)</f>
        <v>0</v>
      </c>
      <c r="BG579" s="232">
        <f>IF(N579="zákl. přenesená",J579,0)</f>
        <v>0</v>
      </c>
      <c r="BH579" s="232">
        <f>IF(N579="sníž. přenesená",J579,0)</f>
        <v>0</v>
      </c>
      <c r="BI579" s="232">
        <f>IF(N579="nulová",J579,0)</f>
        <v>0</v>
      </c>
      <c r="BJ579" s="17" t="s">
        <v>84</v>
      </c>
      <c r="BK579" s="232">
        <f>ROUND(I579*H579,2)</f>
        <v>0</v>
      </c>
      <c r="BL579" s="17" t="s">
        <v>170</v>
      </c>
      <c r="BM579" s="231" t="s">
        <v>6168</v>
      </c>
    </row>
    <row r="580" spans="1:65" s="2" customFormat="1" ht="13.8" customHeight="1">
      <c r="A580" s="38"/>
      <c r="B580" s="39"/>
      <c r="C580" s="219" t="s">
        <v>2473</v>
      </c>
      <c r="D580" s="219" t="s">
        <v>166</v>
      </c>
      <c r="E580" s="220" t="s">
        <v>1882</v>
      </c>
      <c r="F580" s="221" t="s">
        <v>5839</v>
      </c>
      <c r="G580" s="222" t="s">
        <v>3721</v>
      </c>
      <c r="H580" s="223">
        <v>3</v>
      </c>
      <c r="I580" s="224"/>
      <c r="J580" s="225">
        <f>ROUND(I580*H580,2)</f>
        <v>0</v>
      </c>
      <c r="K580" s="226"/>
      <c r="L580" s="44"/>
      <c r="M580" s="227" t="s">
        <v>1</v>
      </c>
      <c r="N580" s="228" t="s">
        <v>41</v>
      </c>
      <c r="O580" s="91"/>
      <c r="P580" s="229">
        <f>O580*H580</f>
        <v>0</v>
      </c>
      <c r="Q580" s="229">
        <v>0</v>
      </c>
      <c r="R580" s="229">
        <f>Q580*H580</f>
        <v>0</v>
      </c>
      <c r="S580" s="229">
        <v>0</v>
      </c>
      <c r="T580" s="230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31" t="s">
        <v>170</v>
      </c>
      <c r="AT580" s="231" t="s">
        <v>166</v>
      </c>
      <c r="AU580" s="231" t="s">
        <v>84</v>
      </c>
      <c r="AY580" s="17" t="s">
        <v>164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17" t="s">
        <v>84</v>
      </c>
      <c r="BK580" s="232">
        <f>ROUND(I580*H580,2)</f>
        <v>0</v>
      </c>
      <c r="BL580" s="17" t="s">
        <v>170</v>
      </c>
      <c r="BM580" s="231" t="s">
        <v>6169</v>
      </c>
    </row>
    <row r="581" spans="1:65" s="2" customFormat="1" ht="13.8" customHeight="1">
      <c r="A581" s="38"/>
      <c r="B581" s="39"/>
      <c r="C581" s="219" t="s">
        <v>2476</v>
      </c>
      <c r="D581" s="219" t="s">
        <v>166</v>
      </c>
      <c r="E581" s="220" t="s">
        <v>1889</v>
      </c>
      <c r="F581" s="221" t="s">
        <v>5849</v>
      </c>
      <c r="G581" s="222" t="s">
        <v>3721</v>
      </c>
      <c r="H581" s="223">
        <v>1</v>
      </c>
      <c r="I581" s="224"/>
      <c r="J581" s="225">
        <f>ROUND(I581*H581,2)</f>
        <v>0</v>
      </c>
      <c r="K581" s="226"/>
      <c r="L581" s="44"/>
      <c r="M581" s="227" t="s">
        <v>1</v>
      </c>
      <c r="N581" s="228" t="s">
        <v>41</v>
      </c>
      <c r="O581" s="91"/>
      <c r="P581" s="229">
        <f>O581*H581</f>
        <v>0</v>
      </c>
      <c r="Q581" s="229">
        <v>0</v>
      </c>
      <c r="R581" s="229">
        <f>Q581*H581</f>
        <v>0</v>
      </c>
      <c r="S581" s="229">
        <v>0</v>
      </c>
      <c r="T581" s="230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31" t="s">
        <v>170</v>
      </c>
      <c r="AT581" s="231" t="s">
        <v>166</v>
      </c>
      <c r="AU581" s="231" t="s">
        <v>84</v>
      </c>
      <c r="AY581" s="17" t="s">
        <v>164</v>
      </c>
      <c r="BE581" s="232">
        <f>IF(N581="základní",J581,0)</f>
        <v>0</v>
      </c>
      <c r="BF581" s="232">
        <f>IF(N581="snížená",J581,0)</f>
        <v>0</v>
      </c>
      <c r="BG581" s="232">
        <f>IF(N581="zákl. přenesená",J581,0)</f>
        <v>0</v>
      </c>
      <c r="BH581" s="232">
        <f>IF(N581="sníž. přenesená",J581,0)</f>
        <v>0</v>
      </c>
      <c r="BI581" s="232">
        <f>IF(N581="nulová",J581,0)</f>
        <v>0</v>
      </c>
      <c r="BJ581" s="17" t="s">
        <v>84</v>
      </c>
      <c r="BK581" s="232">
        <f>ROUND(I581*H581,2)</f>
        <v>0</v>
      </c>
      <c r="BL581" s="17" t="s">
        <v>170</v>
      </c>
      <c r="BM581" s="231" t="s">
        <v>6170</v>
      </c>
    </row>
    <row r="582" spans="1:65" s="2" customFormat="1" ht="13.8" customHeight="1">
      <c r="A582" s="38"/>
      <c r="B582" s="39"/>
      <c r="C582" s="219" t="s">
        <v>2479</v>
      </c>
      <c r="D582" s="219" t="s">
        <v>166</v>
      </c>
      <c r="E582" s="220" t="s">
        <v>1895</v>
      </c>
      <c r="F582" s="221" t="s">
        <v>6074</v>
      </c>
      <c r="G582" s="222" t="s">
        <v>3721</v>
      </c>
      <c r="H582" s="223">
        <v>2</v>
      </c>
      <c r="I582" s="224"/>
      <c r="J582" s="225">
        <f>ROUND(I582*H582,2)</f>
        <v>0</v>
      </c>
      <c r="K582" s="226"/>
      <c r="L582" s="44"/>
      <c r="M582" s="227" t="s">
        <v>1</v>
      </c>
      <c r="N582" s="228" t="s">
        <v>41</v>
      </c>
      <c r="O582" s="91"/>
      <c r="P582" s="229">
        <f>O582*H582</f>
        <v>0</v>
      </c>
      <c r="Q582" s="229">
        <v>0</v>
      </c>
      <c r="R582" s="229">
        <f>Q582*H582</f>
        <v>0</v>
      </c>
      <c r="S582" s="229">
        <v>0</v>
      </c>
      <c r="T582" s="230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31" t="s">
        <v>170</v>
      </c>
      <c r="AT582" s="231" t="s">
        <v>166</v>
      </c>
      <c r="AU582" s="231" t="s">
        <v>84</v>
      </c>
      <c r="AY582" s="17" t="s">
        <v>164</v>
      </c>
      <c r="BE582" s="232">
        <f>IF(N582="základní",J582,0)</f>
        <v>0</v>
      </c>
      <c r="BF582" s="232">
        <f>IF(N582="snížená",J582,0)</f>
        <v>0</v>
      </c>
      <c r="BG582" s="232">
        <f>IF(N582="zákl. přenesená",J582,0)</f>
        <v>0</v>
      </c>
      <c r="BH582" s="232">
        <f>IF(N582="sníž. přenesená",J582,0)</f>
        <v>0</v>
      </c>
      <c r="BI582" s="232">
        <f>IF(N582="nulová",J582,0)</f>
        <v>0</v>
      </c>
      <c r="BJ582" s="17" t="s">
        <v>84</v>
      </c>
      <c r="BK582" s="232">
        <f>ROUND(I582*H582,2)</f>
        <v>0</v>
      </c>
      <c r="BL582" s="17" t="s">
        <v>170</v>
      </c>
      <c r="BM582" s="231" t="s">
        <v>6171</v>
      </c>
    </row>
    <row r="583" spans="1:65" s="2" customFormat="1" ht="13.8" customHeight="1">
      <c r="A583" s="38"/>
      <c r="B583" s="39"/>
      <c r="C583" s="219" t="s">
        <v>2482</v>
      </c>
      <c r="D583" s="219" t="s">
        <v>166</v>
      </c>
      <c r="E583" s="220" t="s">
        <v>1901</v>
      </c>
      <c r="F583" s="221" t="s">
        <v>5982</v>
      </c>
      <c r="G583" s="222" t="s">
        <v>3721</v>
      </c>
      <c r="H583" s="223">
        <v>1</v>
      </c>
      <c r="I583" s="224"/>
      <c r="J583" s="225">
        <f>ROUND(I583*H583,2)</f>
        <v>0</v>
      </c>
      <c r="K583" s="226"/>
      <c r="L583" s="44"/>
      <c r="M583" s="227" t="s">
        <v>1</v>
      </c>
      <c r="N583" s="228" t="s">
        <v>41</v>
      </c>
      <c r="O583" s="91"/>
      <c r="P583" s="229">
        <f>O583*H583</f>
        <v>0</v>
      </c>
      <c r="Q583" s="229">
        <v>0</v>
      </c>
      <c r="R583" s="229">
        <f>Q583*H583</f>
        <v>0</v>
      </c>
      <c r="S583" s="229">
        <v>0</v>
      </c>
      <c r="T583" s="230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31" t="s">
        <v>170</v>
      </c>
      <c r="AT583" s="231" t="s">
        <v>166</v>
      </c>
      <c r="AU583" s="231" t="s">
        <v>84</v>
      </c>
      <c r="AY583" s="17" t="s">
        <v>164</v>
      </c>
      <c r="BE583" s="232">
        <f>IF(N583="základní",J583,0)</f>
        <v>0</v>
      </c>
      <c r="BF583" s="232">
        <f>IF(N583="snížená",J583,0)</f>
        <v>0</v>
      </c>
      <c r="BG583" s="232">
        <f>IF(N583="zákl. přenesená",J583,0)</f>
        <v>0</v>
      </c>
      <c r="BH583" s="232">
        <f>IF(N583="sníž. přenesená",J583,0)</f>
        <v>0</v>
      </c>
      <c r="BI583" s="232">
        <f>IF(N583="nulová",J583,0)</f>
        <v>0</v>
      </c>
      <c r="BJ583" s="17" t="s">
        <v>84</v>
      </c>
      <c r="BK583" s="232">
        <f>ROUND(I583*H583,2)</f>
        <v>0</v>
      </c>
      <c r="BL583" s="17" t="s">
        <v>170</v>
      </c>
      <c r="BM583" s="231" t="s">
        <v>6172</v>
      </c>
    </row>
    <row r="584" spans="1:65" s="2" customFormat="1" ht="13.8" customHeight="1">
      <c r="A584" s="38"/>
      <c r="B584" s="39"/>
      <c r="C584" s="219" t="s">
        <v>2485</v>
      </c>
      <c r="D584" s="219" t="s">
        <v>166</v>
      </c>
      <c r="E584" s="220" t="s">
        <v>1905</v>
      </c>
      <c r="F584" s="221" t="s">
        <v>5984</v>
      </c>
      <c r="G584" s="222" t="s">
        <v>3721</v>
      </c>
      <c r="H584" s="223">
        <v>2</v>
      </c>
      <c r="I584" s="224"/>
      <c r="J584" s="225">
        <f>ROUND(I584*H584,2)</f>
        <v>0</v>
      </c>
      <c r="K584" s="226"/>
      <c r="L584" s="44"/>
      <c r="M584" s="227" t="s">
        <v>1</v>
      </c>
      <c r="N584" s="228" t="s">
        <v>41</v>
      </c>
      <c r="O584" s="91"/>
      <c r="P584" s="229">
        <f>O584*H584</f>
        <v>0</v>
      </c>
      <c r="Q584" s="229">
        <v>0</v>
      </c>
      <c r="R584" s="229">
        <f>Q584*H584</f>
        <v>0</v>
      </c>
      <c r="S584" s="229">
        <v>0</v>
      </c>
      <c r="T584" s="230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31" t="s">
        <v>170</v>
      </c>
      <c r="AT584" s="231" t="s">
        <v>166</v>
      </c>
      <c r="AU584" s="231" t="s">
        <v>84</v>
      </c>
      <c r="AY584" s="17" t="s">
        <v>164</v>
      </c>
      <c r="BE584" s="232">
        <f>IF(N584="základní",J584,0)</f>
        <v>0</v>
      </c>
      <c r="BF584" s="232">
        <f>IF(N584="snížená",J584,0)</f>
        <v>0</v>
      </c>
      <c r="BG584" s="232">
        <f>IF(N584="zákl. přenesená",J584,0)</f>
        <v>0</v>
      </c>
      <c r="BH584" s="232">
        <f>IF(N584="sníž. přenesená",J584,0)</f>
        <v>0</v>
      </c>
      <c r="BI584" s="232">
        <f>IF(N584="nulová",J584,0)</f>
        <v>0</v>
      </c>
      <c r="BJ584" s="17" t="s">
        <v>84</v>
      </c>
      <c r="BK584" s="232">
        <f>ROUND(I584*H584,2)</f>
        <v>0</v>
      </c>
      <c r="BL584" s="17" t="s">
        <v>170</v>
      </c>
      <c r="BM584" s="231" t="s">
        <v>6173</v>
      </c>
    </row>
    <row r="585" spans="1:65" s="2" customFormat="1" ht="22.2" customHeight="1">
      <c r="A585" s="38"/>
      <c r="B585" s="39"/>
      <c r="C585" s="219" t="s">
        <v>2488</v>
      </c>
      <c r="D585" s="219" t="s">
        <v>166</v>
      </c>
      <c r="E585" s="220" t="s">
        <v>1915</v>
      </c>
      <c r="F585" s="221" t="s">
        <v>6174</v>
      </c>
      <c r="G585" s="222" t="s">
        <v>3721</v>
      </c>
      <c r="H585" s="223">
        <v>4</v>
      </c>
      <c r="I585" s="224"/>
      <c r="J585" s="225">
        <f>ROUND(I585*H585,2)</f>
        <v>0</v>
      </c>
      <c r="K585" s="226"/>
      <c r="L585" s="44"/>
      <c r="M585" s="227" t="s">
        <v>1</v>
      </c>
      <c r="N585" s="228" t="s">
        <v>41</v>
      </c>
      <c r="O585" s="91"/>
      <c r="P585" s="229">
        <f>O585*H585</f>
        <v>0</v>
      </c>
      <c r="Q585" s="229">
        <v>0</v>
      </c>
      <c r="R585" s="229">
        <f>Q585*H585</f>
        <v>0</v>
      </c>
      <c r="S585" s="229">
        <v>0</v>
      </c>
      <c r="T585" s="230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31" t="s">
        <v>170</v>
      </c>
      <c r="AT585" s="231" t="s">
        <v>166</v>
      </c>
      <c r="AU585" s="231" t="s">
        <v>84</v>
      </c>
      <c r="AY585" s="17" t="s">
        <v>164</v>
      </c>
      <c r="BE585" s="232">
        <f>IF(N585="základní",J585,0)</f>
        <v>0</v>
      </c>
      <c r="BF585" s="232">
        <f>IF(N585="snížená",J585,0)</f>
        <v>0</v>
      </c>
      <c r="BG585" s="232">
        <f>IF(N585="zákl. přenesená",J585,0)</f>
        <v>0</v>
      </c>
      <c r="BH585" s="232">
        <f>IF(N585="sníž. přenesená",J585,0)</f>
        <v>0</v>
      </c>
      <c r="BI585" s="232">
        <f>IF(N585="nulová",J585,0)</f>
        <v>0</v>
      </c>
      <c r="BJ585" s="17" t="s">
        <v>84</v>
      </c>
      <c r="BK585" s="232">
        <f>ROUND(I585*H585,2)</f>
        <v>0</v>
      </c>
      <c r="BL585" s="17" t="s">
        <v>170</v>
      </c>
      <c r="BM585" s="231" t="s">
        <v>6175</v>
      </c>
    </row>
    <row r="586" spans="1:65" s="2" customFormat="1" ht="22.2" customHeight="1">
      <c r="A586" s="38"/>
      <c r="B586" s="39"/>
      <c r="C586" s="219" t="s">
        <v>2491</v>
      </c>
      <c r="D586" s="219" t="s">
        <v>166</v>
      </c>
      <c r="E586" s="220" t="s">
        <v>1922</v>
      </c>
      <c r="F586" s="221" t="s">
        <v>6176</v>
      </c>
      <c r="G586" s="222" t="s">
        <v>3721</v>
      </c>
      <c r="H586" s="223">
        <v>2</v>
      </c>
      <c r="I586" s="224"/>
      <c r="J586" s="225">
        <f>ROUND(I586*H586,2)</f>
        <v>0</v>
      </c>
      <c r="K586" s="226"/>
      <c r="L586" s="44"/>
      <c r="M586" s="227" t="s">
        <v>1</v>
      </c>
      <c r="N586" s="228" t="s">
        <v>41</v>
      </c>
      <c r="O586" s="91"/>
      <c r="P586" s="229">
        <f>O586*H586</f>
        <v>0</v>
      </c>
      <c r="Q586" s="229">
        <v>0</v>
      </c>
      <c r="R586" s="229">
        <f>Q586*H586</f>
        <v>0</v>
      </c>
      <c r="S586" s="229">
        <v>0</v>
      </c>
      <c r="T586" s="230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31" t="s">
        <v>170</v>
      </c>
      <c r="AT586" s="231" t="s">
        <v>166</v>
      </c>
      <c r="AU586" s="231" t="s">
        <v>84</v>
      </c>
      <c r="AY586" s="17" t="s">
        <v>164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17" t="s">
        <v>84</v>
      </c>
      <c r="BK586" s="232">
        <f>ROUND(I586*H586,2)</f>
        <v>0</v>
      </c>
      <c r="BL586" s="17" t="s">
        <v>170</v>
      </c>
      <c r="BM586" s="231" t="s">
        <v>6177</v>
      </c>
    </row>
    <row r="587" spans="1:65" s="2" customFormat="1" ht="22.2" customHeight="1">
      <c r="A587" s="38"/>
      <c r="B587" s="39"/>
      <c r="C587" s="219" t="s">
        <v>2494</v>
      </c>
      <c r="D587" s="219" t="s">
        <v>166</v>
      </c>
      <c r="E587" s="220" t="s">
        <v>1931</v>
      </c>
      <c r="F587" s="221" t="s">
        <v>6178</v>
      </c>
      <c r="G587" s="222" t="s">
        <v>3721</v>
      </c>
      <c r="H587" s="223">
        <v>1</v>
      </c>
      <c r="I587" s="224"/>
      <c r="J587" s="225">
        <f>ROUND(I587*H587,2)</f>
        <v>0</v>
      </c>
      <c r="K587" s="226"/>
      <c r="L587" s="44"/>
      <c r="M587" s="227" t="s">
        <v>1</v>
      </c>
      <c r="N587" s="228" t="s">
        <v>41</v>
      </c>
      <c r="O587" s="91"/>
      <c r="P587" s="229">
        <f>O587*H587</f>
        <v>0</v>
      </c>
      <c r="Q587" s="229">
        <v>0</v>
      </c>
      <c r="R587" s="229">
        <f>Q587*H587</f>
        <v>0</v>
      </c>
      <c r="S587" s="229">
        <v>0</v>
      </c>
      <c r="T587" s="230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31" t="s">
        <v>170</v>
      </c>
      <c r="AT587" s="231" t="s">
        <v>166</v>
      </c>
      <c r="AU587" s="231" t="s">
        <v>84</v>
      </c>
      <c r="AY587" s="17" t="s">
        <v>164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17" t="s">
        <v>84</v>
      </c>
      <c r="BK587" s="232">
        <f>ROUND(I587*H587,2)</f>
        <v>0</v>
      </c>
      <c r="BL587" s="17" t="s">
        <v>170</v>
      </c>
      <c r="BM587" s="231" t="s">
        <v>6179</v>
      </c>
    </row>
    <row r="588" spans="1:65" s="2" customFormat="1" ht="22.2" customHeight="1">
      <c r="A588" s="38"/>
      <c r="B588" s="39"/>
      <c r="C588" s="219" t="s">
        <v>2497</v>
      </c>
      <c r="D588" s="219" t="s">
        <v>166</v>
      </c>
      <c r="E588" s="220" t="s">
        <v>1935</v>
      </c>
      <c r="F588" s="221" t="s">
        <v>6180</v>
      </c>
      <c r="G588" s="222" t="s">
        <v>3721</v>
      </c>
      <c r="H588" s="223">
        <v>2</v>
      </c>
      <c r="I588" s="224"/>
      <c r="J588" s="225">
        <f>ROUND(I588*H588,2)</f>
        <v>0</v>
      </c>
      <c r="K588" s="226"/>
      <c r="L588" s="44"/>
      <c r="M588" s="227" t="s">
        <v>1</v>
      </c>
      <c r="N588" s="228" t="s">
        <v>41</v>
      </c>
      <c r="O588" s="91"/>
      <c r="P588" s="229">
        <f>O588*H588</f>
        <v>0</v>
      </c>
      <c r="Q588" s="229">
        <v>0</v>
      </c>
      <c r="R588" s="229">
        <f>Q588*H588</f>
        <v>0</v>
      </c>
      <c r="S588" s="229">
        <v>0</v>
      </c>
      <c r="T588" s="230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31" t="s">
        <v>170</v>
      </c>
      <c r="AT588" s="231" t="s">
        <v>166</v>
      </c>
      <c r="AU588" s="231" t="s">
        <v>84</v>
      </c>
      <c r="AY588" s="17" t="s">
        <v>164</v>
      </c>
      <c r="BE588" s="232">
        <f>IF(N588="základní",J588,0)</f>
        <v>0</v>
      </c>
      <c r="BF588" s="232">
        <f>IF(N588="snížená",J588,0)</f>
        <v>0</v>
      </c>
      <c r="BG588" s="232">
        <f>IF(N588="zákl. přenesená",J588,0)</f>
        <v>0</v>
      </c>
      <c r="BH588" s="232">
        <f>IF(N588="sníž. přenesená",J588,0)</f>
        <v>0</v>
      </c>
      <c r="BI588" s="232">
        <f>IF(N588="nulová",J588,0)</f>
        <v>0</v>
      </c>
      <c r="BJ588" s="17" t="s">
        <v>84</v>
      </c>
      <c r="BK588" s="232">
        <f>ROUND(I588*H588,2)</f>
        <v>0</v>
      </c>
      <c r="BL588" s="17" t="s">
        <v>170</v>
      </c>
      <c r="BM588" s="231" t="s">
        <v>6181</v>
      </c>
    </row>
    <row r="589" spans="1:65" s="2" customFormat="1" ht="22.2" customHeight="1">
      <c r="A589" s="38"/>
      <c r="B589" s="39"/>
      <c r="C589" s="219" t="s">
        <v>2500</v>
      </c>
      <c r="D589" s="219" t="s">
        <v>166</v>
      </c>
      <c r="E589" s="220" t="s">
        <v>1945</v>
      </c>
      <c r="F589" s="221" t="s">
        <v>6182</v>
      </c>
      <c r="G589" s="222" t="s">
        <v>3721</v>
      </c>
      <c r="H589" s="223">
        <v>1</v>
      </c>
      <c r="I589" s="224"/>
      <c r="J589" s="225">
        <f>ROUND(I589*H589,2)</f>
        <v>0</v>
      </c>
      <c r="K589" s="226"/>
      <c r="L589" s="44"/>
      <c r="M589" s="227" t="s">
        <v>1</v>
      </c>
      <c r="N589" s="228" t="s">
        <v>41</v>
      </c>
      <c r="O589" s="91"/>
      <c r="P589" s="229">
        <f>O589*H589</f>
        <v>0</v>
      </c>
      <c r="Q589" s="229">
        <v>0</v>
      </c>
      <c r="R589" s="229">
        <f>Q589*H589</f>
        <v>0</v>
      </c>
      <c r="S589" s="229">
        <v>0</v>
      </c>
      <c r="T589" s="230">
        <f>S589*H589</f>
        <v>0</v>
      </c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R589" s="231" t="s">
        <v>170</v>
      </c>
      <c r="AT589" s="231" t="s">
        <v>166</v>
      </c>
      <c r="AU589" s="231" t="s">
        <v>84</v>
      </c>
      <c r="AY589" s="17" t="s">
        <v>164</v>
      </c>
      <c r="BE589" s="232">
        <f>IF(N589="základní",J589,0)</f>
        <v>0</v>
      </c>
      <c r="BF589" s="232">
        <f>IF(N589="snížená",J589,0)</f>
        <v>0</v>
      </c>
      <c r="BG589" s="232">
        <f>IF(N589="zákl. přenesená",J589,0)</f>
        <v>0</v>
      </c>
      <c r="BH589" s="232">
        <f>IF(N589="sníž. přenesená",J589,0)</f>
        <v>0</v>
      </c>
      <c r="BI589" s="232">
        <f>IF(N589="nulová",J589,0)</f>
        <v>0</v>
      </c>
      <c r="BJ589" s="17" t="s">
        <v>84</v>
      </c>
      <c r="BK589" s="232">
        <f>ROUND(I589*H589,2)</f>
        <v>0</v>
      </c>
      <c r="BL589" s="17" t="s">
        <v>170</v>
      </c>
      <c r="BM589" s="231" t="s">
        <v>6183</v>
      </c>
    </row>
    <row r="590" spans="1:65" s="2" customFormat="1" ht="22.2" customHeight="1">
      <c r="A590" s="38"/>
      <c r="B590" s="39"/>
      <c r="C590" s="219" t="s">
        <v>2503</v>
      </c>
      <c r="D590" s="219" t="s">
        <v>166</v>
      </c>
      <c r="E590" s="220" t="s">
        <v>1950</v>
      </c>
      <c r="F590" s="221" t="s">
        <v>6184</v>
      </c>
      <c r="G590" s="222" t="s">
        <v>3721</v>
      </c>
      <c r="H590" s="223">
        <v>1</v>
      </c>
      <c r="I590" s="224"/>
      <c r="J590" s="225">
        <f>ROUND(I590*H590,2)</f>
        <v>0</v>
      </c>
      <c r="K590" s="226"/>
      <c r="L590" s="44"/>
      <c r="M590" s="227" t="s">
        <v>1</v>
      </c>
      <c r="N590" s="228" t="s">
        <v>41</v>
      </c>
      <c r="O590" s="91"/>
      <c r="P590" s="229">
        <f>O590*H590</f>
        <v>0</v>
      </c>
      <c r="Q590" s="229">
        <v>0</v>
      </c>
      <c r="R590" s="229">
        <f>Q590*H590</f>
        <v>0</v>
      </c>
      <c r="S590" s="229">
        <v>0</v>
      </c>
      <c r="T590" s="230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31" t="s">
        <v>170</v>
      </c>
      <c r="AT590" s="231" t="s">
        <v>166</v>
      </c>
      <c r="AU590" s="231" t="s">
        <v>84</v>
      </c>
      <c r="AY590" s="17" t="s">
        <v>164</v>
      </c>
      <c r="BE590" s="232">
        <f>IF(N590="základní",J590,0)</f>
        <v>0</v>
      </c>
      <c r="BF590" s="232">
        <f>IF(N590="snížená",J590,0)</f>
        <v>0</v>
      </c>
      <c r="BG590" s="232">
        <f>IF(N590="zákl. přenesená",J590,0)</f>
        <v>0</v>
      </c>
      <c r="BH590" s="232">
        <f>IF(N590="sníž. přenesená",J590,0)</f>
        <v>0</v>
      </c>
      <c r="BI590" s="232">
        <f>IF(N590="nulová",J590,0)</f>
        <v>0</v>
      </c>
      <c r="BJ590" s="17" t="s">
        <v>84</v>
      </c>
      <c r="BK590" s="232">
        <f>ROUND(I590*H590,2)</f>
        <v>0</v>
      </c>
      <c r="BL590" s="17" t="s">
        <v>170</v>
      </c>
      <c r="BM590" s="231" t="s">
        <v>6185</v>
      </c>
    </row>
    <row r="591" spans="1:65" s="2" customFormat="1" ht="13.8" customHeight="1">
      <c r="A591" s="38"/>
      <c r="B591" s="39"/>
      <c r="C591" s="219" t="s">
        <v>2506</v>
      </c>
      <c r="D591" s="219" t="s">
        <v>166</v>
      </c>
      <c r="E591" s="220" t="s">
        <v>1956</v>
      </c>
      <c r="F591" s="221" t="s">
        <v>6186</v>
      </c>
      <c r="G591" s="222" t="s">
        <v>3721</v>
      </c>
      <c r="H591" s="223">
        <v>5</v>
      </c>
      <c r="I591" s="224"/>
      <c r="J591" s="225">
        <f>ROUND(I591*H591,2)</f>
        <v>0</v>
      </c>
      <c r="K591" s="226"/>
      <c r="L591" s="44"/>
      <c r="M591" s="227" t="s">
        <v>1</v>
      </c>
      <c r="N591" s="228" t="s">
        <v>41</v>
      </c>
      <c r="O591" s="91"/>
      <c r="P591" s="229">
        <f>O591*H591</f>
        <v>0</v>
      </c>
      <c r="Q591" s="229">
        <v>0</v>
      </c>
      <c r="R591" s="229">
        <f>Q591*H591</f>
        <v>0</v>
      </c>
      <c r="S591" s="229">
        <v>0</v>
      </c>
      <c r="T591" s="230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31" t="s">
        <v>170</v>
      </c>
      <c r="AT591" s="231" t="s">
        <v>166</v>
      </c>
      <c r="AU591" s="231" t="s">
        <v>84</v>
      </c>
      <c r="AY591" s="17" t="s">
        <v>164</v>
      </c>
      <c r="BE591" s="232">
        <f>IF(N591="základní",J591,0)</f>
        <v>0</v>
      </c>
      <c r="BF591" s="232">
        <f>IF(N591="snížená",J591,0)</f>
        <v>0</v>
      </c>
      <c r="BG591" s="232">
        <f>IF(N591="zákl. přenesená",J591,0)</f>
        <v>0</v>
      </c>
      <c r="BH591" s="232">
        <f>IF(N591="sníž. přenesená",J591,0)</f>
        <v>0</v>
      </c>
      <c r="BI591" s="232">
        <f>IF(N591="nulová",J591,0)</f>
        <v>0</v>
      </c>
      <c r="BJ591" s="17" t="s">
        <v>84</v>
      </c>
      <c r="BK591" s="232">
        <f>ROUND(I591*H591,2)</f>
        <v>0</v>
      </c>
      <c r="BL591" s="17" t="s">
        <v>170</v>
      </c>
      <c r="BM591" s="231" t="s">
        <v>6187</v>
      </c>
    </row>
    <row r="592" spans="1:65" s="2" customFormat="1" ht="13.8" customHeight="1">
      <c r="A592" s="38"/>
      <c r="B592" s="39"/>
      <c r="C592" s="219" t="s">
        <v>2509</v>
      </c>
      <c r="D592" s="219" t="s">
        <v>166</v>
      </c>
      <c r="E592" s="220" t="s">
        <v>1960</v>
      </c>
      <c r="F592" s="221" t="s">
        <v>6188</v>
      </c>
      <c r="G592" s="222" t="s">
        <v>169</v>
      </c>
      <c r="H592" s="223">
        <v>1</v>
      </c>
      <c r="I592" s="224"/>
      <c r="J592" s="225">
        <f>ROUND(I592*H592,2)</f>
        <v>0</v>
      </c>
      <c r="K592" s="226"/>
      <c r="L592" s="44"/>
      <c r="M592" s="227" t="s">
        <v>1</v>
      </c>
      <c r="N592" s="228" t="s">
        <v>41</v>
      </c>
      <c r="O592" s="91"/>
      <c r="P592" s="229">
        <f>O592*H592</f>
        <v>0</v>
      </c>
      <c r="Q592" s="229">
        <v>0</v>
      </c>
      <c r="R592" s="229">
        <f>Q592*H592</f>
        <v>0</v>
      </c>
      <c r="S592" s="229">
        <v>0</v>
      </c>
      <c r="T592" s="230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31" t="s">
        <v>170</v>
      </c>
      <c r="AT592" s="231" t="s">
        <v>166</v>
      </c>
      <c r="AU592" s="231" t="s">
        <v>84</v>
      </c>
      <c r="AY592" s="17" t="s">
        <v>164</v>
      </c>
      <c r="BE592" s="232">
        <f>IF(N592="základní",J592,0)</f>
        <v>0</v>
      </c>
      <c r="BF592" s="232">
        <f>IF(N592="snížená",J592,0)</f>
        <v>0</v>
      </c>
      <c r="BG592" s="232">
        <f>IF(N592="zákl. přenesená",J592,0)</f>
        <v>0</v>
      </c>
      <c r="BH592" s="232">
        <f>IF(N592="sníž. přenesená",J592,0)</f>
        <v>0</v>
      </c>
      <c r="BI592" s="232">
        <f>IF(N592="nulová",J592,0)</f>
        <v>0</v>
      </c>
      <c r="BJ592" s="17" t="s">
        <v>84</v>
      </c>
      <c r="BK592" s="232">
        <f>ROUND(I592*H592,2)</f>
        <v>0</v>
      </c>
      <c r="BL592" s="17" t="s">
        <v>170</v>
      </c>
      <c r="BM592" s="231" t="s">
        <v>6189</v>
      </c>
    </row>
    <row r="593" spans="1:65" s="2" customFormat="1" ht="13.8" customHeight="1">
      <c r="A593" s="38"/>
      <c r="B593" s="39"/>
      <c r="C593" s="219" t="s">
        <v>2512</v>
      </c>
      <c r="D593" s="219" t="s">
        <v>166</v>
      </c>
      <c r="E593" s="220" t="s">
        <v>1965</v>
      </c>
      <c r="F593" s="221" t="s">
        <v>5776</v>
      </c>
      <c r="G593" s="222" t="s">
        <v>3721</v>
      </c>
      <c r="H593" s="223">
        <v>1</v>
      </c>
      <c r="I593" s="224"/>
      <c r="J593" s="225">
        <f>ROUND(I593*H593,2)</f>
        <v>0</v>
      </c>
      <c r="K593" s="226"/>
      <c r="L593" s="44"/>
      <c r="M593" s="227" t="s">
        <v>1</v>
      </c>
      <c r="N593" s="228" t="s">
        <v>41</v>
      </c>
      <c r="O593" s="91"/>
      <c r="P593" s="229">
        <f>O593*H593</f>
        <v>0</v>
      </c>
      <c r="Q593" s="229">
        <v>0</v>
      </c>
      <c r="R593" s="229">
        <f>Q593*H593</f>
        <v>0</v>
      </c>
      <c r="S593" s="229">
        <v>0</v>
      </c>
      <c r="T593" s="230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31" t="s">
        <v>170</v>
      </c>
      <c r="AT593" s="231" t="s">
        <v>166</v>
      </c>
      <c r="AU593" s="231" t="s">
        <v>84</v>
      </c>
      <c r="AY593" s="17" t="s">
        <v>164</v>
      </c>
      <c r="BE593" s="232">
        <f>IF(N593="základní",J593,0)</f>
        <v>0</v>
      </c>
      <c r="BF593" s="232">
        <f>IF(N593="snížená",J593,0)</f>
        <v>0</v>
      </c>
      <c r="BG593" s="232">
        <f>IF(N593="zákl. přenesená",J593,0)</f>
        <v>0</v>
      </c>
      <c r="BH593" s="232">
        <f>IF(N593="sníž. přenesená",J593,0)</f>
        <v>0</v>
      </c>
      <c r="BI593" s="232">
        <f>IF(N593="nulová",J593,0)</f>
        <v>0</v>
      </c>
      <c r="BJ593" s="17" t="s">
        <v>84</v>
      </c>
      <c r="BK593" s="232">
        <f>ROUND(I593*H593,2)</f>
        <v>0</v>
      </c>
      <c r="BL593" s="17" t="s">
        <v>170</v>
      </c>
      <c r="BM593" s="231" t="s">
        <v>6190</v>
      </c>
    </row>
    <row r="594" spans="1:65" s="2" customFormat="1" ht="13.8" customHeight="1">
      <c r="A594" s="38"/>
      <c r="B594" s="39"/>
      <c r="C594" s="219" t="s">
        <v>2515</v>
      </c>
      <c r="D594" s="219" t="s">
        <v>166</v>
      </c>
      <c r="E594" s="220" t="s">
        <v>1970</v>
      </c>
      <c r="F594" s="221" t="s">
        <v>5678</v>
      </c>
      <c r="G594" s="222" t="s">
        <v>557</v>
      </c>
      <c r="H594" s="223">
        <v>100</v>
      </c>
      <c r="I594" s="224"/>
      <c r="J594" s="225">
        <f>ROUND(I594*H594,2)</f>
        <v>0</v>
      </c>
      <c r="K594" s="226"/>
      <c r="L594" s="44"/>
      <c r="M594" s="227" t="s">
        <v>1</v>
      </c>
      <c r="N594" s="228" t="s">
        <v>41</v>
      </c>
      <c r="O594" s="91"/>
      <c r="P594" s="229">
        <f>O594*H594</f>
        <v>0</v>
      </c>
      <c r="Q594" s="229">
        <v>0</v>
      </c>
      <c r="R594" s="229">
        <f>Q594*H594</f>
        <v>0</v>
      </c>
      <c r="S594" s="229">
        <v>0</v>
      </c>
      <c r="T594" s="230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31" t="s">
        <v>170</v>
      </c>
      <c r="AT594" s="231" t="s">
        <v>166</v>
      </c>
      <c r="AU594" s="231" t="s">
        <v>84</v>
      </c>
      <c r="AY594" s="17" t="s">
        <v>164</v>
      </c>
      <c r="BE594" s="232">
        <f>IF(N594="základní",J594,0)</f>
        <v>0</v>
      </c>
      <c r="BF594" s="232">
        <f>IF(N594="snížená",J594,0)</f>
        <v>0</v>
      </c>
      <c r="BG594" s="232">
        <f>IF(N594="zákl. přenesená",J594,0)</f>
        <v>0</v>
      </c>
      <c r="BH594" s="232">
        <f>IF(N594="sníž. přenesená",J594,0)</f>
        <v>0</v>
      </c>
      <c r="BI594" s="232">
        <f>IF(N594="nulová",J594,0)</f>
        <v>0</v>
      </c>
      <c r="BJ594" s="17" t="s">
        <v>84</v>
      </c>
      <c r="BK594" s="232">
        <f>ROUND(I594*H594,2)</f>
        <v>0</v>
      </c>
      <c r="BL594" s="17" t="s">
        <v>170</v>
      </c>
      <c r="BM594" s="231" t="s">
        <v>6191</v>
      </c>
    </row>
    <row r="595" spans="1:65" s="2" customFormat="1" ht="13.8" customHeight="1">
      <c r="A595" s="38"/>
      <c r="B595" s="39"/>
      <c r="C595" s="219" t="s">
        <v>2518</v>
      </c>
      <c r="D595" s="219" t="s">
        <v>166</v>
      </c>
      <c r="E595" s="220" t="s">
        <v>1975</v>
      </c>
      <c r="F595" s="221" t="s">
        <v>5783</v>
      </c>
      <c r="G595" s="222" t="s">
        <v>3721</v>
      </c>
      <c r="H595" s="223">
        <v>1</v>
      </c>
      <c r="I595" s="224"/>
      <c r="J595" s="225">
        <f>ROUND(I595*H595,2)</f>
        <v>0</v>
      </c>
      <c r="K595" s="226"/>
      <c r="L595" s="44"/>
      <c r="M595" s="227" t="s">
        <v>1</v>
      </c>
      <c r="N595" s="228" t="s">
        <v>41</v>
      </c>
      <c r="O595" s="91"/>
      <c r="P595" s="229">
        <f>O595*H595</f>
        <v>0</v>
      </c>
      <c r="Q595" s="229">
        <v>0</v>
      </c>
      <c r="R595" s="229">
        <f>Q595*H595</f>
        <v>0</v>
      </c>
      <c r="S595" s="229">
        <v>0</v>
      </c>
      <c r="T595" s="230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31" t="s">
        <v>170</v>
      </c>
      <c r="AT595" s="231" t="s">
        <v>166</v>
      </c>
      <c r="AU595" s="231" t="s">
        <v>84</v>
      </c>
      <c r="AY595" s="17" t="s">
        <v>164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17" t="s">
        <v>84</v>
      </c>
      <c r="BK595" s="232">
        <f>ROUND(I595*H595,2)</f>
        <v>0</v>
      </c>
      <c r="BL595" s="17" t="s">
        <v>170</v>
      </c>
      <c r="BM595" s="231" t="s">
        <v>6192</v>
      </c>
    </row>
    <row r="596" spans="1:65" s="2" customFormat="1" ht="13.8" customHeight="1">
      <c r="A596" s="38"/>
      <c r="B596" s="39"/>
      <c r="C596" s="219" t="s">
        <v>2521</v>
      </c>
      <c r="D596" s="219" t="s">
        <v>166</v>
      </c>
      <c r="E596" s="220" t="s">
        <v>1980</v>
      </c>
      <c r="F596" s="221" t="s">
        <v>5785</v>
      </c>
      <c r="G596" s="222" t="s">
        <v>3721</v>
      </c>
      <c r="H596" s="223">
        <v>1</v>
      </c>
      <c r="I596" s="224"/>
      <c r="J596" s="225">
        <f>ROUND(I596*H596,2)</f>
        <v>0</v>
      </c>
      <c r="K596" s="226"/>
      <c r="L596" s="44"/>
      <c r="M596" s="227" t="s">
        <v>1</v>
      </c>
      <c r="N596" s="228" t="s">
        <v>41</v>
      </c>
      <c r="O596" s="91"/>
      <c r="P596" s="229">
        <f>O596*H596</f>
        <v>0</v>
      </c>
      <c r="Q596" s="229">
        <v>0</v>
      </c>
      <c r="R596" s="229">
        <f>Q596*H596</f>
        <v>0</v>
      </c>
      <c r="S596" s="229">
        <v>0</v>
      </c>
      <c r="T596" s="230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31" t="s">
        <v>170</v>
      </c>
      <c r="AT596" s="231" t="s">
        <v>166</v>
      </c>
      <c r="AU596" s="231" t="s">
        <v>84</v>
      </c>
      <c r="AY596" s="17" t="s">
        <v>164</v>
      </c>
      <c r="BE596" s="232">
        <f>IF(N596="základní",J596,0)</f>
        <v>0</v>
      </c>
      <c r="BF596" s="232">
        <f>IF(N596="snížená",J596,0)</f>
        <v>0</v>
      </c>
      <c r="BG596" s="232">
        <f>IF(N596="zákl. přenesená",J596,0)</f>
        <v>0</v>
      </c>
      <c r="BH596" s="232">
        <f>IF(N596="sníž. přenesená",J596,0)</f>
        <v>0</v>
      </c>
      <c r="BI596" s="232">
        <f>IF(N596="nulová",J596,0)</f>
        <v>0</v>
      </c>
      <c r="BJ596" s="17" t="s">
        <v>84</v>
      </c>
      <c r="BK596" s="232">
        <f>ROUND(I596*H596,2)</f>
        <v>0</v>
      </c>
      <c r="BL596" s="17" t="s">
        <v>170</v>
      </c>
      <c r="BM596" s="231" t="s">
        <v>6193</v>
      </c>
    </row>
    <row r="597" spans="1:65" s="2" customFormat="1" ht="34.8" customHeight="1">
      <c r="A597" s="38"/>
      <c r="B597" s="39"/>
      <c r="C597" s="219" t="s">
        <v>2525</v>
      </c>
      <c r="D597" s="219" t="s">
        <v>166</v>
      </c>
      <c r="E597" s="220" t="s">
        <v>6194</v>
      </c>
      <c r="F597" s="221" t="s">
        <v>6195</v>
      </c>
      <c r="G597" s="222" t="s">
        <v>3721</v>
      </c>
      <c r="H597" s="223">
        <v>1</v>
      </c>
      <c r="I597" s="224"/>
      <c r="J597" s="225">
        <f>ROUND(I597*H597,2)</f>
        <v>0</v>
      </c>
      <c r="K597" s="226"/>
      <c r="L597" s="44"/>
      <c r="M597" s="227" t="s">
        <v>1</v>
      </c>
      <c r="N597" s="228" t="s">
        <v>41</v>
      </c>
      <c r="O597" s="91"/>
      <c r="P597" s="229">
        <f>O597*H597</f>
        <v>0</v>
      </c>
      <c r="Q597" s="229">
        <v>0</v>
      </c>
      <c r="R597" s="229">
        <f>Q597*H597</f>
        <v>0</v>
      </c>
      <c r="S597" s="229">
        <v>0</v>
      </c>
      <c r="T597" s="230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31" t="s">
        <v>170</v>
      </c>
      <c r="AT597" s="231" t="s">
        <v>166</v>
      </c>
      <c r="AU597" s="231" t="s">
        <v>84</v>
      </c>
      <c r="AY597" s="17" t="s">
        <v>164</v>
      </c>
      <c r="BE597" s="232">
        <f>IF(N597="základní",J597,0)</f>
        <v>0</v>
      </c>
      <c r="BF597" s="232">
        <f>IF(N597="snížená",J597,0)</f>
        <v>0</v>
      </c>
      <c r="BG597" s="232">
        <f>IF(N597="zákl. přenesená",J597,0)</f>
        <v>0</v>
      </c>
      <c r="BH597" s="232">
        <f>IF(N597="sníž. přenesená",J597,0)</f>
        <v>0</v>
      </c>
      <c r="BI597" s="232">
        <f>IF(N597="nulová",J597,0)</f>
        <v>0</v>
      </c>
      <c r="BJ597" s="17" t="s">
        <v>84</v>
      </c>
      <c r="BK597" s="232">
        <f>ROUND(I597*H597,2)</f>
        <v>0</v>
      </c>
      <c r="BL597" s="17" t="s">
        <v>170</v>
      </c>
      <c r="BM597" s="231" t="s">
        <v>6196</v>
      </c>
    </row>
    <row r="598" spans="1:63" s="12" customFormat="1" ht="25.9" customHeight="1">
      <c r="A598" s="12"/>
      <c r="B598" s="203"/>
      <c r="C598" s="204"/>
      <c r="D598" s="205" t="s">
        <v>75</v>
      </c>
      <c r="E598" s="206" t="s">
        <v>3972</v>
      </c>
      <c r="F598" s="206" t="s">
        <v>6197</v>
      </c>
      <c r="G598" s="204"/>
      <c r="H598" s="204"/>
      <c r="I598" s="207"/>
      <c r="J598" s="208">
        <f>BK598</f>
        <v>0</v>
      </c>
      <c r="K598" s="204"/>
      <c r="L598" s="209"/>
      <c r="M598" s="210"/>
      <c r="N598" s="211"/>
      <c r="O598" s="211"/>
      <c r="P598" s="212">
        <f>SUM(P599:P630)</f>
        <v>0</v>
      </c>
      <c r="Q598" s="211"/>
      <c r="R598" s="212">
        <f>SUM(R599:R630)</f>
        <v>0</v>
      </c>
      <c r="S598" s="211"/>
      <c r="T598" s="213">
        <f>SUM(T599:T630)</f>
        <v>0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214" t="s">
        <v>84</v>
      </c>
      <c r="AT598" s="215" t="s">
        <v>75</v>
      </c>
      <c r="AU598" s="215" t="s">
        <v>76</v>
      </c>
      <c r="AY598" s="214" t="s">
        <v>164</v>
      </c>
      <c r="BK598" s="216">
        <f>SUM(BK599:BK630)</f>
        <v>0</v>
      </c>
    </row>
    <row r="599" spans="1:65" s="2" customFormat="1" ht="34.8" customHeight="1">
      <c r="A599" s="38"/>
      <c r="B599" s="39"/>
      <c r="C599" s="219" t="s">
        <v>2530</v>
      </c>
      <c r="D599" s="219" t="s">
        <v>166</v>
      </c>
      <c r="E599" s="220" t="s">
        <v>1985</v>
      </c>
      <c r="F599" s="221" t="s">
        <v>6198</v>
      </c>
      <c r="G599" s="222" t="s">
        <v>3721</v>
      </c>
      <c r="H599" s="223">
        <v>1</v>
      </c>
      <c r="I599" s="224"/>
      <c r="J599" s="225">
        <f>ROUND(I599*H599,2)</f>
        <v>0</v>
      </c>
      <c r="K599" s="226"/>
      <c r="L599" s="44"/>
      <c r="M599" s="227" t="s">
        <v>1</v>
      </c>
      <c r="N599" s="228" t="s">
        <v>41</v>
      </c>
      <c r="O599" s="91"/>
      <c r="P599" s="229">
        <f>O599*H599</f>
        <v>0</v>
      </c>
      <c r="Q599" s="229">
        <v>0</v>
      </c>
      <c r="R599" s="229">
        <f>Q599*H599</f>
        <v>0</v>
      </c>
      <c r="S599" s="229">
        <v>0</v>
      </c>
      <c r="T599" s="230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31" t="s">
        <v>170</v>
      </c>
      <c r="AT599" s="231" t="s">
        <v>166</v>
      </c>
      <c r="AU599" s="231" t="s">
        <v>84</v>
      </c>
      <c r="AY599" s="17" t="s">
        <v>164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17" t="s">
        <v>84</v>
      </c>
      <c r="BK599" s="232">
        <f>ROUND(I599*H599,2)</f>
        <v>0</v>
      </c>
      <c r="BL599" s="17" t="s">
        <v>170</v>
      </c>
      <c r="BM599" s="231" t="s">
        <v>6199</v>
      </c>
    </row>
    <row r="600" spans="1:65" s="2" customFormat="1" ht="13.8" customHeight="1">
      <c r="A600" s="38"/>
      <c r="B600" s="39"/>
      <c r="C600" s="219" t="s">
        <v>2534</v>
      </c>
      <c r="D600" s="219" t="s">
        <v>166</v>
      </c>
      <c r="E600" s="220" t="s">
        <v>1990</v>
      </c>
      <c r="F600" s="221" t="s">
        <v>5811</v>
      </c>
      <c r="G600" s="222" t="s">
        <v>3721</v>
      </c>
      <c r="H600" s="223">
        <v>1</v>
      </c>
      <c r="I600" s="224"/>
      <c r="J600" s="225">
        <f>ROUND(I600*H600,2)</f>
        <v>0</v>
      </c>
      <c r="K600" s="226"/>
      <c r="L600" s="44"/>
      <c r="M600" s="227" t="s">
        <v>1</v>
      </c>
      <c r="N600" s="228" t="s">
        <v>41</v>
      </c>
      <c r="O600" s="91"/>
      <c r="P600" s="229">
        <f>O600*H600</f>
        <v>0</v>
      </c>
      <c r="Q600" s="229">
        <v>0</v>
      </c>
      <c r="R600" s="229">
        <f>Q600*H600</f>
        <v>0</v>
      </c>
      <c r="S600" s="229">
        <v>0</v>
      </c>
      <c r="T600" s="230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31" t="s">
        <v>170</v>
      </c>
      <c r="AT600" s="231" t="s">
        <v>166</v>
      </c>
      <c r="AU600" s="231" t="s">
        <v>84</v>
      </c>
      <c r="AY600" s="17" t="s">
        <v>164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17" t="s">
        <v>84</v>
      </c>
      <c r="BK600" s="232">
        <f>ROUND(I600*H600,2)</f>
        <v>0</v>
      </c>
      <c r="BL600" s="17" t="s">
        <v>170</v>
      </c>
      <c r="BM600" s="231" t="s">
        <v>6200</v>
      </c>
    </row>
    <row r="601" spans="1:65" s="2" customFormat="1" ht="13.8" customHeight="1">
      <c r="A601" s="38"/>
      <c r="B601" s="39"/>
      <c r="C601" s="219" t="s">
        <v>2538</v>
      </c>
      <c r="D601" s="219" t="s">
        <v>166</v>
      </c>
      <c r="E601" s="220" t="s">
        <v>1995</v>
      </c>
      <c r="F601" s="221" t="s">
        <v>5733</v>
      </c>
      <c r="G601" s="222" t="s">
        <v>3721</v>
      </c>
      <c r="H601" s="223">
        <v>1</v>
      </c>
      <c r="I601" s="224"/>
      <c r="J601" s="225">
        <f>ROUND(I601*H601,2)</f>
        <v>0</v>
      </c>
      <c r="K601" s="226"/>
      <c r="L601" s="44"/>
      <c r="M601" s="227" t="s">
        <v>1</v>
      </c>
      <c r="N601" s="228" t="s">
        <v>41</v>
      </c>
      <c r="O601" s="91"/>
      <c r="P601" s="229">
        <f>O601*H601</f>
        <v>0</v>
      </c>
      <c r="Q601" s="229">
        <v>0</v>
      </c>
      <c r="R601" s="229">
        <f>Q601*H601</f>
        <v>0</v>
      </c>
      <c r="S601" s="229">
        <v>0</v>
      </c>
      <c r="T601" s="230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31" t="s">
        <v>170</v>
      </c>
      <c r="AT601" s="231" t="s">
        <v>166</v>
      </c>
      <c r="AU601" s="231" t="s">
        <v>84</v>
      </c>
      <c r="AY601" s="17" t="s">
        <v>164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17" t="s">
        <v>84</v>
      </c>
      <c r="BK601" s="232">
        <f>ROUND(I601*H601,2)</f>
        <v>0</v>
      </c>
      <c r="BL601" s="17" t="s">
        <v>170</v>
      </c>
      <c r="BM601" s="231" t="s">
        <v>6201</v>
      </c>
    </row>
    <row r="602" spans="1:65" s="2" customFormat="1" ht="22.2" customHeight="1">
      <c r="A602" s="38"/>
      <c r="B602" s="39"/>
      <c r="C602" s="219" t="s">
        <v>2542</v>
      </c>
      <c r="D602" s="219" t="s">
        <v>166</v>
      </c>
      <c r="E602" s="220" t="s">
        <v>2000</v>
      </c>
      <c r="F602" s="221" t="s">
        <v>6202</v>
      </c>
      <c r="G602" s="222" t="s">
        <v>3721</v>
      </c>
      <c r="H602" s="223">
        <v>1</v>
      </c>
      <c r="I602" s="224"/>
      <c r="J602" s="225">
        <f>ROUND(I602*H602,2)</f>
        <v>0</v>
      </c>
      <c r="K602" s="226"/>
      <c r="L602" s="44"/>
      <c r="M602" s="227" t="s">
        <v>1</v>
      </c>
      <c r="N602" s="228" t="s">
        <v>41</v>
      </c>
      <c r="O602" s="91"/>
      <c r="P602" s="229">
        <f>O602*H602</f>
        <v>0</v>
      </c>
      <c r="Q602" s="229">
        <v>0</v>
      </c>
      <c r="R602" s="229">
        <f>Q602*H602</f>
        <v>0</v>
      </c>
      <c r="S602" s="229">
        <v>0</v>
      </c>
      <c r="T602" s="230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31" t="s">
        <v>170</v>
      </c>
      <c r="AT602" s="231" t="s">
        <v>166</v>
      </c>
      <c r="AU602" s="231" t="s">
        <v>84</v>
      </c>
      <c r="AY602" s="17" t="s">
        <v>164</v>
      </c>
      <c r="BE602" s="232">
        <f>IF(N602="základní",J602,0)</f>
        <v>0</v>
      </c>
      <c r="BF602" s="232">
        <f>IF(N602="snížená",J602,0)</f>
        <v>0</v>
      </c>
      <c r="BG602" s="232">
        <f>IF(N602="zákl. přenesená",J602,0)</f>
        <v>0</v>
      </c>
      <c r="BH602" s="232">
        <f>IF(N602="sníž. přenesená",J602,0)</f>
        <v>0</v>
      </c>
      <c r="BI602" s="232">
        <f>IF(N602="nulová",J602,0)</f>
        <v>0</v>
      </c>
      <c r="BJ602" s="17" t="s">
        <v>84</v>
      </c>
      <c r="BK602" s="232">
        <f>ROUND(I602*H602,2)</f>
        <v>0</v>
      </c>
      <c r="BL602" s="17" t="s">
        <v>170</v>
      </c>
      <c r="BM602" s="231" t="s">
        <v>6203</v>
      </c>
    </row>
    <row r="603" spans="1:65" s="2" customFormat="1" ht="22.2" customHeight="1">
      <c r="A603" s="38"/>
      <c r="B603" s="39"/>
      <c r="C603" s="219" t="s">
        <v>2546</v>
      </c>
      <c r="D603" s="219" t="s">
        <v>166</v>
      </c>
      <c r="E603" s="220" t="s">
        <v>2005</v>
      </c>
      <c r="F603" s="221" t="s">
        <v>6204</v>
      </c>
      <c r="G603" s="222" t="s">
        <v>3721</v>
      </c>
      <c r="H603" s="223">
        <v>1</v>
      </c>
      <c r="I603" s="224"/>
      <c r="J603" s="225">
        <f>ROUND(I603*H603,2)</f>
        <v>0</v>
      </c>
      <c r="K603" s="226"/>
      <c r="L603" s="44"/>
      <c r="M603" s="227" t="s">
        <v>1</v>
      </c>
      <c r="N603" s="228" t="s">
        <v>41</v>
      </c>
      <c r="O603" s="91"/>
      <c r="P603" s="229">
        <f>O603*H603</f>
        <v>0</v>
      </c>
      <c r="Q603" s="229">
        <v>0</v>
      </c>
      <c r="R603" s="229">
        <f>Q603*H603</f>
        <v>0</v>
      </c>
      <c r="S603" s="229">
        <v>0</v>
      </c>
      <c r="T603" s="230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31" t="s">
        <v>170</v>
      </c>
      <c r="AT603" s="231" t="s">
        <v>166</v>
      </c>
      <c r="AU603" s="231" t="s">
        <v>84</v>
      </c>
      <c r="AY603" s="17" t="s">
        <v>164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17" t="s">
        <v>84</v>
      </c>
      <c r="BK603" s="232">
        <f>ROUND(I603*H603,2)</f>
        <v>0</v>
      </c>
      <c r="BL603" s="17" t="s">
        <v>170</v>
      </c>
      <c r="BM603" s="231" t="s">
        <v>6205</v>
      </c>
    </row>
    <row r="604" spans="1:65" s="2" customFormat="1" ht="13.8" customHeight="1">
      <c r="A604" s="38"/>
      <c r="B604" s="39"/>
      <c r="C604" s="219" t="s">
        <v>2550</v>
      </c>
      <c r="D604" s="219" t="s">
        <v>166</v>
      </c>
      <c r="E604" s="220" t="s">
        <v>2009</v>
      </c>
      <c r="F604" s="221" t="s">
        <v>6206</v>
      </c>
      <c r="G604" s="222" t="s">
        <v>169</v>
      </c>
      <c r="H604" s="223">
        <v>85.8</v>
      </c>
      <c r="I604" s="224"/>
      <c r="J604" s="225">
        <f>ROUND(I604*H604,2)</f>
        <v>0</v>
      </c>
      <c r="K604" s="226"/>
      <c r="L604" s="44"/>
      <c r="M604" s="227" t="s">
        <v>1</v>
      </c>
      <c r="N604" s="228" t="s">
        <v>41</v>
      </c>
      <c r="O604" s="91"/>
      <c r="P604" s="229">
        <f>O604*H604</f>
        <v>0</v>
      </c>
      <c r="Q604" s="229">
        <v>0</v>
      </c>
      <c r="R604" s="229">
        <f>Q604*H604</f>
        <v>0</v>
      </c>
      <c r="S604" s="229">
        <v>0</v>
      </c>
      <c r="T604" s="230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31" t="s">
        <v>170</v>
      </c>
      <c r="AT604" s="231" t="s">
        <v>166</v>
      </c>
      <c r="AU604" s="231" t="s">
        <v>84</v>
      </c>
      <c r="AY604" s="17" t="s">
        <v>164</v>
      </c>
      <c r="BE604" s="232">
        <f>IF(N604="základní",J604,0)</f>
        <v>0</v>
      </c>
      <c r="BF604" s="232">
        <f>IF(N604="snížená",J604,0)</f>
        <v>0</v>
      </c>
      <c r="BG604" s="232">
        <f>IF(N604="zákl. přenesená",J604,0)</f>
        <v>0</v>
      </c>
      <c r="BH604" s="232">
        <f>IF(N604="sníž. přenesená",J604,0)</f>
        <v>0</v>
      </c>
      <c r="BI604" s="232">
        <f>IF(N604="nulová",J604,0)</f>
        <v>0</v>
      </c>
      <c r="BJ604" s="17" t="s">
        <v>84</v>
      </c>
      <c r="BK604" s="232">
        <f>ROUND(I604*H604,2)</f>
        <v>0</v>
      </c>
      <c r="BL604" s="17" t="s">
        <v>170</v>
      </c>
      <c r="BM604" s="231" t="s">
        <v>6207</v>
      </c>
    </row>
    <row r="605" spans="1:65" s="2" customFormat="1" ht="13.8" customHeight="1">
      <c r="A605" s="38"/>
      <c r="B605" s="39"/>
      <c r="C605" s="219" t="s">
        <v>2554</v>
      </c>
      <c r="D605" s="219" t="s">
        <v>166</v>
      </c>
      <c r="E605" s="220" t="s">
        <v>2014</v>
      </c>
      <c r="F605" s="221" t="s">
        <v>5480</v>
      </c>
      <c r="G605" s="222" t="s">
        <v>169</v>
      </c>
      <c r="H605" s="223">
        <v>70.2</v>
      </c>
      <c r="I605" s="224"/>
      <c r="J605" s="225">
        <f>ROUND(I605*H605,2)</f>
        <v>0</v>
      </c>
      <c r="K605" s="226"/>
      <c r="L605" s="44"/>
      <c r="M605" s="227" t="s">
        <v>1</v>
      </c>
      <c r="N605" s="228" t="s">
        <v>41</v>
      </c>
      <c r="O605" s="91"/>
      <c r="P605" s="229">
        <f>O605*H605</f>
        <v>0</v>
      </c>
      <c r="Q605" s="229">
        <v>0</v>
      </c>
      <c r="R605" s="229">
        <f>Q605*H605</f>
        <v>0</v>
      </c>
      <c r="S605" s="229">
        <v>0</v>
      </c>
      <c r="T605" s="230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31" t="s">
        <v>170</v>
      </c>
      <c r="AT605" s="231" t="s">
        <v>166</v>
      </c>
      <c r="AU605" s="231" t="s">
        <v>84</v>
      </c>
      <c r="AY605" s="17" t="s">
        <v>164</v>
      </c>
      <c r="BE605" s="232">
        <f>IF(N605="základní",J605,0)</f>
        <v>0</v>
      </c>
      <c r="BF605" s="232">
        <f>IF(N605="snížená",J605,0)</f>
        <v>0</v>
      </c>
      <c r="BG605" s="232">
        <f>IF(N605="zákl. přenesená",J605,0)</f>
        <v>0</v>
      </c>
      <c r="BH605" s="232">
        <f>IF(N605="sníž. přenesená",J605,0)</f>
        <v>0</v>
      </c>
      <c r="BI605" s="232">
        <f>IF(N605="nulová",J605,0)</f>
        <v>0</v>
      </c>
      <c r="BJ605" s="17" t="s">
        <v>84</v>
      </c>
      <c r="BK605" s="232">
        <f>ROUND(I605*H605,2)</f>
        <v>0</v>
      </c>
      <c r="BL605" s="17" t="s">
        <v>170</v>
      </c>
      <c r="BM605" s="231" t="s">
        <v>6208</v>
      </c>
    </row>
    <row r="606" spans="1:65" s="2" customFormat="1" ht="13.8" customHeight="1">
      <c r="A606" s="38"/>
      <c r="B606" s="39"/>
      <c r="C606" s="219" t="s">
        <v>2558</v>
      </c>
      <c r="D606" s="219" t="s">
        <v>166</v>
      </c>
      <c r="E606" s="220" t="s">
        <v>2018</v>
      </c>
      <c r="F606" s="221" t="s">
        <v>6209</v>
      </c>
      <c r="G606" s="222" t="s">
        <v>3928</v>
      </c>
      <c r="H606" s="223">
        <v>15.36</v>
      </c>
      <c r="I606" s="224"/>
      <c r="J606" s="225">
        <f>ROUND(I606*H606,2)</f>
        <v>0</v>
      </c>
      <c r="K606" s="226"/>
      <c r="L606" s="44"/>
      <c r="M606" s="227" t="s">
        <v>1</v>
      </c>
      <c r="N606" s="228" t="s">
        <v>41</v>
      </c>
      <c r="O606" s="91"/>
      <c r="P606" s="229">
        <f>O606*H606</f>
        <v>0</v>
      </c>
      <c r="Q606" s="229">
        <v>0</v>
      </c>
      <c r="R606" s="229">
        <f>Q606*H606</f>
        <v>0</v>
      </c>
      <c r="S606" s="229">
        <v>0</v>
      </c>
      <c r="T606" s="230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31" t="s">
        <v>170</v>
      </c>
      <c r="AT606" s="231" t="s">
        <v>166</v>
      </c>
      <c r="AU606" s="231" t="s">
        <v>84</v>
      </c>
      <c r="AY606" s="17" t="s">
        <v>164</v>
      </c>
      <c r="BE606" s="232">
        <f>IF(N606="základní",J606,0)</f>
        <v>0</v>
      </c>
      <c r="BF606" s="232">
        <f>IF(N606="snížená",J606,0)</f>
        <v>0</v>
      </c>
      <c r="BG606" s="232">
        <f>IF(N606="zákl. přenesená",J606,0)</f>
        <v>0</v>
      </c>
      <c r="BH606" s="232">
        <f>IF(N606="sníž. přenesená",J606,0)</f>
        <v>0</v>
      </c>
      <c r="BI606" s="232">
        <f>IF(N606="nulová",J606,0)</f>
        <v>0</v>
      </c>
      <c r="BJ606" s="17" t="s">
        <v>84</v>
      </c>
      <c r="BK606" s="232">
        <f>ROUND(I606*H606,2)</f>
        <v>0</v>
      </c>
      <c r="BL606" s="17" t="s">
        <v>170</v>
      </c>
      <c r="BM606" s="231" t="s">
        <v>6210</v>
      </c>
    </row>
    <row r="607" spans="1:65" s="2" customFormat="1" ht="13.8" customHeight="1">
      <c r="A607" s="38"/>
      <c r="B607" s="39"/>
      <c r="C607" s="219" t="s">
        <v>2562</v>
      </c>
      <c r="D607" s="219" t="s">
        <v>166</v>
      </c>
      <c r="E607" s="220" t="s">
        <v>2023</v>
      </c>
      <c r="F607" s="221" t="s">
        <v>6211</v>
      </c>
      <c r="G607" s="222" t="s">
        <v>3928</v>
      </c>
      <c r="H607" s="223">
        <v>10.8</v>
      </c>
      <c r="I607" s="224"/>
      <c r="J607" s="225">
        <f>ROUND(I607*H607,2)</f>
        <v>0</v>
      </c>
      <c r="K607" s="226"/>
      <c r="L607" s="44"/>
      <c r="M607" s="227" t="s">
        <v>1</v>
      </c>
      <c r="N607" s="228" t="s">
        <v>41</v>
      </c>
      <c r="O607" s="91"/>
      <c r="P607" s="229">
        <f>O607*H607</f>
        <v>0</v>
      </c>
      <c r="Q607" s="229">
        <v>0</v>
      </c>
      <c r="R607" s="229">
        <f>Q607*H607</f>
        <v>0</v>
      </c>
      <c r="S607" s="229">
        <v>0</v>
      </c>
      <c r="T607" s="230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31" t="s">
        <v>170</v>
      </c>
      <c r="AT607" s="231" t="s">
        <v>166</v>
      </c>
      <c r="AU607" s="231" t="s">
        <v>84</v>
      </c>
      <c r="AY607" s="17" t="s">
        <v>164</v>
      </c>
      <c r="BE607" s="232">
        <f>IF(N607="základní",J607,0)</f>
        <v>0</v>
      </c>
      <c r="BF607" s="232">
        <f>IF(N607="snížená",J607,0)</f>
        <v>0</v>
      </c>
      <c r="BG607" s="232">
        <f>IF(N607="zákl. přenesená",J607,0)</f>
        <v>0</v>
      </c>
      <c r="BH607" s="232">
        <f>IF(N607="sníž. přenesená",J607,0)</f>
        <v>0</v>
      </c>
      <c r="BI607" s="232">
        <f>IF(N607="nulová",J607,0)</f>
        <v>0</v>
      </c>
      <c r="BJ607" s="17" t="s">
        <v>84</v>
      </c>
      <c r="BK607" s="232">
        <f>ROUND(I607*H607,2)</f>
        <v>0</v>
      </c>
      <c r="BL607" s="17" t="s">
        <v>170</v>
      </c>
      <c r="BM607" s="231" t="s">
        <v>6212</v>
      </c>
    </row>
    <row r="608" spans="1:65" s="2" customFormat="1" ht="13.8" customHeight="1">
      <c r="A608" s="38"/>
      <c r="B608" s="39"/>
      <c r="C608" s="219" t="s">
        <v>2566</v>
      </c>
      <c r="D608" s="219" t="s">
        <v>166</v>
      </c>
      <c r="E608" s="220" t="s">
        <v>2027</v>
      </c>
      <c r="F608" s="221" t="s">
        <v>5970</v>
      </c>
      <c r="G608" s="222" t="s">
        <v>3928</v>
      </c>
      <c r="H608" s="223">
        <v>2</v>
      </c>
      <c r="I608" s="224"/>
      <c r="J608" s="225">
        <f>ROUND(I608*H608,2)</f>
        <v>0</v>
      </c>
      <c r="K608" s="226"/>
      <c r="L608" s="44"/>
      <c r="M608" s="227" t="s">
        <v>1</v>
      </c>
      <c r="N608" s="228" t="s">
        <v>41</v>
      </c>
      <c r="O608" s="91"/>
      <c r="P608" s="229">
        <f>O608*H608</f>
        <v>0</v>
      </c>
      <c r="Q608" s="229">
        <v>0</v>
      </c>
      <c r="R608" s="229">
        <f>Q608*H608</f>
        <v>0</v>
      </c>
      <c r="S608" s="229">
        <v>0</v>
      </c>
      <c r="T608" s="230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31" t="s">
        <v>170</v>
      </c>
      <c r="AT608" s="231" t="s">
        <v>166</v>
      </c>
      <c r="AU608" s="231" t="s">
        <v>84</v>
      </c>
      <c r="AY608" s="17" t="s">
        <v>164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17" t="s">
        <v>84</v>
      </c>
      <c r="BK608" s="232">
        <f>ROUND(I608*H608,2)</f>
        <v>0</v>
      </c>
      <c r="BL608" s="17" t="s">
        <v>170</v>
      </c>
      <c r="BM608" s="231" t="s">
        <v>6213</v>
      </c>
    </row>
    <row r="609" spans="1:65" s="2" customFormat="1" ht="13.8" customHeight="1">
      <c r="A609" s="38"/>
      <c r="B609" s="39"/>
      <c r="C609" s="219" t="s">
        <v>2569</v>
      </c>
      <c r="D609" s="219" t="s">
        <v>166</v>
      </c>
      <c r="E609" s="220" t="s">
        <v>2032</v>
      </c>
      <c r="F609" s="221" t="s">
        <v>6108</v>
      </c>
      <c r="G609" s="222" t="s">
        <v>3928</v>
      </c>
      <c r="H609" s="223">
        <v>2</v>
      </c>
      <c r="I609" s="224"/>
      <c r="J609" s="225">
        <f>ROUND(I609*H609,2)</f>
        <v>0</v>
      </c>
      <c r="K609" s="226"/>
      <c r="L609" s="44"/>
      <c r="M609" s="227" t="s">
        <v>1</v>
      </c>
      <c r="N609" s="228" t="s">
        <v>41</v>
      </c>
      <c r="O609" s="91"/>
      <c r="P609" s="229">
        <f>O609*H609</f>
        <v>0</v>
      </c>
      <c r="Q609" s="229">
        <v>0</v>
      </c>
      <c r="R609" s="229">
        <f>Q609*H609</f>
        <v>0</v>
      </c>
      <c r="S609" s="229">
        <v>0</v>
      </c>
      <c r="T609" s="230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31" t="s">
        <v>170</v>
      </c>
      <c r="AT609" s="231" t="s">
        <v>166</v>
      </c>
      <c r="AU609" s="231" t="s">
        <v>84</v>
      </c>
      <c r="AY609" s="17" t="s">
        <v>164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17" t="s">
        <v>84</v>
      </c>
      <c r="BK609" s="232">
        <f>ROUND(I609*H609,2)</f>
        <v>0</v>
      </c>
      <c r="BL609" s="17" t="s">
        <v>170</v>
      </c>
      <c r="BM609" s="231" t="s">
        <v>6214</v>
      </c>
    </row>
    <row r="610" spans="1:65" s="2" customFormat="1" ht="22.2" customHeight="1">
      <c r="A610" s="38"/>
      <c r="B610" s="39"/>
      <c r="C610" s="219" t="s">
        <v>2575</v>
      </c>
      <c r="D610" s="219" t="s">
        <v>166</v>
      </c>
      <c r="E610" s="220" t="s">
        <v>2036</v>
      </c>
      <c r="F610" s="221" t="s">
        <v>5764</v>
      </c>
      <c r="G610" s="222" t="s">
        <v>169</v>
      </c>
      <c r="H610" s="223">
        <v>20.4</v>
      </c>
      <c r="I610" s="224"/>
      <c r="J610" s="225">
        <f>ROUND(I610*H610,2)</f>
        <v>0</v>
      </c>
      <c r="K610" s="226"/>
      <c r="L610" s="44"/>
      <c r="M610" s="227" t="s">
        <v>1</v>
      </c>
      <c r="N610" s="228" t="s">
        <v>41</v>
      </c>
      <c r="O610" s="91"/>
      <c r="P610" s="229">
        <f>O610*H610</f>
        <v>0</v>
      </c>
      <c r="Q610" s="229">
        <v>0</v>
      </c>
      <c r="R610" s="229">
        <f>Q610*H610</f>
        <v>0</v>
      </c>
      <c r="S610" s="229">
        <v>0</v>
      </c>
      <c r="T610" s="230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31" t="s">
        <v>170</v>
      </c>
      <c r="AT610" s="231" t="s">
        <v>166</v>
      </c>
      <c r="AU610" s="231" t="s">
        <v>84</v>
      </c>
      <c r="AY610" s="17" t="s">
        <v>164</v>
      </c>
      <c r="BE610" s="232">
        <f>IF(N610="základní",J610,0)</f>
        <v>0</v>
      </c>
      <c r="BF610" s="232">
        <f>IF(N610="snížená",J610,0)</f>
        <v>0</v>
      </c>
      <c r="BG610" s="232">
        <f>IF(N610="zákl. přenesená",J610,0)</f>
        <v>0</v>
      </c>
      <c r="BH610" s="232">
        <f>IF(N610="sníž. přenesená",J610,0)</f>
        <v>0</v>
      </c>
      <c r="BI610" s="232">
        <f>IF(N610="nulová",J610,0)</f>
        <v>0</v>
      </c>
      <c r="BJ610" s="17" t="s">
        <v>84</v>
      </c>
      <c r="BK610" s="232">
        <f>ROUND(I610*H610,2)</f>
        <v>0</v>
      </c>
      <c r="BL610" s="17" t="s">
        <v>170</v>
      </c>
      <c r="BM610" s="231" t="s">
        <v>6215</v>
      </c>
    </row>
    <row r="611" spans="1:65" s="2" customFormat="1" ht="34.8" customHeight="1">
      <c r="A611" s="38"/>
      <c r="B611" s="39"/>
      <c r="C611" s="219" t="s">
        <v>2580</v>
      </c>
      <c r="D611" s="219" t="s">
        <v>166</v>
      </c>
      <c r="E611" s="220" t="s">
        <v>2045</v>
      </c>
      <c r="F611" s="221" t="s">
        <v>5766</v>
      </c>
      <c r="G611" s="222" t="s">
        <v>169</v>
      </c>
      <c r="H611" s="223">
        <v>50.4</v>
      </c>
      <c r="I611" s="224"/>
      <c r="J611" s="225">
        <f>ROUND(I611*H611,2)</f>
        <v>0</v>
      </c>
      <c r="K611" s="226"/>
      <c r="L611" s="44"/>
      <c r="M611" s="227" t="s">
        <v>1</v>
      </c>
      <c r="N611" s="228" t="s">
        <v>41</v>
      </c>
      <c r="O611" s="91"/>
      <c r="P611" s="229">
        <f>O611*H611</f>
        <v>0</v>
      </c>
      <c r="Q611" s="229">
        <v>0</v>
      </c>
      <c r="R611" s="229">
        <f>Q611*H611</f>
        <v>0</v>
      </c>
      <c r="S611" s="229">
        <v>0</v>
      </c>
      <c r="T611" s="230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31" t="s">
        <v>170</v>
      </c>
      <c r="AT611" s="231" t="s">
        <v>166</v>
      </c>
      <c r="AU611" s="231" t="s">
        <v>84</v>
      </c>
      <c r="AY611" s="17" t="s">
        <v>164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17" t="s">
        <v>84</v>
      </c>
      <c r="BK611" s="232">
        <f>ROUND(I611*H611,2)</f>
        <v>0</v>
      </c>
      <c r="BL611" s="17" t="s">
        <v>170</v>
      </c>
      <c r="BM611" s="231" t="s">
        <v>6216</v>
      </c>
    </row>
    <row r="612" spans="1:65" s="2" customFormat="1" ht="22.2" customHeight="1">
      <c r="A612" s="38"/>
      <c r="B612" s="39"/>
      <c r="C612" s="219" t="s">
        <v>2584</v>
      </c>
      <c r="D612" s="219" t="s">
        <v>166</v>
      </c>
      <c r="E612" s="220" t="s">
        <v>2051</v>
      </c>
      <c r="F612" s="221" t="s">
        <v>5832</v>
      </c>
      <c r="G612" s="222" t="s">
        <v>169</v>
      </c>
      <c r="H612" s="223">
        <v>58.5</v>
      </c>
      <c r="I612" s="224"/>
      <c r="J612" s="225">
        <f>ROUND(I612*H612,2)</f>
        <v>0</v>
      </c>
      <c r="K612" s="226"/>
      <c r="L612" s="44"/>
      <c r="M612" s="227" t="s">
        <v>1</v>
      </c>
      <c r="N612" s="228" t="s">
        <v>41</v>
      </c>
      <c r="O612" s="91"/>
      <c r="P612" s="229">
        <f>O612*H612</f>
        <v>0</v>
      </c>
      <c r="Q612" s="229">
        <v>0</v>
      </c>
      <c r="R612" s="229">
        <f>Q612*H612</f>
        <v>0</v>
      </c>
      <c r="S612" s="229">
        <v>0</v>
      </c>
      <c r="T612" s="230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31" t="s">
        <v>170</v>
      </c>
      <c r="AT612" s="231" t="s">
        <v>166</v>
      </c>
      <c r="AU612" s="231" t="s">
        <v>84</v>
      </c>
      <c r="AY612" s="17" t="s">
        <v>164</v>
      </c>
      <c r="BE612" s="232">
        <f>IF(N612="základní",J612,0)</f>
        <v>0</v>
      </c>
      <c r="BF612" s="232">
        <f>IF(N612="snížená",J612,0)</f>
        <v>0</v>
      </c>
      <c r="BG612" s="232">
        <f>IF(N612="zákl. přenesená",J612,0)</f>
        <v>0</v>
      </c>
      <c r="BH612" s="232">
        <f>IF(N612="sníž. přenesená",J612,0)</f>
        <v>0</v>
      </c>
      <c r="BI612" s="232">
        <f>IF(N612="nulová",J612,0)</f>
        <v>0</v>
      </c>
      <c r="BJ612" s="17" t="s">
        <v>84</v>
      </c>
      <c r="BK612" s="232">
        <f>ROUND(I612*H612,2)</f>
        <v>0</v>
      </c>
      <c r="BL612" s="17" t="s">
        <v>170</v>
      </c>
      <c r="BM612" s="231" t="s">
        <v>6217</v>
      </c>
    </row>
    <row r="613" spans="1:65" s="2" customFormat="1" ht="13.8" customHeight="1">
      <c r="A613" s="38"/>
      <c r="B613" s="39"/>
      <c r="C613" s="219" t="s">
        <v>2588</v>
      </c>
      <c r="D613" s="219" t="s">
        <v>166</v>
      </c>
      <c r="E613" s="220" t="s">
        <v>2057</v>
      </c>
      <c r="F613" s="221" t="s">
        <v>5835</v>
      </c>
      <c r="G613" s="222" t="s">
        <v>169</v>
      </c>
      <c r="H613" s="223">
        <v>5</v>
      </c>
      <c r="I613" s="224"/>
      <c r="J613" s="225">
        <f>ROUND(I613*H613,2)</f>
        <v>0</v>
      </c>
      <c r="K613" s="226"/>
      <c r="L613" s="44"/>
      <c r="M613" s="227" t="s">
        <v>1</v>
      </c>
      <c r="N613" s="228" t="s">
        <v>41</v>
      </c>
      <c r="O613" s="91"/>
      <c r="P613" s="229">
        <f>O613*H613</f>
        <v>0</v>
      </c>
      <c r="Q613" s="229">
        <v>0</v>
      </c>
      <c r="R613" s="229">
        <f>Q613*H613</f>
        <v>0</v>
      </c>
      <c r="S613" s="229">
        <v>0</v>
      </c>
      <c r="T613" s="230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31" t="s">
        <v>170</v>
      </c>
      <c r="AT613" s="231" t="s">
        <v>166</v>
      </c>
      <c r="AU613" s="231" t="s">
        <v>84</v>
      </c>
      <c r="AY613" s="17" t="s">
        <v>164</v>
      </c>
      <c r="BE613" s="232">
        <f>IF(N613="základní",J613,0)</f>
        <v>0</v>
      </c>
      <c r="BF613" s="232">
        <f>IF(N613="snížená",J613,0)</f>
        <v>0</v>
      </c>
      <c r="BG613" s="232">
        <f>IF(N613="zákl. přenesená",J613,0)</f>
        <v>0</v>
      </c>
      <c r="BH613" s="232">
        <f>IF(N613="sníž. přenesená",J613,0)</f>
        <v>0</v>
      </c>
      <c r="BI613" s="232">
        <f>IF(N613="nulová",J613,0)</f>
        <v>0</v>
      </c>
      <c r="BJ613" s="17" t="s">
        <v>84</v>
      </c>
      <c r="BK613" s="232">
        <f>ROUND(I613*H613,2)</f>
        <v>0</v>
      </c>
      <c r="BL613" s="17" t="s">
        <v>170</v>
      </c>
      <c r="BM613" s="231" t="s">
        <v>6218</v>
      </c>
    </row>
    <row r="614" spans="1:65" s="2" customFormat="1" ht="13.8" customHeight="1">
      <c r="A614" s="38"/>
      <c r="B614" s="39"/>
      <c r="C614" s="219" t="s">
        <v>2593</v>
      </c>
      <c r="D614" s="219" t="s">
        <v>166</v>
      </c>
      <c r="E614" s="220" t="s">
        <v>2061</v>
      </c>
      <c r="F614" s="221" t="s">
        <v>6219</v>
      </c>
      <c r="G614" s="222" t="s">
        <v>3721</v>
      </c>
      <c r="H614" s="223">
        <v>1</v>
      </c>
      <c r="I614" s="224"/>
      <c r="J614" s="225">
        <f>ROUND(I614*H614,2)</f>
        <v>0</v>
      </c>
      <c r="K614" s="226"/>
      <c r="L614" s="44"/>
      <c r="M614" s="227" t="s">
        <v>1</v>
      </c>
      <c r="N614" s="228" t="s">
        <v>41</v>
      </c>
      <c r="O614" s="91"/>
      <c r="P614" s="229">
        <f>O614*H614</f>
        <v>0</v>
      </c>
      <c r="Q614" s="229">
        <v>0</v>
      </c>
      <c r="R614" s="229">
        <f>Q614*H614</f>
        <v>0</v>
      </c>
      <c r="S614" s="229">
        <v>0</v>
      </c>
      <c r="T614" s="230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31" t="s">
        <v>170</v>
      </c>
      <c r="AT614" s="231" t="s">
        <v>166</v>
      </c>
      <c r="AU614" s="231" t="s">
        <v>84</v>
      </c>
      <c r="AY614" s="17" t="s">
        <v>164</v>
      </c>
      <c r="BE614" s="232">
        <f>IF(N614="základní",J614,0)</f>
        <v>0</v>
      </c>
      <c r="BF614" s="232">
        <f>IF(N614="snížená",J614,0)</f>
        <v>0</v>
      </c>
      <c r="BG614" s="232">
        <f>IF(N614="zákl. přenesená",J614,0)</f>
        <v>0</v>
      </c>
      <c r="BH614" s="232">
        <f>IF(N614="sníž. přenesená",J614,0)</f>
        <v>0</v>
      </c>
      <c r="BI614" s="232">
        <f>IF(N614="nulová",J614,0)</f>
        <v>0</v>
      </c>
      <c r="BJ614" s="17" t="s">
        <v>84</v>
      </c>
      <c r="BK614" s="232">
        <f>ROUND(I614*H614,2)</f>
        <v>0</v>
      </c>
      <c r="BL614" s="17" t="s">
        <v>170</v>
      </c>
      <c r="BM614" s="231" t="s">
        <v>6220</v>
      </c>
    </row>
    <row r="615" spans="1:65" s="2" customFormat="1" ht="13.8" customHeight="1">
      <c r="A615" s="38"/>
      <c r="B615" s="39"/>
      <c r="C615" s="219" t="s">
        <v>2598</v>
      </c>
      <c r="D615" s="219" t="s">
        <v>166</v>
      </c>
      <c r="E615" s="220" t="s">
        <v>2067</v>
      </c>
      <c r="F615" s="221" t="s">
        <v>6221</v>
      </c>
      <c r="G615" s="222" t="s">
        <v>3721</v>
      </c>
      <c r="H615" s="223">
        <v>2</v>
      </c>
      <c r="I615" s="224"/>
      <c r="J615" s="225">
        <f>ROUND(I615*H615,2)</f>
        <v>0</v>
      </c>
      <c r="K615" s="226"/>
      <c r="L615" s="44"/>
      <c r="M615" s="227" t="s">
        <v>1</v>
      </c>
      <c r="N615" s="228" t="s">
        <v>41</v>
      </c>
      <c r="O615" s="91"/>
      <c r="P615" s="229">
        <f>O615*H615</f>
        <v>0</v>
      </c>
      <c r="Q615" s="229">
        <v>0</v>
      </c>
      <c r="R615" s="229">
        <f>Q615*H615</f>
        <v>0</v>
      </c>
      <c r="S615" s="229">
        <v>0</v>
      </c>
      <c r="T615" s="230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31" t="s">
        <v>170</v>
      </c>
      <c r="AT615" s="231" t="s">
        <v>166</v>
      </c>
      <c r="AU615" s="231" t="s">
        <v>84</v>
      </c>
      <c r="AY615" s="17" t="s">
        <v>164</v>
      </c>
      <c r="BE615" s="232">
        <f>IF(N615="základní",J615,0)</f>
        <v>0</v>
      </c>
      <c r="BF615" s="232">
        <f>IF(N615="snížená",J615,0)</f>
        <v>0</v>
      </c>
      <c r="BG615" s="232">
        <f>IF(N615="zákl. přenesená",J615,0)</f>
        <v>0</v>
      </c>
      <c r="BH615" s="232">
        <f>IF(N615="sníž. přenesená",J615,0)</f>
        <v>0</v>
      </c>
      <c r="BI615" s="232">
        <f>IF(N615="nulová",J615,0)</f>
        <v>0</v>
      </c>
      <c r="BJ615" s="17" t="s">
        <v>84</v>
      </c>
      <c r="BK615" s="232">
        <f>ROUND(I615*H615,2)</f>
        <v>0</v>
      </c>
      <c r="BL615" s="17" t="s">
        <v>170</v>
      </c>
      <c r="BM615" s="231" t="s">
        <v>6222</v>
      </c>
    </row>
    <row r="616" spans="1:65" s="2" customFormat="1" ht="13.8" customHeight="1">
      <c r="A616" s="38"/>
      <c r="B616" s="39"/>
      <c r="C616" s="219" t="s">
        <v>2603</v>
      </c>
      <c r="D616" s="219" t="s">
        <v>166</v>
      </c>
      <c r="E616" s="220" t="s">
        <v>2071</v>
      </c>
      <c r="F616" s="221" t="s">
        <v>6074</v>
      </c>
      <c r="G616" s="222" t="s">
        <v>3721</v>
      </c>
      <c r="H616" s="223">
        <v>4</v>
      </c>
      <c r="I616" s="224"/>
      <c r="J616" s="225">
        <f>ROUND(I616*H616,2)</f>
        <v>0</v>
      </c>
      <c r="K616" s="226"/>
      <c r="L616" s="44"/>
      <c r="M616" s="227" t="s">
        <v>1</v>
      </c>
      <c r="N616" s="228" t="s">
        <v>41</v>
      </c>
      <c r="O616" s="91"/>
      <c r="P616" s="229">
        <f>O616*H616</f>
        <v>0</v>
      </c>
      <c r="Q616" s="229">
        <v>0</v>
      </c>
      <c r="R616" s="229">
        <f>Q616*H616</f>
        <v>0</v>
      </c>
      <c r="S616" s="229">
        <v>0</v>
      </c>
      <c r="T616" s="230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31" t="s">
        <v>170</v>
      </c>
      <c r="AT616" s="231" t="s">
        <v>166</v>
      </c>
      <c r="AU616" s="231" t="s">
        <v>84</v>
      </c>
      <c r="AY616" s="17" t="s">
        <v>164</v>
      </c>
      <c r="BE616" s="232">
        <f>IF(N616="základní",J616,0)</f>
        <v>0</v>
      </c>
      <c r="BF616" s="232">
        <f>IF(N616="snížená",J616,0)</f>
        <v>0</v>
      </c>
      <c r="BG616" s="232">
        <f>IF(N616="zákl. přenesená",J616,0)</f>
        <v>0</v>
      </c>
      <c r="BH616" s="232">
        <f>IF(N616="sníž. přenesená",J616,0)</f>
        <v>0</v>
      </c>
      <c r="BI616" s="232">
        <f>IF(N616="nulová",J616,0)</f>
        <v>0</v>
      </c>
      <c r="BJ616" s="17" t="s">
        <v>84</v>
      </c>
      <c r="BK616" s="232">
        <f>ROUND(I616*H616,2)</f>
        <v>0</v>
      </c>
      <c r="BL616" s="17" t="s">
        <v>170</v>
      </c>
      <c r="BM616" s="231" t="s">
        <v>6223</v>
      </c>
    </row>
    <row r="617" spans="1:65" s="2" customFormat="1" ht="13.8" customHeight="1">
      <c r="A617" s="38"/>
      <c r="B617" s="39"/>
      <c r="C617" s="219" t="s">
        <v>2616</v>
      </c>
      <c r="D617" s="219" t="s">
        <v>166</v>
      </c>
      <c r="E617" s="220" t="s">
        <v>2076</v>
      </c>
      <c r="F617" s="221" t="s">
        <v>6224</v>
      </c>
      <c r="G617" s="222" t="s">
        <v>3721</v>
      </c>
      <c r="H617" s="223">
        <v>5</v>
      </c>
      <c r="I617" s="224"/>
      <c r="J617" s="225">
        <f>ROUND(I617*H617,2)</f>
        <v>0</v>
      </c>
      <c r="K617" s="226"/>
      <c r="L617" s="44"/>
      <c r="M617" s="227" t="s">
        <v>1</v>
      </c>
      <c r="N617" s="228" t="s">
        <v>41</v>
      </c>
      <c r="O617" s="91"/>
      <c r="P617" s="229">
        <f>O617*H617</f>
        <v>0</v>
      </c>
      <c r="Q617" s="229">
        <v>0</v>
      </c>
      <c r="R617" s="229">
        <f>Q617*H617</f>
        <v>0</v>
      </c>
      <c r="S617" s="229">
        <v>0</v>
      </c>
      <c r="T617" s="230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31" t="s">
        <v>170</v>
      </c>
      <c r="AT617" s="231" t="s">
        <v>166</v>
      </c>
      <c r="AU617" s="231" t="s">
        <v>84</v>
      </c>
      <c r="AY617" s="17" t="s">
        <v>164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17" t="s">
        <v>84</v>
      </c>
      <c r="BK617" s="232">
        <f>ROUND(I617*H617,2)</f>
        <v>0</v>
      </c>
      <c r="BL617" s="17" t="s">
        <v>170</v>
      </c>
      <c r="BM617" s="231" t="s">
        <v>6225</v>
      </c>
    </row>
    <row r="618" spans="1:65" s="2" customFormat="1" ht="13.8" customHeight="1">
      <c r="A618" s="38"/>
      <c r="B618" s="39"/>
      <c r="C618" s="219" t="s">
        <v>2622</v>
      </c>
      <c r="D618" s="219" t="s">
        <v>166</v>
      </c>
      <c r="E618" s="220" t="s">
        <v>2082</v>
      </c>
      <c r="F618" s="221" t="s">
        <v>5986</v>
      </c>
      <c r="G618" s="222" t="s">
        <v>3721</v>
      </c>
      <c r="H618" s="223">
        <v>2</v>
      </c>
      <c r="I618" s="224"/>
      <c r="J618" s="225">
        <f>ROUND(I618*H618,2)</f>
        <v>0</v>
      </c>
      <c r="K618" s="226"/>
      <c r="L618" s="44"/>
      <c r="M618" s="227" t="s">
        <v>1</v>
      </c>
      <c r="N618" s="228" t="s">
        <v>41</v>
      </c>
      <c r="O618" s="91"/>
      <c r="P618" s="229">
        <f>O618*H618</f>
        <v>0</v>
      </c>
      <c r="Q618" s="229">
        <v>0</v>
      </c>
      <c r="R618" s="229">
        <f>Q618*H618</f>
        <v>0</v>
      </c>
      <c r="S618" s="229">
        <v>0</v>
      </c>
      <c r="T618" s="230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231" t="s">
        <v>170</v>
      </c>
      <c r="AT618" s="231" t="s">
        <v>166</v>
      </c>
      <c r="AU618" s="231" t="s">
        <v>84</v>
      </c>
      <c r="AY618" s="17" t="s">
        <v>164</v>
      </c>
      <c r="BE618" s="232">
        <f>IF(N618="základní",J618,0)</f>
        <v>0</v>
      </c>
      <c r="BF618" s="232">
        <f>IF(N618="snížená",J618,0)</f>
        <v>0</v>
      </c>
      <c r="BG618" s="232">
        <f>IF(N618="zákl. přenesená",J618,0)</f>
        <v>0</v>
      </c>
      <c r="BH618" s="232">
        <f>IF(N618="sníž. přenesená",J618,0)</f>
        <v>0</v>
      </c>
      <c r="BI618" s="232">
        <f>IF(N618="nulová",J618,0)</f>
        <v>0</v>
      </c>
      <c r="BJ618" s="17" t="s">
        <v>84</v>
      </c>
      <c r="BK618" s="232">
        <f>ROUND(I618*H618,2)</f>
        <v>0</v>
      </c>
      <c r="BL618" s="17" t="s">
        <v>170</v>
      </c>
      <c r="BM618" s="231" t="s">
        <v>6226</v>
      </c>
    </row>
    <row r="619" spans="1:65" s="2" customFormat="1" ht="22.2" customHeight="1">
      <c r="A619" s="38"/>
      <c r="B619" s="39"/>
      <c r="C619" s="219" t="s">
        <v>2627</v>
      </c>
      <c r="D619" s="219" t="s">
        <v>166</v>
      </c>
      <c r="E619" s="220" t="s">
        <v>2087</v>
      </c>
      <c r="F619" s="221" t="s">
        <v>6227</v>
      </c>
      <c r="G619" s="222" t="s">
        <v>3721</v>
      </c>
      <c r="H619" s="223">
        <v>5</v>
      </c>
      <c r="I619" s="224"/>
      <c r="J619" s="225">
        <f>ROUND(I619*H619,2)</f>
        <v>0</v>
      </c>
      <c r="K619" s="226"/>
      <c r="L619" s="44"/>
      <c r="M619" s="227" t="s">
        <v>1</v>
      </c>
      <c r="N619" s="228" t="s">
        <v>41</v>
      </c>
      <c r="O619" s="91"/>
      <c r="P619" s="229">
        <f>O619*H619</f>
        <v>0</v>
      </c>
      <c r="Q619" s="229">
        <v>0</v>
      </c>
      <c r="R619" s="229">
        <f>Q619*H619</f>
        <v>0</v>
      </c>
      <c r="S619" s="229">
        <v>0</v>
      </c>
      <c r="T619" s="230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31" t="s">
        <v>170</v>
      </c>
      <c r="AT619" s="231" t="s">
        <v>166</v>
      </c>
      <c r="AU619" s="231" t="s">
        <v>84</v>
      </c>
      <c r="AY619" s="17" t="s">
        <v>164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17" t="s">
        <v>84</v>
      </c>
      <c r="BK619" s="232">
        <f>ROUND(I619*H619,2)</f>
        <v>0</v>
      </c>
      <c r="BL619" s="17" t="s">
        <v>170</v>
      </c>
      <c r="BM619" s="231" t="s">
        <v>6228</v>
      </c>
    </row>
    <row r="620" spans="1:65" s="2" customFormat="1" ht="22.2" customHeight="1">
      <c r="A620" s="38"/>
      <c r="B620" s="39"/>
      <c r="C620" s="219" t="s">
        <v>2635</v>
      </c>
      <c r="D620" s="219" t="s">
        <v>166</v>
      </c>
      <c r="E620" s="220" t="s">
        <v>2092</v>
      </c>
      <c r="F620" s="221" t="s">
        <v>6229</v>
      </c>
      <c r="G620" s="222" t="s">
        <v>3721</v>
      </c>
      <c r="H620" s="223">
        <v>1</v>
      </c>
      <c r="I620" s="224"/>
      <c r="J620" s="225">
        <f>ROUND(I620*H620,2)</f>
        <v>0</v>
      </c>
      <c r="K620" s="226"/>
      <c r="L620" s="44"/>
      <c r="M620" s="227" t="s">
        <v>1</v>
      </c>
      <c r="N620" s="228" t="s">
        <v>41</v>
      </c>
      <c r="O620" s="91"/>
      <c r="P620" s="229">
        <f>O620*H620</f>
        <v>0</v>
      </c>
      <c r="Q620" s="229">
        <v>0</v>
      </c>
      <c r="R620" s="229">
        <f>Q620*H620</f>
        <v>0</v>
      </c>
      <c r="S620" s="229">
        <v>0</v>
      </c>
      <c r="T620" s="230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31" t="s">
        <v>170</v>
      </c>
      <c r="AT620" s="231" t="s">
        <v>166</v>
      </c>
      <c r="AU620" s="231" t="s">
        <v>84</v>
      </c>
      <c r="AY620" s="17" t="s">
        <v>164</v>
      </c>
      <c r="BE620" s="232">
        <f>IF(N620="základní",J620,0)</f>
        <v>0</v>
      </c>
      <c r="BF620" s="232">
        <f>IF(N620="snížená",J620,0)</f>
        <v>0</v>
      </c>
      <c r="BG620" s="232">
        <f>IF(N620="zákl. přenesená",J620,0)</f>
        <v>0</v>
      </c>
      <c r="BH620" s="232">
        <f>IF(N620="sníž. přenesená",J620,0)</f>
        <v>0</v>
      </c>
      <c r="BI620" s="232">
        <f>IF(N620="nulová",J620,0)</f>
        <v>0</v>
      </c>
      <c r="BJ620" s="17" t="s">
        <v>84</v>
      </c>
      <c r="BK620" s="232">
        <f>ROUND(I620*H620,2)</f>
        <v>0</v>
      </c>
      <c r="BL620" s="17" t="s">
        <v>170</v>
      </c>
      <c r="BM620" s="231" t="s">
        <v>6230</v>
      </c>
    </row>
    <row r="621" spans="1:65" s="2" customFormat="1" ht="22.2" customHeight="1">
      <c r="A621" s="38"/>
      <c r="B621" s="39"/>
      <c r="C621" s="219" t="s">
        <v>2641</v>
      </c>
      <c r="D621" s="219" t="s">
        <v>166</v>
      </c>
      <c r="E621" s="220" t="s">
        <v>2097</v>
      </c>
      <c r="F621" s="221" t="s">
        <v>6231</v>
      </c>
      <c r="G621" s="222" t="s">
        <v>3721</v>
      </c>
      <c r="H621" s="223">
        <v>1</v>
      </c>
      <c r="I621" s="224"/>
      <c r="J621" s="225">
        <f>ROUND(I621*H621,2)</f>
        <v>0</v>
      </c>
      <c r="K621" s="226"/>
      <c r="L621" s="44"/>
      <c r="M621" s="227" t="s">
        <v>1</v>
      </c>
      <c r="N621" s="228" t="s">
        <v>41</v>
      </c>
      <c r="O621" s="91"/>
      <c r="P621" s="229">
        <f>O621*H621</f>
        <v>0</v>
      </c>
      <c r="Q621" s="229">
        <v>0</v>
      </c>
      <c r="R621" s="229">
        <f>Q621*H621</f>
        <v>0</v>
      </c>
      <c r="S621" s="229">
        <v>0</v>
      </c>
      <c r="T621" s="230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31" t="s">
        <v>170</v>
      </c>
      <c r="AT621" s="231" t="s">
        <v>166</v>
      </c>
      <c r="AU621" s="231" t="s">
        <v>84</v>
      </c>
      <c r="AY621" s="17" t="s">
        <v>164</v>
      </c>
      <c r="BE621" s="232">
        <f>IF(N621="základní",J621,0)</f>
        <v>0</v>
      </c>
      <c r="BF621" s="232">
        <f>IF(N621="snížená",J621,0)</f>
        <v>0</v>
      </c>
      <c r="BG621" s="232">
        <f>IF(N621="zákl. přenesená",J621,0)</f>
        <v>0</v>
      </c>
      <c r="BH621" s="232">
        <f>IF(N621="sníž. přenesená",J621,0)</f>
        <v>0</v>
      </c>
      <c r="BI621" s="232">
        <f>IF(N621="nulová",J621,0)</f>
        <v>0</v>
      </c>
      <c r="BJ621" s="17" t="s">
        <v>84</v>
      </c>
      <c r="BK621" s="232">
        <f>ROUND(I621*H621,2)</f>
        <v>0</v>
      </c>
      <c r="BL621" s="17" t="s">
        <v>170</v>
      </c>
      <c r="BM621" s="231" t="s">
        <v>6232</v>
      </c>
    </row>
    <row r="622" spans="1:65" s="2" customFormat="1" ht="22.2" customHeight="1">
      <c r="A622" s="38"/>
      <c r="B622" s="39"/>
      <c r="C622" s="219" t="s">
        <v>2645</v>
      </c>
      <c r="D622" s="219" t="s">
        <v>166</v>
      </c>
      <c r="E622" s="220" t="s">
        <v>2105</v>
      </c>
      <c r="F622" s="221" t="s">
        <v>6182</v>
      </c>
      <c r="G622" s="222" t="s">
        <v>3721</v>
      </c>
      <c r="H622" s="223">
        <v>1</v>
      </c>
      <c r="I622" s="224"/>
      <c r="J622" s="225">
        <f>ROUND(I622*H622,2)</f>
        <v>0</v>
      </c>
      <c r="K622" s="226"/>
      <c r="L622" s="44"/>
      <c r="M622" s="227" t="s">
        <v>1</v>
      </c>
      <c r="N622" s="228" t="s">
        <v>41</v>
      </c>
      <c r="O622" s="91"/>
      <c r="P622" s="229">
        <f>O622*H622</f>
        <v>0</v>
      </c>
      <c r="Q622" s="229">
        <v>0</v>
      </c>
      <c r="R622" s="229">
        <f>Q622*H622</f>
        <v>0</v>
      </c>
      <c r="S622" s="229">
        <v>0</v>
      </c>
      <c r="T622" s="230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31" t="s">
        <v>170</v>
      </c>
      <c r="AT622" s="231" t="s">
        <v>166</v>
      </c>
      <c r="AU622" s="231" t="s">
        <v>84</v>
      </c>
      <c r="AY622" s="17" t="s">
        <v>164</v>
      </c>
      <c r="BE622" s="232">
        <f>IF(N622="základní",J622,0)</f>
        <v>0</v>
      </c>
      <c r="BF622" s="232">
        <f>IF(N622="snížená",J622,0)</f>
        <v>0</v>
      </c>
      <c r="BG622" s="232">
        <f>IF(N622="zákl. přenesená",J622,0)</f>
        <v>0</v>
      </c>
      <c r="BH622" s="232">
        <f>IF(N622="sníž. přenesená",J622,0)</f>
        <v>0</v>
      </c>
      <c r="BI622" s="232">
        <f>IF(N622="nulová",J622,0)</f>
        <v>0</v>
      </c>
      <c r="BJ622" s="17" t="s">
        <v>84</v>
      </c>
      <c r="BK622" s="232">
        <f>ROUND(I622*H622,2)</f>
        <v>0</v>
      </c>
      <c r="BL622" s="17" t="s">
        <v>170</v>
      </c>
      <c r="BM622" s="231" t="s">
        <v>6233</v>
      </c>
    </row>
    <row r="623" spans="1:65" s="2" customFormat="1" ht="22.2" customHeight="1">
      <c r="A623" s="38"/>
      <c r="B623" s="39"/>
      <c r="C623" s="219" t="s">
        <v>2651</v>
      </c>
      <c r="D623" s="219" t="s">
        <v>166</v>
      </c>
      <c r="E623" s="220" t="s">
        <v>2110</v>
      </c>
      <c r="F623" s="221" t="s">
        <v>6184</v>
      </c>
      <c r="G623" s="222" t="s">
        <v>3721</v>
      </c>
      <c r="H623" s="223">
        <v>1</v>
      </c>
      <c r="I623" s="224"/>
      <c r="J623" s="225">
        <f>ROUND(I623*H623,2)</f>
        <v>0</v>
      </c>
      <c r="K623" s="226"/>
      <c r="L623" s="44"/>
      <c r="M623" s="227" t="s">
        <v>1</v>
      </c>
      <c r="N623" s="228" t="s">
        <v>41</v>
      </c>
      <c r="O623" s="91"/>
      <c r="P623" s="229">
        <f>O623*H623</f>
        <v>0</v>
      </c>
      <c r="Q623" s="229">
        <v>0</v>
      </c>
      <c r="R623" s="229">
        <f>Q623*H623</f>
        <v>0</v>
      </c>
      <c r="S623" s="229">
        <v>0</v>
      </c>
      <c r="T623" s="230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31" t="s">
        <v>170</v>
      </c>
      <c r="AT623" s="231" t="s">
        <v>166</v>
      </c>
      <c r="AU623" s="231" t="s">
        <v>84</v>
      </c>
      <c r="AY623" s="17" t="s">
        <v>164</v>
      </c>
      <c r="BE623" s="232">
        <f>IF(N623="základní",J623,0)</f>
        <v>0</v>
      </c>
      <c r="BF623" s="232">
        <f>IF(N623="snížená",J623,0)</f>
        <v>0</v>
      </c>
      <c r="BG623" s="232">
        <f>IF(N623="zákl. přenesená",J623,0)</f>
        <v>0</v>
      </c>
      <c r="BH623" s="232">
        <f>IF(N623="sníž. přenesená",J623,0)</f>
        <v>0</v>
      </c>
      <c r="BI623" s="232">
        <f>IF(N623="nulová",J623,0)</f>
        <v>0</v>
      </c>
      <c r="BJ623" s="17" t="s">
        <v>84</v>
      </c>
      <c r="BK623" s="232">
        <f>ROUND(I623*H623,2)</f>
        <v>0</v>
      </c>
      <c r="BL623" s="17" t="s">
        <v>170</v>
      </c>
      <c r="BM623" s="231" t="s">
        <v>6234</v>
      </c>
    </row>
    <row r="624" spans="1:65" s="2" customFormat="1" ht="13.8" customHeight="1">
      <c r="A624" s="38"/>
      <c r="B624" s="39"/>
      <c r="C624" s="219" t="s">
        <v>2655</v>
      </c>
      <c r="D624" s="219" t="s">
        <v>166</v>
      </c>
      <c r="E624" s="220" t="s">
        <v>2115</v>
      </c>
      <c r="F624" s="221" t="s">
        <v>6186</v>
      </c>
      <c r="G624" s="222" t="s">
        <v>3721</v>
      </c>
      <c r="H624" s="223">
        <v>2</v>
      </c>
      <c r="I624" s="224"/>
      <c r="J624" s="225">
        <f>ROUND(I624*H624,2)</f>
        <v>0</v>
      </c>
      <c r="K624" s="226"/>
      <c r="L624" s="44"/>
      <c r="M624" s="227" t="s">
        <v>1</v>
      </c>
      <c r="N624" s="228" t="s">
        <v>41</v>
      </c>
      <c r="O624" s="91"/>
      <c r="P624" s="229">
        <f>O624*H624</f>
        <v>0</v>
      </c>
      <c r="Q624" s="229">
        <v>0</v>
      </c>
      <c r="R624" s="229">
        <f>Q624*H624</f>
        <v>0</v>
      </c>
      <c r="S624" s="229">
        <v>0</v>
      </c>
      <c r="T624" s="230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31" t="s">
        <v>170</v>
      </c>
      <c r="AT624" s="231" t="s">
        <v>166</v>
      </c>
      <c r="AU624" s="231" t="s">
        <v>84</v>
      </c>
      <c r="AY624" s="17" t="s">
        <v>164</v>
      </c>
      <c r="BE624" s="232">
        <f>IF(N624="základní",J624,0)</f>
        <v>0</v>
      </c>
      <c r="BF624" s="232">
        <f>IF(N624="snížená",J624,0)</f>
        <v>0</v>
      </c>
      <c r="BG624" s="232">
        <f>IF(N624="zákl. přenesená",J624,0)</f>
        <v>0</v>
      </c>
      <c r="BH624" s="232">
        <f>IF(N624="sníž. přenesená",J624,0)</f>
        <v>0</v>
      </c>
      <c r="BI624" s="232">
        <f>IF(N624="nulová",J624,0)</f>
        <v>0</v>
      </c>
      <c r="BJ624" s="17" t="s">
        <v>84</v>
      </c>
      <c r="BK624" s="232">
        <f>ROUND(I624*H624,2)</f>
        <v>0</v>
      </c>
      <c r="BL624" s="17" t="s">
        <v>170</v>
      </c>
      <c r="BM624" s="231" t="s">
        <v>6235</v>
      </c>
    </row>
    <row r="625" spans="1:65" s="2" customFormat="1" ht="13.8" customHeight="1">
      <c r="A625" s="38"/>
      <c r="B625" s="39"/>
      <c r="C625" s="219" t="s">
        <v>2659</v>
      </c>
      <c r="D625" s="219" t="s">
        <v>166</v>
      </c>
      <c r="E625" s="220" t="s">
        <v>2119</v>
      </c>
      <c r="F625" s="221" t="s">
        <v>5803</v>
      </c>
      <c r="G625" s="222" t="s">
        <v>3721</v>
      </c>
      <c r="H625" s="223">
        <v>1</v>
      </c>
      <c r="I625" s="224"/>
      <c r="J625" s="225">
        <f>ROUND(I625*H625,2)</f>
        <v>0</v>
      </c>
      <c r="K625" s="226"/>
      <c r="L625" s="44"/>
      <c r="M625" s="227" t="s">
        <v>1</v>
      </c>
      <c r="N625" s="228" t="s">
        <v>41</v>
      </c>
      <c r="O625" s="91"/>
      <c r="P625" s="229">
        <f>O625*H625</f>
        <v>0</v>
      </c>
      <c r="Q625" s="229">
        <v>0</v>
      </c>
      <c r="R625" s="229">
        <f>Q625*H625</f>
        <v>0</v>
      </c>
      <c r="S625" s="229">
        <v>0</v>
      </c>
      <c r="T625" s="230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31" t="s">
        <v>170</v>
      </c>
      <c r="AT625" s="231" t="s">
        <v>166</v>
      </c>
      <c r="AU625" s="231" t="s">
        <v>84</v>
      </c>
      <c r="AY625" s="17" t="s">
        <v>164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17" t="s">
        <v>84</v>
      </c>
      <c r="BK625" s="232">
        <f>ROUND(I625*H625,2)</f>
        <v>0</v>
      </c>
      <c r="BL625" s="17" t="s">
        <v>170</v>
      </c>
      <c r="BM625" s="231" t="s">
        <v>6236</v>
      </c>
    </row>
    <row r="626" spans="1:65" s="2" customFormat="1" ht="13.8" customHeight="1">
      <c r="A626" s="38"/>
      <c r="B626" s="39"/>
      <c r="C626" s="219" t="s">
        <v>2663</v>
      </c>
      <c r="D626" s="219" t="s">
        <v>166</v>
      </c>
      <c r="E626" s="220" t="s">
        <v>2124</v>
      </c>
      <c r="F626" s="221" t="s">
        <v>5776</v>
      </c>
      <c r="G626" s="222" t="s">
        <v>3721</v>
      </c>
      <c r="H626" s="223">
        <v>1</v>
      </c>
      <c r="I626" s="224"/>
      <c r="J626" s="225">
        <f>ROUND(I626*H626,2)</f>
        <v>0</v>
      </c>
      <c r="K626" s="226"/>
      <c r="L626" s="44"/>
      <c r="M626" s="227" t="s">
        <v>1</v>
      </c>
      <c r="N626" s="228" t="s">
        <v>41</v>
      </c>
      <c r="O626" s="91"/>
      <c r="P626" s="229">
        <f>O626*H626</f>
        <v>0</v>
      </c>
      <c r="Q626" s="229">
        <v>0</v>
      </c>
      <c r="R626" s="229">
        <f>Q626*H626</f>
        <v>0</v>
      </c>
      <c r="S626" s="229">
        <v>0</v>
      </c>
      <c r="T626" s="230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31" t="s">
        <v>170</v>
      </c>
      <c r="AT626" s="231" t="s">
        <v>166</v>
      </c>
      <c r="AU626" s="231" t="s">
        <v>84</v>
      </c>
      <c r="AY626" s="17" t="s">
        <v>164</v>
      </c>
      <c r="BE626" s="232">
        <f>IF(N626="základní",J626,0)</f>
        <v>0</v>
      </c>
      <c r="BF626" s="232">
        <f>IF(N626="snížená",J626,0)</f>
        <v>0</v>
      </c>
      <c r="BG626" s="232">
        <f>IF(N626="zákl. přenesená",J626,0)</f>
        <v>0</v>
      </c>
      <c r="BH626" s="232">
        <f>IF(N626="sníž. přenesená",J626,0)</f>
        <v>0</v>
      </c>
      <c r="BI626" s="232">
        <f>IF(N626="nulová",J626,0)</f>
        <v>0</v>
      </c>
      <c r="BJ626" s="17" t="s">
        <v>84</v>
      </c>
      <c r="BK626" s="232">
        <f>ROUND(I626*H626,2)</f>
        <v>0</v>
      </c>
      <c r="BL626" s="17" t="s">
        <v>170</v>
      </c>
      <c r="BM626" s="231" t="s">
        <v>6237</v>
      </c>
    </row>
    <row r="627" spans="1:65" s="2" customFormat="1" ht="13.8" customHeight="1">
      <c r="A627" s="38"/>
      <c r="B627" s="39"/>
      <c r="C627" s="219" t="s">
        <v>2667</v>
      </c>
      <c r="D627" s="219" t="s">
        <v>166</v>
      </c>
      <c r="E627" s="220" t="s">
        <v>2130</v>
      </c>
      <c r="F627" s="221" t="s">
        <v>5678</v>
      </c>
      <c r="G627" s="222" t="s">
        <v>557</v>
      </c>
      <c r="H627" s="223">
        <v>70</v>
      </c>
      <c r="I627" s="224"/>
      <c r="J627" s="225">
        <f>ROUND(I627*H627,2)</f>
        <v>0</v>
      </c>
      <c r="K627" s="226"/>
      <c r="L627" s="44"/>
      <c r="M627" s="227" t="s">
        <v>1</v>
      </c>
      <c r="N627" s="228" t="s">
        <v>41</v>
      </c>
      <c r="O627" s="91"/>
      <c r="P627" s="229">
        <f>O627*H627</f>
        <v>0</v>
      </c>
      <c r="Q627" s="229">
        <v>0</v>
      </c>
      <c r="R627" s="229">
        <f>Q627*H627</f>
        <v>0</v>
      </c>
      <c r="S627" s="229">
        <v>0</v>
      </c>
      <c r="T627" s="230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31" t="s">
        <v>170</v>
      </c>
      <c r="AT627" s="231" t="s">
        <v>166</v>
      </c>
      <c r="AU627" s="231" t="s">
        <v>84</v>
      </c>
      <c r="AY627" s="17" t="s">
        <v>164</v>
      </c>
      <c r="BE627" s="232">
        <f>IF(N627="základní",J627,0)</f>
        <v>0</v>
      </c>
      <c r="BF627" s="232">
        <f>IF(N627="snížená",J627,0)</f>
        <v>0</v>
      </c>
      <c r="BG627" s="232">
        <f>IF(N627="zákl. přenesená",J627,0)</f>
        <v>0</v>
      </c>
      <c r="BH627" s="232">
        <f>IF(N627="sníž. přenesená",J627,0)</f>
        <v>0</v>
      </c>
      <c r="BI627" s="232">
        <f>IF(N627="nulová",J627,0)</f>
        <v>0</v>
      </c>
      <c r="BJ627" s="17" t="s">
        <v>84</v>
      </c>
      <c r="BK627" s="232">
        <f>ROUND(I627*H627,2)</f>
        <v>0</v>
      </c>
      <c r="BL627" s="17" t="s">
        <v>170</v>
      </c>
      <c r="BM627" s="231" t="s">
        <v>6238</v>
      </c>
    </row>
    <row r="628" spans="1:65" s="2" customFormat="1" ht="13.8" customHeight="1">
      <c r="A628" s="38"/>
      <c r="B628" s="39"/>
      <c r="C628" s="219" t="s">
        <v>2671</v>
      </c>
      <c r="D628" s="219" t="s">
        <v>166</v>
      </c>
      <c r="E628" s="220" t="s">
        <v>2138</v>
      </c>
      <c r="F628" s="221" t="s">
        <v>5783</v>
      </c>
      <c r="G628" s="222" t="s">
        <v>3721</v>
      </c>
      <c r="H628" s="223">
        <v>1</v>
      </c>
      <c r="I628" s="224"/>
      <c r="J628" s="225">
        <f>ROUND(I628*H628,2)</f>
        <v>0</v>
      </c>
      <c r="K628" s="226"/>
      <c r="L628" s="44"/>
      <c r="M628" s="227" t="s">
        <v>1</v>
      </c>
      <c r="N628" s="228" t="s">
        <v>41</v>
      </c>
      <c r="O628" s="91"/>
      <c r="P628" s="229">
        <f>O628*H628</f>
        <v>0</v>
      </c>
      <c r="Q628" s="229">
        <v>0</v>
      </c>
      <c r="R628" s="229">
        <f>Q628*H628</f>
        <v>0</v>
      </c>
      <c r="S628" s="229">
        <v>0</v>
      </c>
      <c r="T628" s="230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31" t="s">
        <v>170</v>
      </c>
      <c r="AT628" s="231" t="s">
        <v>166</v>
      </c>
      <c r="AU628" s="231" t="s">
        <v>84</v>
      </c>
      <c r="AY628" s="17" t="s">
        <v>164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17" t="s">
        <v>84</v>
      </c>
      <c r="BK628" s="232">
        <f>ROUND(I628*H628,2)</f>
        <v>0</v>
      </c>
      <c r="BL628" s="17" t="s">
        <v>170</v>
      </c>
      <c r="BM628" s="231" t="s">
        <v>6239</v>
      </c>
    </row>
    <row r="629" spans="1:65" s="2" customFormat="1" ht="13.8" customHeight="1">
      <c r="A629" s="38"/>
      <c r="B629" s="39"/>
      <c r="C629" s="219" t="s">
        <v>2675</v>
      </c>
      <c r="D629" s="219" t="s">
        <v>166</v>
      </c>
      <c r="E629" s="220" t="s">
        <v>2144</v>
      </c>
      <c r="F629" s="221" t="s">
        <v>5785</v>
      </c>
      <c r="G629" s="222" t="s">
        <v>3721</v>
      </c>
      <c r="H629" s="223">
        <v>1</v>
      </c>
      <c r="I629" s="224"/>
      <c r="J629" s="225">
        <f>ROUND(I629*H629,2)</f>
        <v>0</v>
      </c>
      <c r="K629" s="226"/>
      <c r="L629" s="44"/>
      <c r="M629" s="227" t="s">
        <v>1</v>
      </c>
      <c r="N629" s="228" t="s">
        <v>41</v>
      </c>
      <c r="O629" s="91"/>
      <c r="P629" s="229">
        <f>O629*H629</f>
        <v>0</v>
      </c>
      <c r="Q629" s="229">
        <v>0</v>
      </c>
      <c r="R629" s="229">
        <f>Q629*H629</f>
        <v>0</v>
      </c>
      <c r="S629" s="229">
        <v>0</v>
      </c>
      <c r="T629" s="230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31" t="s">
        <v>170</v>
      </c>
      <c r="AT629" s="231" t="s">
        <v>166</v>
      </c>
      <c r="AU629" s="231" t="s">
        <v>84</v>
      </c>
      <c r="AY629" s="17" t="s">
        <v>164</v>
      </c>
      <c r="BE629" s="232">
        <f>IF(N629="základní",J629,0)</f>
        <v>0</v>
      </c>
      <c r="BF629" s="232">
        <f>IF(N629="snížená",J629,0)</f>
        <v>0</v>
      </c>
      <c r="BG629" s="232">
        <f>IF(N629="zákl. přenesená",J629,0)</f>
        <v>0</v>
      </c>
      <c r="BH629" s="232">
        <f>IF(N629="sníž. přenesená",J629,0)</f>
        <v>0</v>
      </c>
      <c r="BI629" s="232">
        <f>IF(N629="nulová",J629,0)</f>
        <v>0</v>
      </c>
      <c r="BJ629" s="17" t="s">
        <v>84</v>
      </c>
      <c r="BK629" s="232">
        <f>ROUND(I629*H629,2)</f>
        <v>0</v>
      </c>
      <c r="BL629" s="17" t="s">
        <v>170</v>
      </c>
      <c r="BM629" s="231" t="s">
        <v>6240</v>
      </c>
    </row>
    <row r="630" spans="1:65" s="2" customFormat="1" ht="34.8" customHeight="1">
      <c r="A630" s="38"/>
      <c r="B630" s="39"/>
      <c r="C630" s="219" t="s">
        <v>2679</v>
      </c>
      <c r="D630" s="219" t="s">
        <v>166</v>
      </c>
      <c r="E630" s="220" t="s">
        <v>6194</v>
      </c>
      <c r="F630" s="221" t="s">
        <v>6195</v>
      </c>
      <c r="G630" s="222" t="s">
        <v>3721</v>
      </c>
      <c r="H630" s="223">
        <v>1</v>
      </c>
      <c r="I630" s="224"/>
      <c r="J630" s="225">
        <f>ROUND(I630*H630,2)</f>
        <v>0</v>
      </c>
      <c r="K630" s="226"/>
      <c r="L630" s="44"/>
      <c r="M630" s="227" t="s">
        <v>1</v>
      </c>
      <c r="N630" s="228" t="s">
        <v>41</v>
      </c>
      <c r="O630" s="91"/>
      <c r="P630" s="229">
        <f>O630*H630</f>
        <v>0</v>
      </c>
      <c r="Q630" s="229">
        <v>0</v>
      </c>
      <c r="R630" s="229">
        <f>Q630*H630</f>
        <v>0</v>
      </c>
      <c r="S630" s="229">
        <v>0</v>
      </c>
      <c r="T630" s="230">
        <f>S630*H630</f>
        <v>0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31" t="s">
        <v>170</v>
      </c>
      <c r="AT630" s="231" t="s">
        <v>166</v>
      </c>
      <c r="AU630" s="231" t="s">
        <v>84</v>
      </c>
      <c r="AY630" s="17" t="s">
        <v>164</v>
      </c>
      <c r="BE630" s="232">
        <f>IF(N630="základní",J630,0)</f>
        <v>0</v>
      </c>
      <c r="BF630" s="232">
        <f>IF(N630="snížená",J630,0)</f>
        <v>0</v>
      </c>
      <c r="BG630" s="232">
        <f>IF(N630="zákl. přenesená",J630,0)</f>
        <v>0</v>
      </c>
      <c r="BH630" s="232">
        <f>IF(N630="sníž. přenesená",J630,0)</f>
        <v>0</v>
      </c>
      <c r="BI630" s="232">
        <f>IF(N630="nulová",J630,0)</f>
        <v>0</v>
      </c>
      <c r="BJ630" s="17" t="s">
        <v>84</v>
      </c>
      <c r="BK630" s="232">
        <f>ROUND(I630*H630,2)</f>
        <v>0</v>
      </c>
      <c r="BL630" s="17" t="s">
        <v>170</v>
      </c>
      <c r="BM630" s="231" t="s">
        <v>6241</v>
      </c>
    </row>
    <row r="631" spans="1:63" s="12" customFormat="1" ht="25.9" customHeight="1">
      <c r="A631" s="12"/>
      <c r="B631" s="203"/>
      <c r="C631" s="204"/>
      <c r="D631" s="205" t="s">
        <v>75</v>
      </c>
      <c r="E631" s="206" t="s">
        <v>3977</v>
      </c>
      <c r="F631" s="206" t="s">
        <v>6242</v>
      </c>
      <c r="G631" s="204"/>
      <c r="H631" s="204"/>
      <c r="I631" s="207"/>
      <c r="J631" s="208">
        <f>BK631</f>
        <v>0</v>
      </c>
      <c r="K631" s="204"/>
      <c r="L631" s="209"/>
      <c r="M631" s="210"/>
      <c r="N631" s="211"/>
      <c r="O631" s="211"/>
      <c r="P631" s="212">
        <f>SUM(P632:P652)</f>
        <v>0</v>
      </c>
      <c r="Q631" s="211"/>
      <c r="R631" s="212">
        <f>SUM(R632:R652)</f>
        <v>0</v>
      </c>
      <c r="S631" s="211"/>
      <c r="T631" s="213">
        <f>SUM(T632:T652)</f>
        <v>0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14" t="s">
        <v>84</v>
      </c>
      <c r="AT631" s="215" t="s">
        <v>75</v>
      </c>
      <c r="AU631" s="215" t="s">
        <v>76</v>
      </c>
      <c r="AY631" s="214" t="s">
        <v>164</v>
      </c>
      <c r="BK631" s="216">
        <f>SUM(BK632:BK652)</f>
        <v>0</v>
      </c>
    </row>
    <row r="632" spans="1:65" s="2" customFormat="1" ht="22.2" customHeight="1">
      <c r="A632" s="38"/>
      <c r="B632" s="39"/>
      <c r="C632" s="219" t="s">
        <v>2684</v>
      </c>
      <c r="D632" s="219" t="s">
        <v>166</v>
      </c>
      <c r="E632" s="220" t="s">
        <v>2152</v>
      </c>
      <c r="F632" s="221" t="s">
        <v>6243</v>
      </c>
      <c r="G632" s="222" t="s">
        <v>3721</v>
      </c>
      <c r="H632" s="223">
        <v>2</v>
      </c>
      <c r="I632" s="224"/>
      <c r="J632" s="225">
        <f>ROUND(I632*H632,2)</f>
        <v>0</v>
      </c>
      <c r="K632" s="226"/>
      <c r="L632" s="44"/>
      <c r="M632" s="227" t="s">
        <v>1</v>
      </c>
      <c r="N632" s="228" t="s">
        <v>41</v>
      </c>
      <c r="O632" s="91"/>
      <c r="P632" s="229">
        <f>O632*H632</f>
        <v>0</v>
      </c>
      <c r="Q632" s="229">
        <v>0</v>
      </c>
      <c r="R632" s="229">
        <f>Q632*H632</f>
        <v>0</v>
      </c>
      <c r="S632" s="229">
        <v>0</v>
      </c>
      <c r="T632" s="230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31" t="s">
        <v>170</v>
      </c>
      <c r="AT632" s="231" t="s">
        <v>166</v>
      </c>
      <c r="AU632" s="231" t="s">
        <v>84</v>
      </c>
      <c r="AY632" s="17" t="s">
        <v>164</v>
      </c>
      <c r="BE632" s="232">
        <f>IF(N632="základní",J632,0)</f>
        <v>0</v>
      </c>
      <c r="BF632" s="232">
        <f>IF(N632="snížená",J632,0)</f>
        <v>0</v>
      </c>
      <c r="BG632" s="232">
        <f>IF(N632="zákl. přenesená",J632,0)</f>
        <v>0</v>
      </c>
      <c r="BH632" s="232">
        <f>IF(N632="sníž. přenesená",J632,0)</f>
        <v>0</v>
      </c>
      <c r="BI632" s="232">
        <f>IF(N632="nulová",J632,0)</f>
        <v>0</v>
      </c>
      <c r="BJ632" s="17" t="s">
        <v>84</v>
      </c>
      <c r="BK632" s="232">
        <f>ROUND(I632*H632,2)</f>
        <v>0</v>
      </c>
      <c r="BL632" s="17" t="s">
        <v>170</v>
      </c>
      <c r="BM632" s="231" t="s">
        <v>6244</v>
      </c>
    </row>
    <row r="633" spans="1:65" s="2" customFormat="1" ht="13.8" customHeight="1">
      <c r="A633" s="38"/>
      <c r="B633" s="39"/>
      <c r="C633" s="219" t="s">
        <v>2688</v>
      </c>
      <c r="D633" s="219" t="s">
        <v>166</v>
      </c>
      <c r="E633" s="220" t="s">
        <v>2161</v>
      </c>
      <c r="F633" s="221" t="s">
        <v>6245</v>
      </c>
      <c r="G633" s="222" t="s">
        <v>3721</v>
      </c>
      <c r="H633" s="223">
        <v>2</v>
      </c>
      <c r="I633" s="224"/>
      <c r="J633" s="225">
        <f>ROUND(I633*H633,2)</f>
        <v>0</v>
      </c>
      <c r="K633" s="226"/>
      <c r="L633" s="44"/>
      <c r="M633" s="227" t="s">
        <v>1</v>
      </c>
      <c r="N633" s="228" t="s">
        <v>41</v>
      </c>
      <c r="O633" s="91"/>
      <c r="P633" s="229">
        <f>O633*H633</f>
        <v>0</v>
      </c>
      <c r="Q633" s="229">
        <v>0</v>
      </c>
      <c r="R633" s="229">
        <f>Q633*H633</f>
        <v>0</v>
      </c>
      <c r="S633" s="229">
        <v>0</v>
      </c>
      <c r="T633" s="230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31" t="s">
        <v>170</v>
      </c>
      <c r="AT633" s="231" t="s">
        <v>166</v>
      </c>
      <c r="AU633" s="231" t="s">
        <v>84</v>
      </c>
      <c r="AY633" s="17" t="s">
        <v>164</v>
      </c>
      <c r="BE633" s="232">
        <f>IF(N633="základní",J633,0)</f>
        <v>0</v>
      </c>
      <c r="BF633" s="232">
        <f>IF(N633="snížená",J633,0)</f>
        <v>0</v>
      </c>
      <c r="BG633" s="232">
        <f>IF(N633="zákl. přenesená",J633,0)</f>
        <v>0</v>
      </c>
      <c r="BH633" s="232">
        <f>IF(N633="sníž. přenesená",J633,0)</f>
        <v>0</v>
      </c>
      <c r="BI633" s="232">
        <f>IF(N633="nulová",J633,0)</f>
        <v>0</v>
      </c>
      <c r="BJ633" s="17" t="s">
        <v>84</v>
      </c>
      <c r="BK633" s="232">
        <f>ROUND(I633*H633,2)</f>
        <v>0</v>
      </c>
      <c r="BL633" s="17" t="s">
        <v>170</v>
      </c>
      <c r="BM633" s="231" t="s">
        <v>6246</v>
      </c>
    </row>
    <row r="634" spans="1:65" s="2" customFormat="1" ht="22.2" customHeight="1">
      <c r="A634" s="38"/>
      <c r="B634" s="39"/>
      <c r="C634" s="219" t="s">
        <v>2692</v>
      </c>
      <c r="D634" s="219" t="s">
        <v>166</v>
      </c>
      <c r="E634" s="220" t="s">
        <v>2168</v>
      </c>
      <c r="F634" s="221" t="s">
        <v>6247</v>
      </c>
      <c r="G634" s="222" t="s">
        <v>3721</v>
      </c>
      <c r="H634" s="223">
        <v>3</v>
      </c>
      <c r="I634" s="224"/>
      <c r="J634" s="225">
        <f>ROUND(I634*H634,2)</f>
        <v>0</v>
      </c>
      <c r="K634" s="226"/>
      <c r="L634" s="44"/>
      <c r="M634" s="227" t="s">
        <v>1</v>
      </c>
      <c r="N634" s="228" t="s">
        <v>41</v>
      </c>
      <c r="O634" s="91"/>
      <c r="P634" s="229">
        <f>O634*H634</f>
        <v>0</v>
      </c>
      <c r="Q634" s="229">
        <v>0</v>
      </c>
      <c r="R634" s="229">
        <f>Q634*H634</f>
        <v>0</v>
      </c>
      <c r="S634" s="229">
        <v>0</v>
      </c>
      <c r="T634" s="230">
        <f>S634*H634</f>
        <v>0</v>
      </c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R634" s="231" t="s">
        <v>170</v>
      </c>
      <c r="AT634" s="231" t="s">
        <v>166</v>
      </c>
      <c r="AU634" s="231" t="s">
        <v>84</v>
      </c>
      <c r="AY634" s="17" t="s">
        <v>164</v>
      </c>
      <c r="BE634" s="232">
        <f>IF(N634="základní",J634,0)</f>
        <v>0</v>
      </c>
      <c r="BF634" s="232">
        <f>IF(N634="snížená",J634,0)</f>
        <v>0</v>
      </c>
      <c r="BG634" s="232">
        <f>IF(N634="zákl. přenesená",J634,0)</f>
        <v>0</v>
      </c>
      <c r="BH634" s="232">
        <f>IF(N634="sníž. přenesená",J634,0)</f>
        <v>0</v>
      </c>
      <c r="BI634" s="232">
        <f>IF(N634="nulová",J634,0)</f>
        <v>0</v>
      </c>
      <c r="BJ634" s="17" t="s">
        <v>84</v>
      </c>
      <c r="BK634" s="232">
        <f>ROUND(I634*H634,2)</f>
        <v>0</v>
      </c>
      <c r="BL634" s="17" t="s">
        <v>170</v>
      </c>
      <c r="BM634" s="231" t="s">
        <v>6248</v>
      </c>
    </row>
    <row r="635" spans="1:65" s="2" customFormat="1" ht="34.8" customHeight="1">
      <c r="A635" s="38"/>
      <c r="B635" s="39"/>
      <c r="C635" s="219" t="s">
        <v>2696</v>
      </c>
      <c r="D635" s="219" t="s">
        <v>166</v>
      </c>
      <c r="E635" s="220" t="s">
        <v>2174</v>
      </c>
      <c r="F635" s="221" t="s">
        <v>6249</v>
      </c>
      <c r="G635" s="222" t="s">
        <v>3721</v>
      </c>
      <c r="H635" s="223">
        <v>1</v>
      </c>
      <c r="I635" s="224"/>
      <c r="J635" s="225">
        <f>ROUND(I635*H635,2)</f>
        <v>0</v>
      </c>
      <c r="K635" s="226"/>
      <c r="L635" s="44"/>
      <c r="M635" s="227" t="s">
        <v>1</v>
      </c>
      <c r="N635" s="228" t="s">
        <v>41</v>
      </c>
      <c r="O635" s="91"/>
      <c r="P635" s="229">
        <f>O635*H635</f>
        <v>0</v>
      </c>
      <c r="Q635" s="229">
        <v>0</v>
      </c>
      <c r="R635" s="229">
        <f>Q635*H635</f>
        <v>0</v>
      </c>
      <c r="S635" s="229">
        <v>0</v>
      </c>
      <c r="T635" s="230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31" t="s">
        <v>170</v>
      </c>
      <c r="AT635" s="231" t="s">
        <v>166</v>
      </c>
      <c r="AU635" s="231" t="s">
        <v>84</v>
      </c>
      <c r="AY635" s="17" t="s">
        <v>164</v>
      </c>
      <c r="BE635" s="232">
        <f>IF(N635="základní",J635,0)</f>
        <v>0</v>
      </c>
      <c r="BF635" s="232">
        <f>IF(N635="snížená",J635,0)</f>
        <v>0</v>
      </c>
      <c r="BG635" s="232">
        <f>IF(N635="zákl. přenesená",J635,0)</f>
        <v>0</v>
      </c>
      <c r="BH635" s="232">
        <f>IF(N635="sníž. přenesená",J635,0)</f>
        <v>0</v>
      </c>
      <c r="BI635" s="232">
        <f>IF(N635="nulová",J635,0)</f>
        <v>0</v>
      </c>
      <c r="BJ635" s="17" t="s">
        <v>84</v>
      </c>
      <c r="BK635" s="232">
        <f>ROUND(I635*H635,2)</f>
        <v>0</v>
      </c>
      <c r="BL635" s="17" t="s">
        <v>170</v>
      </c>
      <c r="BM635" s="231" t="s">
        <v>6250</v>
      </c>
    </row>
    <row r="636" spans="1:65" s="2" customFormat="1" ht="13.8" customHeight="1">
      <c r="A636" s="38"/>
      <c r="B636" s="39"/>
      <c r="C636" s="219" t="s">
        <v>2700</v>
      </c>
      <c r="D636" s="219" t="s">
        <v>166</v>
      </c>
      <c r="E636" s="220" t="s">
        <v>2179</v>
      </c>
      <c r="F636" s="221" t="s">
        <v>6251</v>
      </c>
      <c r="G636" s="222" t="s">
        <v>169</v>
      </c>
      <c r="H636" s="223">
        <v>10.56</v>
      </c>
      <c r="I636" s="224"/>
      <c r="J636" s="225">
        <f>ROUND(I636*H636,2)</f>
        <v>0</v>
      </c>
      <c r="K636" s="226"/>
      <c r="L636" s="44"/>
      <c r="M636" s="227" t="s">
        <v>1</v>
      </c>
      <c r="N636" s="228" t="s">
        <v>41</v>
      </c>
      <c r="O636" s="91"/>
      <c r="P636" s="229">
        <f>O636*H636</f>
        <v>0</v>
      </c>
      <c r="Q636" s="229">
        <v>0</v>
      </c>
      <c r="R636" s="229">
        <f>Q636*H636</f>
        <v>0</v>
      </c>
      <c r="S636" s="229">
        <v>0</v>
      </c>
      <c r="T636" s="230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31" t="s">
        <v>170</v>
      </c>
      <c r="AT636" s="231" t="s">
        <v>166</v>
      </c>
      <c r="AU636" s="231" t="s">
        <v>84</v>
      </c>
      <c r="AY636" s="17" t="s">
        <v>164</v>
      </c>
      <c r="BE636" s="232">
        <f>IF(N636="základní",J636,0)</f>
        <v>0</v>
      </c>
      <c r="BF636" s="232">
        <f>IF(N636="snížená",J636,0)</f>
        <v>0</v>
      </c>
      <c r="BG636" s="232">
        <f>IF(N636="zákl. přenesená",J636,0)</f>
        <v>0</v>
      </c>
      <c r="BH636" s="232">
        <f>IF(N636="sníž. přenesená",J636,0)</f>
        <v>0</v>
      </c>
      <c r="BI636" s="232">
        <f>IF(N636="nulová",J636,0)</f>
        <v>0</v>
      </c>
      <c r="BJ636" s="17" t="s">
        <v>84</v>
      </c>
      <c r="BK636" s="232">
        <f>ROUND(I636*H636,2)</f>
        <v>0</v>
      </c>
      <c r="BL636" s="17" t="s">
        <v>170</v>
      </c>
      <c r="BM636" s="231" t="s">
        <v>6252</v>
      </c>
    </row>
    <row r="637" spans="1:65" s="2" customFormat="1" ht="13.8" customHeight="1">
      <c r="A637" s="38"/>
      <c r="B637" s="39"/>
      <c r="C637" s="219" t="s">
        <v>2704</v>
      </c>
      <c r="D637" s="219" t="s">
        <v>166</v>
      </c>
      <c r="E637" s="220" t="s">
        <v>2184</v>
      </c>
      <c r="F637" s="221" t="s">
        <v>5826</v>
      </c>
      <c r="G637" s="222" t="s">
        <v>169</v>
      </c>
      <c r="H637" s="223">
        <v>109.56</v>
      </c>
      <c r="I637" s="224"/>
      <c r="J637" s="225">
        <f>ROUND(I637*H637,2)</f>
        <v>0</v>
      </c>
      <c r="K637" s="226"/>
      <c r="L637" s="44"/>
      <c r="M637" s="227" t="s">
        <v>1</v>
      </c>
      <c r="N637" s="228" t="s">
        <v>41</v>
      </c>
      <c r="O637" s="91"/>
      <c r="P637" s="229">
        <f>O637*H637</f>
        <v>0</v>
      </c>
      <c r="Q637" s="229">
        <v>0</v>
      </c>
      <c r="R637" s="229">
        <f>Q637*H637</f>
        <v>0</v>
      </c>
      <c r="S637" s="229">
        <v>0</v>
      </c>
      <c r="T637" s="230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31" t="s">
        <v>170</v>
      </c>
      <c r="AT637" s="231" t="s">
        <v>166</v>
      </c>
      <c r="AU637" s="231" t="s">
        <v>84</v>
      </c>
      <c r="AY637" s="17" t="s">
        <v>164</v>
      </c>
      <c r="BE637" s="232">
        <f>IF(N637="základní",J637,0)</f>
        <v>0</v>
      </c>
      <c r="BF637" s="232">
        <f>IF(N637="snížená",J637,0)</f>
        <v>0</v>
      </c>
      <c r="BG637" s="232">
        <f>IF(N637="zákl. přenesená",J637,0)</f>
        <v>0</v>
      </c>
      <c r="BH637" s="232">
        <f>IF(N637="sníž. přenesená",J637,0)</f>
        <v>0</v>
      </c>
      <c r="BI637" s="232">
        <f>IF(N637="nulová",J637,0)</f>
        <v>0</v>
      </c>
      <c r="BJ637" s="17" t="s">
        <v>84</v>
      </c>
      <c r="BK637" s="232">
        <f>ROUND(I637*H637,2)</f>
        <v>0</v>
      </c>
      <c r="BL637" s="17" t="s">
        <v>170</v>
      </c>
      <c r="BM637" s="231" t="s">
        <v>6253</v>
      </c>
    </row>
    <row r="638" spans="1:65" s="2" customFormat="1" ht="13.8" customHeight="1">
      <c r="A638" s="38"/>
      <c r="B638" s="39"/>
      <c r="C638" s="219" t="s">
        <v>2708</v>
      </c>
      <c r="D638" s="219" t="s">
        <v>166</v>
      </c>
      <c r="E638" s="220" t="s">
        <v>2188</v>
      </c>
      <c r="F638" s="221" t="s">
        <v>6254</v>
      </c>
      <c r="G638" s="222" t="s">
        <v>3928</v>
      </c>
      <c r="H638" s="223">
        <v>46.8</v>
      </c>
      <c r="I638" s="224"/>
      <c r="J638" s="225">
        <f>ROUND(I638*H638,2)</f>
        <v>0</v>
      </c>
      <c r="K638" s="226"/>
      <c r="L638" s="44"/>
      <c r="M638" s="227" t="s">
        <v>1</v>
      </c>
      <c r="N638" s="228" t="s">
        <v>41</v>
      </c>
      <c r="O638" s="91"/>
      <c r="P638" s="229">
        <f>O638*H638</f>
        <v>0</v>
      </c>
      <c r="Q638" s="229">
        <v>0</v>
      </c>
      <c r="R638" s="229">
        <f>Q638*H638</f>
        <v>0</v>
      </c>
      <c r="S638" s="229">
        <v>0</v>
      </c>
      <c r="T638" s="230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231" t="s">
        <v>170</v>
      </c>
      <c r="AT638" s="231" t="s">
        <v>166</v>
      </c>
      <c r="AU638" s="231" t="s">
        <v>84</v>
      </c>
      <c r="AY638" s="17" t="s">
        <v>164</v>
      </c>
      <c r="BE638" s="232">
        <f>IF(N638="základní",J638,0)</f>
        <v>0</v>
      </c>
      <c r="BF638" s="232">
        <f>IF(N638="snížená",J638,0)</f>
        <v>0</v>
      </c>
      <c r="BG638" s="232">
        <f>IF(N638="zákl. přenesená",J638,0)</f>
        <v>0</v>
      </c>
      <c r="BH638" s="232">
        <f>IF(N638="sníž. přenesená",J638,0)</f>
        <v>0</v>
      </c>
      <c r="BI638" s="232">
        <f>IF(N638="nulová",J638,0)</f>
        <v>0</v>
      </c>
      <c r="BJ638" s="17" t="s">
        <v>84</v>
      </c>
      <c r="BK638" s="232">
        <f>ROUND(I638*H638,2)</f>
        <v>0</v>
      </c>
      <c r="BL638" s="17" t="s">
        <v>170</v>
      </c>
      <c r="BM638" s="231" t="s">
        <v>6255</v>
      </c>
    </row>
    <row r="639" spans="1:65" s="2" customFormat="1" ht="34.8" customHeight="1">
      <c r="A639" s="38"/>
      <c r="B639" s="39"/>
      <c r="C639" s="219" t="s">
        <v>2712</v>
      </c>
      <c r="D639" s="219" t="s">
        <v>166</v>
      </c>
      <c r="E639" s="220" t="s">
        <v>2193</v>
      </c>
      <c r="F639" s="221" t="s">
        <v>5766</v>
      </c>
      <c r="G639" s="222" t="s">
        <v>3928</v>
      </c>
      <c r="H639" s="223">
        <v>46.8</v>
      </c>
      <c r="I639" s="224"/>
      <c r="J639" s="225">
        <f>ROUND(I639*H639,2)</f>
        <v>0</v>
      </c>
      <c r="K639" s="226"/>
      <c r="L639" s="44"/>
      <c r="M639" s="227" t="s">
        <v>1</v>
      </c>
      <c r="N639" s="228" t="s">
        <v>41</v>
      </c>
      <c r="O639" s="91"/>
      <c r="P639" s="229">
        <f>O639*H639</f>
        <v>0</v>
      </c>
      <c r="Q639" s="229">
        <v>0</v>
      </c>
      <c r="R639" s="229">
        <f>Q639*H639</f>
        <v>0</v>
      </c>
      <c r="S639" s="229">
        <v>0</v>
      </c>
      <c r="T639" s="230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31" t="s">
        <v>170</v>
      </c>
      <c r="AT639" s="231" t="s">
        <v>166</v>
      </c>
      <c r="AU639" s="231" t="s">
        <v>84</v>
      </c>
      <c r="AY639" s="17" t="s">
        <v>164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17" t="s">
        <v>84</v>
      </c>
      <c r="BK639" s="232">
        <f>ROUND(I639*H639,2)</f>
        <v>0</v>
      </c>
      <c r="BL639" s="17" t="s">
        <v>170</v>
      </c>
      <c r="BM639" s="231" t="s">
        <v>6256</v>
      </c>
    </row>
    <row r="640" spans="1:65" s="2" customFormat="1" ht="13.8" customHeight="1">
      <c r="A640" s="38"/>
      <c r="B640" s="39"/>
      <c r="C640" s="219" t="s">
        <v>2716</v>
      </c>
      <c r="D640" s="219" t="s">
        <v>166</v>
      </c>
      <c r="E640" s="220" t="s">
        <v>2198</v>
      </c>
      <c r="F640" s="221" t="s">
        <v>6257</v>
      </c>
      <c r="G640" s="222" t="s">
        <v>3928</v>
      </c>
      <c r="H640" s="223">
        <v>4</v>
      </c>
      <c r="I640" s="224"/>
      <c r="J640" s="225">
        <f>ROUND(I640*H640,2)</f>
        <v>0</v>
      </c>
      <c r="K640" s="226"/>
      <c r="L640" s="44"/>
      <c r="M640" s="227" t="s">
        <v>1</v>
      </c>
      <c r="N640" s="228" t="s">
        <v>41</v>
      </c>
      <c r="O640" s="91"/>
      <c r="P640" s="229">
        <f>O640*H640</f>
        <v>0</v>
      </c>
      <c r="Q640" s="229">
        <v>0</v>
      </c>
      <c r="R640" s="229">
        <f>Q640*H640</f>
        <v>0</v>
      </c>
      <c r="S640" s="229">
        <v>0</v>
      </c>
      <c r="T640" s="230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31" t="s">
        <v>170</v>
      </c>
      <c r="AT640" s="231" t="s">
        <v>166</v>
      </c>
      <c r="AU640" s="231" t="s">
        <v>84</v>
      </c>
      <c r="AY640" s="17" t="s">
        <v>164</v>
      </c>
      <c r="BE640" s="232">
        <f>IF(N640="základní",J640,0)</f>
        <v>0</v>
      </c>
      <c r="BF640" s="232">
        <f>IF(N640="snížená",J640,0)</f>
        <v>0</v>
      </c>
      <c r="BG640" s="232">
        <f>IF(N640="zákl. přenesená",J640,0)</f>
        <v>0</v>
      </c>
      <c r="BH640" s="232">
        <f>IF(N640="sníž. přenesená",J640,0)</f>
        <v>0</v>
      </c>
      <c r="BI640" s="232">
        <f>IF(N640="nulová",J640,0)</f>
        <v>0</v>
      </c>
      <c r="BJ640" s="17" t="s">
        <v>84</v>
      </c>
      <c r="BK640" s="232">
        <f>ROUND(I640*H640,2)</f>
        <v>0</v>
      </c>
      <c r="BL640" s="17" t="s">
        <v>170</v>
      </c>
      <c r="BM640" s="231" t="s">
        <v>6258</v>
      </c>
    </row>
    <row r="641" spans="1:65" s="2" customFormat="1" ht="22.2" customHeight="1">
      <c r="A641" s="38"/>
      <c r="B641" s="39"/>
      <c r="C641" s="219" t="s">
        <v>2720</v>
      </c>
      <c r="D641" s="219" t="s">
        <v>166</v>
      </c>
      <c r="E641" s="220" t="s">
        <v>2204</v>
      </c>
      <c r="F641" s="221" t="s">
        <v>5764</v>
      </c>
      <c r="G641" s="222" t="s">
        <v>169</v>
      </c>
      <c r="H641" s="223">
        <v>8.976</v>
      </c>
      <c r="I641" s="224"/>
      <c r="J641" s="225">
        <f>ROUND(I641*H641,2)</f>
        <v>0</v>
      </c>
      <c r="K641" s="226"/>
      <c r="L641" s="44"/>
      <c r="M641" s="227" t="s">
        <v>1</v>
      </c>
      <c r="N641" s="228" t="s">
        <v>41</v>
      </c>
      <c r="O641" s="91"/>
      <c r="P641" s="229">
        <f>O641*H641</f>
        <v>0</v>
      </c>
      <c r="Q641" s="229">
        <v>0</v>
      </c>
      <c r="R641" s="229">
        <f>Q641*H641</f>
        <v>0</v>
      </c>
      <c r="S641" s="229">
        <v>0</v>
      </c>
      <c r="T641" s="230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31" t="s">
        <v>170</v>
      </c>
      <c r="AT641" s="231" t="s">
        <v>166</v>
      </c>
      <c r="AU641" s="231" t="s">
        <v>84</v>
      </c>
      <c r="AY641" s="17" t="s">
        <v>164</v>
      </c>
      <c r="BE641" s="232">
        <f>IF(N641="základní",J641,0)</f>
        <v>0</v>
      </c>
      <c r="BF641" s="232">
        <f>IF(N641="snížená",J641,0)</f>
        <v>0</v>
      </c>
      <c r="BG641" s="232">
        <f>IF(N641="zákl. přenesená",J641,0)</f>
        <v>0</v>
      </c>
      <c r="BH641" s="232">
        <f>IF(N641="sníž. přenesená",J641,0)</f>
        <v>0</v>
      </c>
      <c r="BI641" s="232">
        <f>IF(N641="nulová",J641,0)</f>
        <v>0</v>
      </c>
      <c r="BJ641" s="17" t="s">
        <v>84</v>
      </c>
      <c r="BK641" s="232">
        <f>ROUND(I641*H641,2)</f>
        <v>0</v>
      </c>
      <c r="BL641" s="17" t="s">
        <v>170</v>
      </c>
      <c r="BM641" s="231" t="s">
        <v>6259</v>
      </c>
    </row>
    <row r="642" spans="1:65" s="2" customFormat="1" ht="34.8" customHeight="1">
      <c r="A642" s="38"/>
      <c r="B642" s="39"/>
      <c r="C642" s="219" t="s">
        <v>2724</v>
      </c>
      <c r="D642" s="219" t="s">
        <v>166</v>
      </c>
      <c r="E642" s="220" t="s">
        <v>2208</v>
      </c>
      <c r="F642" s="221" t="s">
        <v>5766</v>
      </c>
      <c r="G642" s="222" t="s">
        <v>169</v>
      </c>
      <c r="H642" s="223">
        <v>60.756</v>
      </c>
      <c r="I642" s="224"/>
      <c r="J642" s="225">
        <f>ROUND(I642*H642,2)</f>
        <v>0</v>
      </c>
      <c r="K642" s="226"/>
      <c r="L642" s="44"/>
      <c r="M642" s="227" t="s">
        <v>1</v>
      </c>
      <c r="N642" s="228" t="s">
        <v>41</v>
      </c>
      <c r="O642" s="91"/>
      <c r="P642" s="229">
        <f>O642*H642</f>
        <v>0</v>
      </c>
      <c r="Q642" s="229">
        <v>0</v>
      </c>
      <c r="R642" s="229">
        <f>Q642*H642</f>
        <v>0</v>
      </c>
      <c r="S642" s="229">
        <v>0</v>
      </c>
      <c r="T642" s="230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31" t="s">
        <v>170</v>
      </c>
      <c r="AT642" s="231" t="s">
        <v>166</v>
      </c>
      <c r="AU642" s="231" t="s">
        <v>84</v>
      </c>
      <c r="AY642" s="17" t="s">
        <v>164</v>
      </c>
      <c r="BE642" s="232">
        <f>IF(N642="základní",J642,0)</f>
        <v>0</v>
      </c>
      <c r="BF642" s="232">
        <f>IF(N642="snížená",J642,0)</f>
        <v>0</v>
      </c>
      <c r="BG642" s="232">
        <f>IF(N642="zákl. přenesená",J642,0)</f>
        <v>0</v>
      </c>
      <c r="BH642" s="232">
        <f>IF(N642="sníž. přenesená",J642,0)</f>
        <v>0</v>
      </c>
      <c r="BI642" s="232">
        <f>IF(N642="nulová",J642,0)</f>
        <v>0</v>
      </c>
      <c r="BJ642" s="17" t="s">
        <v>84</v>
      </c>
      <c r="BK642" s="232">
        <f>ROUND(I642*H642,2)</f>
        <v>0</v>
      </c>
      <c r="BL642" s="17" t="s">
        <v>170</v>
      </c>
      <c r="BM642" s="231" t="s">
        <v>6260</v>
      </c>
    </row>
    <row r="643" spans="1:65" s="2" customFormat="1" ht="22.2" customHeight="1">
      <c r="A643" s="38"/>
      <c r="B643" s="39"/>
      <c r="C643" s="219" t="s">
        <v>2728</v>
      </c>
      <c r="D643" s="219" t="s">
        <v>166</v>
      </c>
      <c r="E643" s="220" t="s">
        <v>2212</v>
      </c>
      <c r="F643" s="221" t="s">
        <v>5832</v>
      </c>
      <c r="G643" s="222" t="s">
        <v>169</v>
      </c>
      <c r="H643" s="223">
        <v>25.5</v>
      </c>
      <c r="I643" s="224"/>
      <c r="J643" s="225">
        <f>ROUND(I643*H643,2)</f>
        <v>0</v>
      </c>
      <c r="K643" s="226"/>
      <c r="L643" s="44"/>
      <c r="M643" s="227" t="s">
        <v>1</v>
      </c>
      <c r="N643" s="228" t="s">
        <v>41</v>
      </c>
      <c r="O643" s="91"/>
      <c r="P643" s="229">
        <f>O643*H643</f>
        <v>0</v>
      </c>
      <c r="Q643" s="229">
        <v>0</v>
      </c>
      <c r="R643" s="229">
        <f>Q643*H643</f>
        <v>0</v>
      </c>
      <c r="S643" s="229">
        <v>0</v>
      </c>
      <c r="T643" s="230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31" t="s">
        <v>170</v>
      </c>
      <c r="AT643" s="231" t="s">
        <v>166</v>
      </c>
      <c r="AU643" s="231" t="s">
        <v>84</v>
      </c>
      <c r="AY643" s="17" t="s">
        <v>164</v>
      </c>
      <c r="BE643" s="232">
        <f>IF(N643="základní",J643,0)</f>
        <v>0</v>
      </c>
      <c r="BF643" s="232">
        <f>IF(N643="snížená",J643,0)</f>
        <v>0</v>
      </c>
      <c r="BG643" s="232">
        <f>IF(N643="zákl. přenesená",J643,0)</f>
        <v>0</v>
      </c>
      <c r="BH643" s="232">
        <f>IF(N643="sníž. přenesená",J643,0)</f>
        <v>0</v>
      </c>
      <c r="BI643" s="232">
        <f>IF(N643="nulová",J643,0)</f>
        <v>0</v>
      </c>
      <c r="BJ643" s="17" t="s">
        <v>84</v>
      </c>
      <c r="BK643" s="232">
        <f>ROUND(I643*H643,2)</f>
        <v>0</v>
      </c>
      <c r="BL643" s="17" t="s">
        <v>170</v>
      </c>
      <c r="BM643" s="231" t="s">
        <v>6261</v>
      </c>
    </row>
    <row r="644" spans="1:65" s="2" customFormat="1" ht="13.8" customHeight="1">
      <c r="A644" s="38"/>
      <c r="B644" s="39"/>
      <c r="C644" s="219" t="s">
        <v>2732</v>
      </c>
      <c r="D644" s="219" t="s">
        <v>166</v>
      </c>
      <c r="E644" s="220" t="s">
        <v>2216</v>
      </c>
      <c r="F644" s="221" t="s">
        <v>5768</v>
      </c>
      <c r="G644" s="222" t="s">
        <v>169</v>
      </c>
      <c r="H644" s="223">
        <v>9.156</v>
      </c>
      <c r="I644" s="224"/>
      <c r="J644" s="225">
        <f>ROUND(I644*H644,2)</f>
        <v>0</v>
      </c>
      <c r="K644" s="226"/>
      <c r="L644" s="44"/>
      <c r="M644" s="227" t="s">
        <v>1</v>
      </c>
      <c r="N644" s="228" t="s">
        <v>41</v>
      </c>
      <c r="O644" s="91"/>
      <c r="P644" s="229">
        <f>O644*H644</f>
        <v>0</v>
      </c>
      <c r="Q644" s="229">
        <v>0</v>
      </c>
      <c r="R644" s="229">
        <f>Q644*H644</f>
        <v>0</v>
      </c>
      <c r="S644" s="229">
        <v>0</v>
      </c>
      <c r="T644" s="230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31" t="s">
        <v>170</v>
      </c>
      <c r="AT644" s="231" t="s">
        <v>166</v>
      </c>
      <c r="AU644" s="231" t="s">
        <v>84</v>
      </c>
      <c r="AY644" s="17" t="s">
        <v>164</v>
      </c>
      <c r="BE644" s="232">
        <f>IF(N644="základní",J644,0)</f>
        <v>0</v>
      </c>
      <c r="BF644" s="232">
        <f>IF(N644="snížená",J644,0)</f>
        <v>0</v>
      </c>
      <c r="BG644" s="232">
        <f>IF(N644="zákl. přenesená",J644,0)</f>
        <v>0</v>
      </c>
      <c r="BH644" s="232">
        <f>IF(N644="sníž. přenesená",J644,0)</f>
        <v>0</v>
      </c>
      <c r="BI644" s="232">
        <f>IF(N644="nulová",J644,0)</f>
        <v>0</v>
      </c>
      <c r="BJ644" s="17" t="s">
        <v>84</v>
      </c>
      <c r="BK644" s="232">
        <f>ROUND(I644*H644,2)</f>
        <v>0</v>
      </c>
      <c r="BL644" s="17" t="s">
        <v>170</v>
      </c>
      <c r="BM644" s="231" t="s">
        <v>6262</v>
      </c>
    </row>
    <row r="645" spans="1:65" s="2" customFormat="1" ht="13.8" customHeight="1">
      <c r="A645" s="38"/>
      <c r="B645" s="39"/>
      <c r="C645" s="219" t="s">
        <v>2735</v>
      </c>
      <c r="D645" s="219" t="s">
        <v>166</v>
      </c>
      <c r="E645" s="220" t="s">
        <v>2220</v>
      </c>
      <c r="F645" s="221" t="s">
        <v>5835</v>
      </c>
      <c r="G645" s="222" t="s">
        <v>169</v>
      </c>
      <c r="H645" s="223">
        <v>5</v>
      </c>
      <c r="I645" s="224"/>
      <c r="J645" s="225">
        <f>ROUND(I645*H645,2)</f>
        <v>0</v>
      </c>
      <c r="K645" s="226"/>
      <c r="L645" s="44"/>
      <c r="M645" s="227" t="s">
        <v>1</v>
      </c>
      <c r="N645" s="228" t="s">
        <v>41</v>
      </c>
      <c r="O645" s="91"/>
      <c r="P645" s="229">
        <f>O645*H645</f>
        <v>0</v>
      </c>
      <c r="Q645" s="229">
        <v>0</v>
      </c>
      <c r="R645" s="229">
        <f>Q645*H645</f>
        <v>0</v>
      </c>
      <c r="S645" s="229">
        <v>0</v>
      </c>
      <c r="T645" s="230">
        <f>S645*H645</f>
        <v>0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231" t="s">
        <v>170</v>
      </c>
      <c r="AT645" s="231" t="s">
        <v>166</v>
      </c>
      <c r="AU645" s="231" t="s">
        <v>84</v>
      </c>
      <c r="AY645" s="17" t="s">
        <v>164</v>
      </c>
      <c r="BE645" s="232">
        <f>IF(N645="základní",J645,0)</f>
        <v>0</v>
      </c>
      <c r="BF645" s="232">
        <f>IF(N645="snížená",J645,0)</f>
        <v>0</v>
      </c>
      <c r="BG645" s="232">
        <f>IF(N645="zákl. přenesená",J645,0)</f>
        <v>0</v>
      </c>
      <c r="BH645" s="232">
        <f>IF(N645="sníž. přenesená",J645,0)</f>
        <v>0</v>
      </c>
      <c r="BI645" s="232">
        <f>IF(N645="nulová",J645,0)</f>
        <v>0</v>
      </c>
      <c r="BJ645" s="17" t="s">
        <v>84</v>
      </c>
      <c r="BK645" s="232">
        <f>ROUND(I645*H645,2)</f>
        <v>0</v>
      </c>
      <c r="BL645" s="17" t="s">
        <v>170</v>
      </c>
      <c r="BM645" s="231" t="s">
        <v>6263</v>
      </c>
    </row>
    <row r="646" spans="1:65" s="2" customFormat="1" ht="13.8" customHeight="1">
      <c r="A646" s="38"/>
      <c r="B646" s="39"/>
      <c r="C646" s="219" t="s">
        <v>2738</v>
      </c>
      <c r="D646" s="219" t="s">
        <v>166</v>
      </c>
      <c r="E646" s="220" t="s">
        <v>2224</v>
      </c>
      <c r="F646" s="221" t="s">
        <v>6264</v>
      </c>
      <c r="G646" s="222" t="s">
        <v>3721</v>
      </c>
      <c r="H646" s="223">
        <v>2</v>
      </c>
      <c r="I646" s="224"/>
      <c r="J646" s="225">
        <f>ROUND(I646*H646,2)</f>
        <v>0</v>
      </c>
      <c r="K646" s="226"/>
      <c r="L646" s="44"/>
      <c r="M646" s="227" t="s">
        <v>1</v>
      </c>
      <c r="N646" s="228" t="s">
        <v>41</v>
      </c>
      <c r="O646" s="91"/>
      <c r="P646" s="229">
        <f>O646*H646</f>
        <v>0</v>
      </c>
      <c r="Q646" s="229">
        <v>0</v>
      </c>
      <c r="R646" s="229">
        <f>Q646*H646</f>
        <v>0</v>
      </c>
      <c r="S646" s="229">
        <v>0</v>
      </c>
      <c r="T646" s="230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31" t="s">
        <v>170</v>
      </c>
      <c r="AT646" s="231" t="s">
        <v>166</v>
      </c>
      <c r="AU646" s="231" t="s">
        <v>84</v>
      </c>
      <c r="AY646" s="17" t="s">
        <v>164</v>
      </c>
      <c r="BE646" s="232">
        <f>IF(N646="základní",J646,0)</f>
        <v>0</v>
      </c>
      <c r="BF646" s="232">
        <f>IF(N646="snížená",J646,0)</f>
        <v>0</v>
      </c>
      <c r="BG646" s="232">
        <f>IF(N646="zákl. přenesená",J646,0)</f>
        <v>0</v>
      </c>
      <c r="BH646" s="232">
        <f>IF(N646="sníž. přenesená",J646,0)</f>
        <v>0</v>
      </c>
      <c r="BI646" s="232">
        <f>IF(N646="nulová",J646,0)</f>
        <v>0</v>
      </c>
      <c r="BJ646" s="17" t="s">
        <v>84</v>
      </c>
      <c r="BK646" s="232">
        <f>ROUND(I646*H646,2)</f>
        <v>0</v>
      </c>
      <c r="BL646" s="17" t="s">
        <v>170</v>
      </c>
      <c r="BM646" s="231" t="s">
        <v>6265</v>
      </c>
    </row>
    <row r="647" spans="1:65" s="2" customFormat="1" ht="13.8" customHeight="1">
      <c r="A647" s="38"/>
      <c r="B647" s="39"/>
      <c r="C647" s="219" t="s">
        <v>2742</v>
      </c>
      <c r="D647" s="219" t="s">
        <v>166</v>
      </c>
      <c r="E647" s="220" t="s">
        <v>2228</v>
      </c>
      <c r="F647" s="221" t="s">
        <v>6266</v>
      </c>
      <c r="G647" s="222" t="s">
        <v>3721</v>
      </c>
      <c r="H647" s="223">
        <v>2</v>
      </c>
      <c r="I647" s="224"/>
      <c r="J647" s="225">
        <f>ROUND(I647*H647,2)</f>
        <v>0</v>
      </c>
      <c r="K647" s="226"/>
      <c r="L647" s="44"/>
      <c r="M647" s="227" t="s">
        <v>1</v>
      </c>
      <c r="N647" s="228" t="s">
        <v>41</v>
      </c>
      <c r="O647" s="91"/>
      <c r="P647" s="229">
        <f>O647*H647</f>
        <v>0</v>
      </c>
      <c r="Q647" s="229">
        <v>0</v>
      </c>
      <c r="R647" s="229">
        <f>Q647*H647</f>
        <v>0</v>
      </c>
      <c r="S647" s="229">
        <v>0</v>
      </c>
      <c r="T647" s="230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31" t="s">
        <v>170</v>
      </c>
      <c r="AT647" s="231" t="s">
        <v>166</v>
      </c>
      <c r="AU647" s="231" t="s">
        <v>84</v>
      </c>
      <c r="AY647" s="17" t="s">
        <v>164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17" t="s">
        <v>84</v>
      </c>
      <c r="BK647" s="232">
        <f>ROUND(I647*H647,2)</f>
        <v>0</v>
      </c>
      <c r="BL647" s="17" t="s">
        <v>170</v>
      </c>
      <c r="BM647" s="231" t="s">
        <v>6267</v>
      </c>
    </row>
    <row r="648" spans="1:65" s="2" customFormat="1" ht="22.2" customHeight="1">
      <c r="A648" s="38"/>
      <c r="B648" s="39"/>
      <c r="C648" s="219" t="s">
        <v>2745</v>
      </c>
      <c r="D648" s="219" t="s">
        <v>166</v>
      </c>
      <c r="E648" s="220" t="s">
        <v>2232</v>
      </c>
      <c r="F648" s="221" t="s">
        <v>6268</v>
      </c>
      <c r="G648" s="222" t="s">
        <v>3721</v>
      </c>
      <c r="H648" s="223">
        <v>3</v>
      </c>
      <c r="I648" s="224"/>
      <c r="J648" s="225">
        <f>ROUND(I648*H648,2)</f>
        <v>0</v>
      </c>
      <c r="K648" s="226"/>
      <c r="L648" s="44"/>
      <c r="M648" s="227" t="s">
        <v>1</v>
      </c>
      <c r="N648" s="228" t="s">
        <v>41</v>
      </c>
      <c r="O648" s="91"/>
      <c r="P648" s="229">
        <f>O648*H648</f>
        <v>0</v>
      </c>
      <c r="Q648" s="229">
        <v>0</v>
      </c>
      <c r="R648" s="229">
        <f>Q648*H648</f>
        <v>0</v>
      </c>
      <c r="S648" s="229">
        <v>0</v>
      </c>
      <c r="T648" s="230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31" t="s">
        <v>170</v>
      </c>
      <c r="AT648" s="231" t="s">
        <v>166</v>
      </c>
      <c r="AU648" s="231" t="s">
        <v>84</v>
      </c>
      <c r="AY648" s="17" t="s">
        <v>164</v>
      </c>
      <c r="BE648" s="232">
        <f>IF(N648="základní",J648,0)</f>
        <v>0</v>
      </c>
      <c r="BF648" s="232">
        <f>IF(N648="snížená",J648,0)</f>
        <v>0</v>
      </c>
      <c r="BG648" s="232">
        <f>IF(N648="zákl. přenesená",J648,0)</f>
        <v>0</v>
      </c>
      <c r="BH648" s="232">
        <f>IF(N648="sníž. přenesená",J648,0)</f>
        <v>0</v>
      </c>
      <c r="BI648" s="232">
        <f>IF(N648="nulová",J648,0)</f>
        <v>0</v>
      </c>
      <c r="BJ648" s="17" t="s">
        <v>84</v>
      </c>
      <c r="BK648" s="232">
        <f>ROUND(I648*H648,2)</f>
        <v>0</v>
      </c>
      <c r="BL648" s="17" t="s">
        <v>170</v>
      </c>
      <c r="BM648" s="231" t="s">
        <v>6269</v>
      </c>
    </row>
    <row r="649" spans="1:65" s="2" customFormat="1" ht="13.8" customHeight="1">
      <c r="A649" s="38"/>
      <c r="B649" s="39"/>
      <c r="C649" s="219" t="s">
        <v>2749</v>
      </c>
      <c r="D649" s="219" t="s">
        <v>166</v>
      </c>
      <c r="E649" s="220" t="s">
        <v>2235</v>
      </c>
      <c r="F649" s="221" t="s">
        <v>6270</v>
      </c>
      <c r="G649" s="222" t="s">
        <v>3721</v>
      </c>
      <c r="H649" s="223">
        <v>1</v>
      </c>
      <c r="I649" s="224"/>
      <c r="J649" s="225">
        <f>ROUND(I649*H649,2)</f>
        <v>0</v>
      </c>
      <c r="K649" s="226"/>
      <c r="L649" s="44"/>
      <c r="M649" s="227" t="s">
        <v>1</v>
      </c>
      <c r="N649" s="228" t="s">
        <v>41</v>
      </c>
      <c r="O649" s="91"/>
      <c r="P649" s="229">
        <f>O649*H649</f>
        <v>0</v>
      </c>
      <c r="Q649" s="229">
        <v>0</v>
      </c>
      <c r="R649" s="229">
        <f>Q649*H649</f>
        <v>0</v>
      </c>
      <c r="S649" s="229">
        <v>0</v>
      </c>
      <c r="T649" s="230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31" t="s">
        <v>170</v>
      </c>
      <c r="AT649" s="231" t="s">
        <v>166</v>
      </c>
      <c r="AU649" s="231" t="s">
        <v>84</v>
      </c>
      <c r="AY649" s="17" t="s">
        <v>164</v>
      </c>
      <c r="BE649" s="232">
        <f>IF(N649="základní",J649,0)</f>
        <v>0</v>
      </c>
      <c r="BF649" s="232">
        <f>IF(N649="snížená",J649,0)</f>
        <v>0</v>
      </c>
      <c r="BG649" s="232">
        <f>IF(N649="zákl. přenesená",J649,0)</f>
        <v>0</v>
      </c>
      <c r="BH649" s="232">
        <f>IF(N649="sníž. přenesená",J649,0)</f>
        <v>0</v>
      </c>
      <c r="BI649" s="232">
        <f>IF(N649="nulová",J649,0)</f>
        <v>0</v>
      </c>
      <c r="BJ649" s="17" t="s">
        <v>84</v>
      </c>
      <c r="BK649" s="232">
        <f>ROUND(I649*H649,2)</f>
        <v>0</v>
      </c>
      <c r="BL649" s="17" t="s">
        <v>170</v>
      </c>
      <c r="BM649" s="231" t="s">
        <v>6271</v>
      </c>
    </row>
    <row r="650" spans="1:65" s="2" customFormat="1" ht="13.8" customHeight="1">
      <c r="A650" s="38"/>
      <c r="B650" s="39"/>
      <c r="C650" s="219" t="s">
        <v>2753</v>
      </c>
      <c r="D650" s="219" t="s">
        <v>166</v>
      </c>
      <c r="E650" s="220" t="s">
        <v>2238</v>
      </c>
      <c r="F650" s="221" t="s">
        <v>6186</v>
      </c>
      <c r="G650" s="222" t="s">
        <v>3721</v>
      </c>
      <c r="H650" s="223">
        <v>4</v>
      </c>
      <c r="I650" s="224"/>
      <c r="J650" s="225">
        <f>ROUND(I650*H650,2)</f>
        <v>0</v>
      </c>
      <c r="K650" s="226"/>
      <c r="L650" s="44"/>
      <c r="M650" s="227" t="s">
        <v>1</v>
      </c>
      <c r="N650" s="228" t="s">
        <v>41</v>
      </c>
      <c r="O650" s="91"/>
      <c r="P650" s="229">
        <f>O650*H650</f>
        <v>0</v>
      </c>
      <c r="Q650" s="229">
        <v>0</v>
      </c>
      <c r="R650" s="229">
        <f>Q650*H650</f>
        <v>0</v>
      </c>
      <c r="S650" s="229">
        <v>0</v>
      </c>
      <c r="T650" s="230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31" t="s">
        <v>170</v>
      </c>
      <c r="AT650" s="231" t="s">
        <v>166</v>
      </c>
      <c r="AU650" s="231" t="s">
        <v>84</v>
      </c>
      <c r="AY650" s="17" t="s">
        <v>164</v>
      </c>
      <c r="BE650" s="232">
        <f>IF(N650="základní",J650,0)</f>
        <v>0</v>
      </c>
      <c r="BF650" s="232">
        <f>IF(N650="snížená",J650,0)</f>
        <v>0</v>
      </c>
      <c r="BG650" s="232">
        <f>IF(N650="zákl. přenesená",J650,0)</f>
        <v>0</v>
      </c>
      <c r="BH650" s="232">
        <f>IF(N650="sníž. přenesená",J650,0)</f>
        <v>0</v>
      </c>
      <c r="BI650" s="232">
        <f>IF(N650="nulová",J650,0)</f>
        <v>0</v>
      </c>
      <c r="BJ650" s="17" t="s">
        <v>84</v>
      </c>
      <c r="BK650" s="232">
        <f>ROUND(I650*H650,2)</f>
        <v>0</v>
      </c>
      <c r="BL650" s="17" t="s">
        <v>170</v>
      </c>
      <c r="BM650" s="231" t="s">
        <v>6272</v>
      </c>
    </row>
    <row r="651" spans="1:65" s="2" customFormat="1" ht="13.8" customHeight="1">
      <c r="A651" s="38"/>
      <c r="B651" s="39"/>
      <c r="C651" s="219" t="s">
        <v>2757</v>
      </c>
      <c r="D651" s="219" t="s">
        <v>166</v>
      </c>
      <c r="E651" s="220" t="s">
        <v>2241</v>
      </c>
      <c r="F651" s="221" t="s">
        <v>5678</v>
      </c>
      <c r="G651" s="222" t="s">
        <v>557</v>
      </c>
      <c r="H651" s="223">
        <v>70</v>
      </c>
      <c r="I651" s="224"/>
      <c r="J651" s="225">
        <f>ROUND(I651*H651,2)</f>
        <v>0</v>
      </c>
      <c r="K651" s="226"/>
      <c r="L651" s="44"/>
      <c r="M651" s="227" t="s">
        <v>1</v>
      </c>
      <c r="N651" s="228" t="s">
        <v>41</v>
      </c>
      <c r="O651" s="91"/>
      <c r="P651" s="229">
        <f>O651*H651</f>
        <v>0</v>
      </c>
      <c r="Q651" s="229">
        <v>0</v>
      </c>
      <c r="R651" s="229">
        <f>Q651*H651</f>
        <v>0</v>
      </c>
      <c r="S651" s="229">
        <v>0</v>
      </c>
      <c r="T651" s="230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31" t="s">
        <v>170</v>
      </c>
      <c r="AT651" s="231" t="s">
        <v>166</v>
      </c>
      <c r="AU651" s="231" t="s">
        <v>84</v>
      </c>
      <c r="AY651" s="17" t="s">
        <v>164</v>
      </c>
      <c r="BE651" s="232">
        <f>IF(N651="základní",J651,0)</f>
        <v>0</v>
      </c>
      <c r="BF651" s="232">
        <f>IF(N651="snížená",J651,0)</f>
        <v>0</v>
      </c>
      <c r="BG651" s="232">
        <f>IF(N651="zákl. přenesená",J651,0)</f>
        <v>0</v>
      </c>
      <c r="BH651" s="232">
        <f>IF(N651="sníž. přenesená",J651,0)</f>
        <v>0</v>
      </c>
      <c r="BI651" s="232">
        <f>IF(N651="nulová",J651,0)</f>
        <v>0</v>
      </c>
      <c r="BJ651" s="17" t="s">
        <v>84</v>
      </c>
      <c r="BK651" s="232">
        <f>ROUND(I651*H651,2)</f>
        <v>0</v>
      </c>
      <c r="BL651" s="17" t="s">
        <v>170</v>
      </c>
      <c r="BM651" s="231" t="s">
        <v>6273</v>
      </c>
    </row>
    <row r="652" spans="1:65" s="2" customFormat="1" ht="13.8" customHeight="1">
      <c r="A652" s="38"/>
      <c r="B652" s="39"/>
      <c r="C652" s="219" t="s">
        <v>2761</v>
      </c>
      <c r="D652" s="219" t="s">
        <v>166</v>
      </c>
      <c r="E652" s="220" t="s">
        <v>2244</v>
      </c>
      <c r="F652" s="221" t="s">
        <v>5785</v>
      </c>
      <c r="G652" s="222" t="s">
        <v>3721</v>
      </c>
      <c r="H652" s="223">
        <v>1</v>
      </c>
      <c r="I652" s="224"/>
      <c r="J652" s="225">
        <f>ROUND(I652*H652,2)</f>
        <v>0</v>
      </c>
      <c r="K652" s="226"/>
      <c r="L652" s="44"/>
      <c r="M652" s="227" t="s">
        <v>1</v>
      </c>
      <c r="N652" s="228" t="s">
        <v>41</v>
      </c>
      <c r="O652" s="91"/>
      <c r="P652" s="229">
        <f>O652*H652</f>
        <v>0</v>
      </c>
      <c r="Q652" s="229">
        <v>0</v>
      </c>
      <c r="R652" s="229">
        <f>Q652*H652</f>
        <v>0</v>
      </c>
      <c r="S652" s="229">
        <v>0</v>
      </c>
      <c r="T652" s="230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31" t="s">
        <v>170</v>
      </c>
      <c r="AT652" s="231" t="s">
        <v>166</v>
      </c>
      <c r="AU652" s="231" t="s">
        <v>84</v>
      </c>
      <c r="AY652" s="17" t="s">
        <v>164</v>
      </c>
      <c r="BE652" s="232">
        <f>IF(N652="základní",J652,0)</f>
        <v>0</v>
      </c>
      <c r="BF652" s="232">
        <f>IF(N652="snížená",J652,0)</f>
        <v>0</v>
      </c>
      <c r="BG652" s="232">
        <f>IF(N652="zákl. přenesená",J652,0)</f>
        <v>0</v>
      </c>
      <c r="BH652" s="232">
        <f>IF(N652="sníž. přenesená",J652,0)</f>
        <v>0</v>
      </c>
      <c r="BI652" s="232">
        <f>IF(N652="nulová",J652,0)</f>
        <v>0</v>
      </c>
      <c r="BJ652" s="17" t="s">
        <v>84</v>
      </c>
      <c r="BK652" s="232">
        <f>ROUND(I652*H652,2)</f>
        <v>0</v>
      </c>
      <c r="BL652" s="17" t="s">
        <v>170</v>
      </c>
      <c r="BM652" s="231" t="s">
        <v>6274</v>
      </c>
    </row>
    <row r="653" spans="1:63" s="12" customFormat="1" ht="25.9" customHeight="1">
      <c r="A653" s="12"/>
      <c r="B653" s="203"/>
      <c r="C653" s="204"/>
      <c r="D653" s="205" t="s">
        <v>75</v>
      </c>
      <c r="E653" s="206" t="s">
        <v>4018</v>
      </c>
      <c r="F653" s="206" t="s">
        <v>6275</v>
      </c>
      <c r="G653" s="204"/>
      <c r="H653" s="204"/>
      <c r="I653" s="207"/>
      <c r="J653" s="208">
        <f>BK653</f>
        <v>0</v>
      </c>
      <c r="K653" s="204"/>
      <c r="L653" s="209"/>
      <c r="M653" s="210"/>
      <c r="N653" s="211"/>
      <c r="O653" s="211"/>
      <c r="P653" s="212">
        <f>SUM(P654:P668)</f>
        <v>0</v>
      </c>
      <c r="Q653" s="211"/>
      <c r="R653" s="212">
        <f>SUM(R654:R668)</f>
        <v>0</v>
      </c>
      <c r="S653" s="211"/>
      <c r="T653" s="213">
        <f>SUM(T654:T668)</f>
        <v>0</v>
      </c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R653" s="214" t="s">
        <v>84</v>
      </c>
      <c r="AT653" s="215" t="s">
        <v>75</v>
      </c>
      <c r="AU653" s="215" t="s">
        <v>76</v>
      </c>
      <c r="AY653" s="214" t="s">
        <v>164</v>
      </c>
      <c r="BK653" s="216">
        <f>SUM(BK654:BK668)</f>
        <v>0</v>
      </c>
    </row>
    <row r="654" spans="1:65" s="2" customFormat="1" ht="34.8" customHeight="1">
      <c r="A654" s="38"/>
      <c r="B654" s="39"/>
      <c r="C654" s="219" t="s">
        <v>2765</v>
      </c>
      <c r="D654" s="219" t="s">
        <v>166</v>
      </c>
      <c r="E654" s="220" t="s">
        <v>2247</v>
      </c>
      <c r="F654" s="221" t="s">
        <v>6276</v>
      </c>
      <c r="G654" s="222" t="s">
        <v>3721</v>
      </c>
      <c r="H654" s="223">
        <v>38</v>
      </c>
      <c r="I654" s="224"/>
      <c r="J654" s="225">
        <f>ROUND(I654*H654,2)</f>
        <v>0</v>
      </c>
      <c r="K654" s="226"/>
      <c r="L654" s="44"/>
      <c r="M654" s="227" t="s">
        <v>1</v>
      </c>
      <c r="N654" s="228" t="s">
        <v>41</v>
      </c>
      <c r="O654" s="91"/>
      <c r="P654" s="229">
        <f>O654*H654</f>
        <v>0</v>
      </c>
      <c r="Q654" s="229">
        <v>0</v>
      </c>
      <c r="R654" s="229">
        <f>Q654*H654</f>
        <v>0</v>
      </c>
      <c r="S654" s="229">
        <v>0</v>
      </c>
      <c r="T654" s="230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31" t="s">
        <v>170</v>
      </c>
      <c r="AT654" s="231" t="s">
        <v>166</v>
      </c>
      <c r="AU654" s="231" t="s">
        <v>84</v>
      </c>
      <c r="AY654" s="17" t="s">
        <v>164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17" t="s">
        <v>84</v>
      </c>
      <c r="BK654" s="232">
        <f>ROUND(I654*H654,2)</f>
        <v>0</v>
      </c>
      <c r="BL654" s="17" t="s">
        <v>170</v>
      </c>
      <c r="BM654" s="231" t="s">
        <v>6277</v>
      </c>
    </row>
    <row r="655" spans="1:65" s="2" customFormat="1" ht="13.8" customHeight="1">
      <c r="A655" s="38"/>
      <c r="B655" s="39"/>
      <c r="C655" s="219" t="s">
        <v>2769</v>
      </c>
      <c r="D655" s="219" t="s">
        <v>166</v>
      </c>
      <c r="E655" s="220" t="s">
        <v>2251</v>
      </c>
      <c r="F655" s="221" t="s">
        <v>6278</v>
      </c>
      <c r="G655" s="222" t="s">
        <v>3721</v>
      </c>
      <c r="H655" s="223">
        <v>38</v>
      </c>
      <c r="I655" s="224"/>
      <c r="J655" s="225">
        <f>ROUND(I655*H655,2)</f>
        <v>0</v>
      </c>
      <c r="K655" s="226"/>
      <c r="L655" s="44"/>
      <c r="M655" s="227" t="s">
        <v>1</v>
      </c>
      <c r="N655" s="228" t="s">
        <v>41</v>
      </c>
      <c r="O655" s="91"/>
      <c r="P655" s="229">
        <f>O655*H655</f>
        <v>0</v>
      </c>
      <c r="Q655" s="229">
        <v>0</v>
      </c>
      <c r="R655" s="229">
        <f>Q655*H655</f>
        <v>0</v>
      </c>
      <c r="S655" s="229">
        <v>0</v>
      </c>
      <c r="T655" s="230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31" t="s">
        <v>170</v>
      </c>
      <c r="AT655" s="231" t="s">
        <v>166</v>
      </c>
      <c r="AU655" s="231" t="s">
        <v>84</v>
      </c>
      <c r="AY655" s="17" t="s">
        <v>164</v>
      </c>
      <c r="BE655" s="232">
        <f>IF(N655="základní",J655,0)</f>
        <v>0</v>
      </c>
      <c r="BF655" s="232">
        <f>IF(N655="snížená",J655,0)</f>
        <v>0</v>
      </c>
      <c r="BG655" s="232">
        <f>IF(N655="zákl. přenesená",J655,0)</f>
        <v>0</v>
      </c>
      <c r="BH655" s="232">
        <f>IF(N655="sníž. přenesená",J655,0)</f>
        <v>0</v>
      </c>
      <c r="BI655" s="232">
        <f>IF(N655="nulová",J655,0)</f>
        <v>0</v>
      </c>
      <c r="BJ655" s="17" t="s">
        <v>84</v>
      </c>
      <c r="BK655" s="232">
        <f>ROUND(I655*H655,2)</f>
        <v>0</v>
      </c>
      <c r="BL655" s="17" t="s">
        <v>170</v>
      </c>
      <c r="BM655" s="231" t="s">
        <v>6279</v>
      </c>
    </row>
    <row r="656" spans="1:65" s="2" customFormat="1" ht="22.2" customHeight="1">
      <c r="A656" s="38"/>
      <c r="B656" s="39"/>
      <c r="C656" s="219" t="s">
        <v>2772</v>
      </c>
      <c r="D656" s="219" t="s">
        <v>166</v>
      </c>
      <c r="E656" s="220" t="s">
        <v>2254</v>
      </c>
      <c r="F656" s="221" t="s">
        <v>6280</v>
      </c>
      <c r="G656" s="222" t="s">
        <v>3721</v>
      </c>
      <c r="H656" s="223">
        <v>23</v>
      </c>
      <c r="I656" s="224"/>
      <c r="J656" s="225">
        <f>ROUND(I656*H656,2)</f>
        <v>0</v>
      </c>
      <c r="K656" s="226"/>
      <c r="L656" s="44"/>
      <c r="M656" s="227" t="s">
        <v>1</v>
      </c>
      <c r="N656" s="228" t="s">
        <v>41</v>
      </c>
      <c r="O656" s="91"/>
      <c r="P656" s="229">
        <f>O656*H656</f>
        <v>0</v>
      </c>
      <c r="Q656" s="229">
        <v>0</v>
      </c>
      <c r="R656" s="229">
        <f>Q656*H656</f>
        <v>0</v>
      </c>
      <c r="S656" s="229">
        <v>0</v>
      </c>
      <c r="T656" s="230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231" t="s">
        <v>170</v>
      </c>
      <c r="AT656" s="231" t="s">
        <v>166</v>
      </c>
      <c r="AU656" s="231" t="s">
        <v>84</v>
      </c>
      <c r="AY656" s="17" t="s">
        <v>164</v>
      </c>
      <c r="BE656" s="232">
        <f>IF(N656="základní",J656,0)</f>
        <v>0</v>
      </c>
      <c r="BF656" s="232">
        <f>IF(N656="snížená",J656,0)</f>
        <v>0</v>
      </c>
      <c r="BG656" s="232">
        <f>IF(N656="zákl. přenesená",J656,0)</f>
        <v>0</v>
      </c>
      <c r="BH656" s="232">
        <f>IF(N656="sníž. přenesená",J656,0)</f>
        <v>0</v>
      </c>
      <c r="BI656" s="232">
        <f>IF(N656="nulová",J656,0)</f>
        <v>0</v>
      </c>
      <c r="BJ656" s="17" t="s">
        <v>84</v>
      </c>
      <c r="BK656" s="232">
        <f>ROUND(I656*H656,2)</f>
        <v>0</v>
      </c>
      <c r="BL656" s="17" t="s">
        <v>170</v>
      </c>
      <c r="BM656" s="231" t="s">
        <v>6281</v>
      </c>
    </row>
    <row r="657" spans="1:65" s="2" customFormat="1" ht="34.8" customHeight="1">
      <c r="A657" s="38"/>
      <c r="B657" s="39"/>
      <c r="C657" s="219" t="s">
        <v>2776</v>
      </c>
      <c r="D657" s="219" t="s">
        <v>166</v>
      </c>
      <c r="E657" s="220" t="s">
        <v>2258</v>
      </c>
      <c r="F657" s="221" t="s">
        <v>6282</v>
      </c>
      <c r="G657" s="222" t="s">
        <v>3721</v>
      </c>
      <c r="H657" s="223">
        <v>1</v>
      </c>
      <c r="I657" s="224"/>
      <c r="J657" s="225">
        <f>ROUND(I657*H657,2)</f>
        <v>0</v>
      </c>
      <c r="K657" s="226"/>
      <c r="L657" s="44"/>
      <c r="M657" s="227" t="s">
        <v>1</v>
      </c>
      <c r="N657" s="228" t="s">
        <v>41</v>
      </c>
      <c r="O657" s="91"/>
      <c r="P657" s="229">
        <f>O657*H657</f>
        <v>0</v>
      </c>
      <c r="Q657" s="229">
        <v>0</v>
      </c>
      <c r="R657" s="229">
        <f>Q657*H657</f>
        <v>0</v>
      </c>
      <c r="S657" s="229">
        <v>0</v>
      </c>
      <c r="T657" s="230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31" t="s">
        <v>170</v>
      </c>
      <c r="AT657" s="231" t="s">
        <v>166</v>
      </c>
      <c r="AU657" s="231" t="s">
        <v>84</v>
      </c>
      <c r="AY657" s="17" t="s">
        <v>164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17" t="s">
        <v>84</v>
      </c>
      <c r="BK657" s="232">
        <f>ROUND(I657*H657,2)</f>
        <v>0</v>
      </c>
      <c r="BL657" s="17" t="s">
        <v>170</v>
      </c>
      <c r="BM657" s="231" t="s">
        <v>6283</v>
      </c>
    </row>
    <row r="658" spans="1:65" s="2" customFormat="1" ht="13.8" customHeight="1">
      <c r="A658" s="38"/>
      <c r="B658" s="39"/>
      <c r="C658" s="219" t="s">
        <v>2780</v>
      </c>
      <c r="D658" s="219" t="s">
        <v>166</v>
      </c>
      <c r="E658" s="220" t="s">
        <v>2262</v>
      </c>
      <c r="F658" s="221" t="s">
        <v>6101</v>
      </c>
      <c r="G658" s="222" t="s">
        <v>3928</v>
      </c>
      <c r="H658" s="223">
        <v>80.16</v>
      </c>
      <c r="I658" s="224"/>
      <c r="J658" s="225">
        <f>ROUND(I658*H658,2)</f>
        <v>0</v>
      </c>
      <c r="K658" s="226"/>
      <c r="L658" s="44"/>
      <c r="M658" s="227" t="s">
        <v>1</v>
      </c>
      <c r="N658" s="228" t="s">
        <v>41</v>
      </c>
      <c r="O658" s="91"/>
      <c r="P658" s="229">
        <f>O658*H658</f>
        <v>0</v>
      </c>
      <c r="Q658" s="229">
        <v>0</v>
      </c>
      <c r="R658" s="229">
        <f>Q658*H658</f>
        <v>0</v>
      </c>
      <c r="S658" s="229">
        <v>0</v>
      </c>
      <c r="T658" s="230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31" t="s">
        <v>170</v>
      </c>
      <c r="AT658" s="231" t="s">
        <v>166</v>
      </c>
      <c r="AU658" s="231" t="s">
        <v>84</v>
      </c>
      <c r="AY658" s="17" t="s">
        <v>164</v>
      </c>
      <c r="BE658" s="232">
        <f>IF(N658="základní",J658,0)</f>
        <v>0</v>
      </c>
      <c r="BF658" s="232">
        <f>IF(N658="snížená",J658,0)</f>
        <v>0</v>
      </c>
      <c r="BG658" s="232">
        <f>IF(N658="zákl. přenesená",J658,0)</f>
        <v>0</v>
      </c>
      <c r="BH658" s="232">
        <f>IF(N658="sníž. přenesená",J658,0)</f>
        <v>0</v>
      </c>
      <c r="BI658" s="232">
        <f>IF(N658="nulová",J658,0)</f>
        <v>0</v>
      </c>
      <c r="BJ658" s="17" t="s">
        <v>84</v>
      </c>
      <c r="BK658" s="232">
        <f>ROUND(I658*H658,2)</f>
        <v>0</v>
      </c>
      <c r="BL658" s="17" t="s">
        <v>170</v>
      </c>
      <c r="BM658" s="231" t="s">
        <v>6284</v>
      </c>
    </row>
    <row r="659" spans="1:65" s="2" customFormat="1" ht="13.8" customHeight="1">
      <c r="A659" s="38"/>
      <c r="B659" s="39"/>
      <c r="C659" s="219" t="s">
        <v>2784</v>
      </c>
      <c r="D659" s="219" t="s">
        <v>166</v>
      </c>
      <c r="E659" s="220" t="s">
        <v>2265</v>
      </c>
      <c r="F659" s="221" t="s">
        <v>6285</v>
      </c>
      <c r="G659" s="222" t="s">
        <v>3928</v>
      </c>
      <c r="H659" s="223">
        <v>88.44</v>
      </c>
      <c r="I659" s="224"/>
      <c r="J659" s="225">
        <f>ROUND(I659*H659,2)</f>
        <v>0</v>
      </c>
      <c r="K659" s="226"/>
      <c r="L659" s="44"/>
      <c r="M659" s="227" t="s">
        <v>1</v>
      </c>
      <c r="N659" s="228" t="s">
        <v>41</v>
      </c>
      <c r="O659" s="91"/>
      <c r="P659" s="229">
        <f>O659*H659</f>
        <v>0</v>
      </c>
      <c r="Q659" s="229">
        <v>0</v>
      </c>
      <c r="R659" s="229">
        <f>Q659*H659</f>
        <v>0</v>
      </c>
      <c r="S659" s="229">
        <v>0</v>
      </c>
      <c r="T659" s="230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31" t="s">
        <v>170</v>
      </c>
      <c r="AT659" s="231" t="s">
        <v>166</v>
      </c>
      <c r="AU659" s="231" t="s">
        <v>84</v>
      </c>
      <c r="AY659" s="17" t="s">
        <v>164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7" t="s">
        <v>84</v>
      </c>
      <c r="BK659" s="232">
        <f>ROUND(I659*H659,2)</f>
        <v>0</v>
      </c>
      <c r="BL659" s="17" t="s">
        <v>170</v>
      </c>
      <c r="BM659" s="231" t="s">
        <v>6286</v>
      </c>
    </row>
    <row r="660" spans="1:65" s="2" customFormat="1" ht="13.8" customHeight="1">
      <c r="A660" s="38"/>
      <c r="B660" s="39"/>
      <c r="C660" s="219" t="s">
        <v>2787</v>
      </c>
      <c r="D660" s="219" t="s">
        <v>166</v>
      </c>
      <c r="E660" s="220" t="s">
        <v>2269</v>
      </c>
      <c r="F660" s="221" t="s">
        <v>6287</v>
      </c>
      <c r="G660" s="222" t="s">
        <v>3928</v>
      </c>
      <c r="H660" s="223">
        <v>45.6</v>
      </c>
      <c r="I660" s="224"/>
      <c r="J660" s="225">
        <f>ROUND(I660*H660,2)</f>
        <v>0</v>
      </c>
      <c r="K660" s="226"/>
      <c r="L660" s="44"/>
      <c r="M660" s="227" t="s">
        <v>1</v>
      </c>
      <c r="N660" s="228" t="s">
        <v>41</v>
      </c>
      <c r="O660" s="91"/>
      <c r="P660" s="229">
        <f>O660*H660</f>
        <v>0</v>
      </c>
      <c r="Q660" s="229">
        <v>0</v>
      </c>
      <c r="R660" s="229">
        <f>Q660*H660</f>
        <v>0</v>
      </c>
      <c r="S660" s="229">
        <v>0</v>
      </c>
      <c r="T660" s="230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31" t="s">
        <v>170</v>
      </c>
      <c r="AT660" s="231" t="s">
        <v>166</v>
      </c>
      <c r="AU660" s="231" t="s">
        <v>84</v>
      </c>
      <c r="AY660" s="17" t="s">
        <v>164</v>
      </c>
      <c r="BE660" s="232">
        <f>IF(N660="základní",J660,0)</f>
        <v>0</v>
      </c>
      <c r="BF660" s="232">
        <f>IF(N660="snížená",J660,0)</f>
        <v>0</v>
      </c>
      <c r="BG660" s="232">
        <f>IF(N660="zákl. přenesená",J660,0)</f>
        <v>0</v>
      </c>
      <c r="BH660" s="232">
        <f>IF(N660="sníž. přenesená",J660,0)</f>
        <v>0</v>
      </c>
      <c r="BI660" s="232">
        <f>IF(N660="nulová",J660,0)</f>
        <v>0</v>
      </c>
      <c r="BJ660" s="17" t="s">
        <v>84</v>
      </c>
      <c r="BK660" s="232">
        <f>ROUND(I660*H660,2)</f>
        <v>0</v>
      </c>
      <c r="BL660" s="17" t="s">
        <v>170</v>
      </c>
      <c r="BM660" s="231" t="s">
        <v>6288</v>
      </c>
    </row>
    <row r="661" spans="1:65" s="2" customFormat="1" ht="22.2" customHeight="1">
      <c r="A661" s="38"/>
      <c r="B661" s="39"/>
      <c r="C661" s="219" t="s">
        <v>2791</v>
      </c>
      <c r="D661" s="219" t="s">
        <v>166</v>
      </c>
      <c r="E661" s="220" t="s">
        <v>2273</v>
      </c>
      <c r="F661" s="221" t="s">
        <v>5764</v>
      </c>
      <c r="G661" s="222" t="s">
        <v>169</v>
      </c>
      <c r="H661" s="223">
        <v>7</v>
      </c>
      <c r="I661" s="224"/>
      <c r="J661" s="225">
        <f>ROUND(I661*H661,2)</f>
        <v>0</v>
      </c>
      <c r="K661" s="226"/>
      <c r="L661" s="44"/>
      <c r="M661" s="227" t="s">
        <v>1</v>
      </c>
      <c r="N661" s="228" t="s">
        <v>41</v>
      </c>
      <c r="O661" s="91"/>
      <c r="P661" s="229">
        <f>O661*H661</f>
        <v>0</v>
      </c>
      <c r="Q661" s="229">
        <v>0</v>
      </c>
      <c r="R661" s="229">
        <f>Q661*H661</f>
        <v>0</v>
      </c>
      <c r="S661" s="229">
        <v>0</v>
      </c>
      <c r="T661" s="230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31" t="s">
        <v>170</v>
      </c>
      <c r="AT661" s="231" t="s">
        <v>166</v>
      </c>
      <c r="AU661" s="231" t="s">
        <v>84</v>
      </c>
      <c r="AY661" s="17" t="s">
        <v>164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17" t="s">
        <v>84</v>
      </c>
      <c r="BK661" s="232">
        <f>ROUND(I661*H661,2)</f>
        <v>0</v>
      </c>
      <c r="BL661" s="17" t="s">
        <v>170</v>
      </c>
      <c r="BM661" s="231" t="s">
        <v>6289</v>
      </c>
    </row>
    <row r="662" spans="1:65" s="2" customFormat="1" ht="22.2" customHeight="1">
      <c r="A662" s="38"/>
      <c r="B662" s="39"/>
      <c r="C662" s="219" t="s">
        <v>2795</v>
      </c>
      <c r="D662" s="219" t="s">
        <v>166</v>
      </c>
      <c r="E662" s="220" t="s">
        <v>2276</v>
      </c>
      <c r="F662" s="221" t="s">
        <v>5832</v>
      </c>
      <c r="G662" s="222" t="s">
        <v>169</v>
      </c>
      <c r="H662" s="223">
        <v>35</v>
      </c>
      <c r="I662" s="224"/>
      <c r="J662" s="225">
        <f>ROUND(I662*H662,2)</f>
        <v>0</v>
      </c>
      <c r="K662" s="226"/>
      <c r="L662" s="44"/>
      <c r="M662" s="227" t="s">
        <v>1</v>
      </c>
      <c r="N662" s="228" t="s">
        <v>41</v>
      </c>
      <c r="O662" s="91"/>
      <c r="P662" s="229">
        <f>O662*H662</f>
        <v>0</v>
      </c>
      <c r="Q662" s="229">
        <v>0</v>
      </c>
      <c r="R662" s="229">
        <f>Q662*H662</f>
        <v>0</v>
      </c>
      <c r="S662" s="229">
        <v>0</v>
      </c>
      <c r="T662" s="230">
        <f>S662*H662</f>
        <v>0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31" t="s">
        <v>170</v>
      </c>
      <c r="AT662" s="231" t="s">
        <v>166</v>
      </c>
      <c r="AU662" s="231" t="s">
        <v>84</v>
      </c>
      <c r="AY662" s="17" t="s">
        <v>164</v>
      </c>
      <c r="BE662" s="232">
        <f>IF(N662="základní",J662,0)</f>
        <v>0</v>
      </c>
      <c r="BF662" s="232">
        <f>IF(N662="snížená",J662,0)</f>
        <v>0</v>
      </c>
      <c r="BG662" s="232">
        <f>IF(N662="zákl. přenesená",J662,0)</f>
        <v>0</v>
      </c>
      <c r="BH662" s="232">
        <f>IF(N662="sníž. přenesená",J662,0)</f>
        <v>0</v>
      </c>
      <c r="BI662" s="232">
        <f>IF(N662="nulová",J662,0)</f>
        <v>0</v>
      </c>
      <c r="BJ662" s="17" t="s">
        <v>84</v>
      </c>
      <c r="BK662" s="232">
        <f>ROUND(I662*H662,2)</f>
        <v>0</v>
      </c>
      <c r="BL662" s="17" t="s">
        <v>170</v>
      </c>
      <c r="BM662" s="231" t="s">
        <v>6290</v>
      </c>
    </row>
    <row r="663" spans="1:65" s="2" customFormat="1" ht="13.8" customHeight="1">
      <c r="A663" s="38"/>
      <c r="B663" s="39"/>
      <c r="C663" s="219" t="s">
        <v>2799</v>
      </c>
      <c r="D663" s="219" t="s">
        <v>166</v>
      </c>
      <c r="E663" s="220" t="s">
        <v>2280</v>
      </c>
      <c r="F663" s="221" t="s">
        <v>6291</v>
      </c>
      <c r="G663" s="222" t="s">
        <v>169</v>
      </c>
      <c r="H663" s="223">
        <v>5</v>
      </c>
      <c r="I663" s="224"/>
      <c r="J663" s="225">
        <f>ROUND(I663*H663,2)</f>
        <v>0</v>
      </c>
      <c r="K663" s="226"/>
      <c r="L663" s="44"/>
      <c r="M663" s="227" t="s">
        <v>1</v>
      </c>
      <c r="N663" s="228" t="s">
        <v>41</v>
      </c>
      <c r="O663" s="91"/>
      <c r="P663" s="229">
        <f>O663*H663</f>
        <v>0</v>
      </c>
      <c r="Q663" s="229">
        <v>0</v>
      </c>
      <c r="R663" s="229">
        <f>Q663*H663</f>
        <v>0</v>
      </c>
      <c r="S663" s="229">
        <v>0</v>
      </c>
      <c r="T663" s="230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31" t="s">
        <v>170</v>
      </c>
      <c r="AT663" s="231" t="s">
        <v>166</v>
      </c>
      <c r="AU663" s="231" t="s">
        <v>84</v>
      </c>
      <c r="AY663" s="17" t="s">
        <v>164</v>
      </c>
      <c r="BE663" s="232">
        <f>IF(N663="základní",J663,0)</f>
        <v>0</v>
      </c>
      <c r="BF663" s="232">
        <f>IF(N663="snížená",J663,0)</f>
        <v>0</v>
      </c>
      <c r="BG663" s="232">
        <f>IF(N663="zákl. přenesená",J663,0)</f>
        <v>0</v>
      </c>
      <c r="BH663" s="232">
        <f>IF(N663="sníž. přenesená",J663,0)</f>
        <v>0</v>
      </c>
      <c r="BI663" s="232">
        <f>IF(N663="nulová",J663,0)</f>
        <v>0</v>
      </c>
      <c r="BJ663" s="17" t="s">
        <v>84</v>
      </c>
      <c r="BK663" s="232">
        <f>ROUND(I663*H663,2)</f>
        <v>0</v>
      </c>
      <c r="BL663" s="17" t="s">
        <v>170</v>
      </c>
      <c r="BM663" s="231" t="s">
        <v>6292</v>
      </c>
    </row>
    <row r="664" spans="1:65" s="2" customFormat="1" ht="13.8" customHeight="1">
      <c r="A664" s="38"/>
      <c r="B664" s="39"/>
      <c r="C664" s="219" t="s">
        <v>2803</v>
      </c>
      <c r="D664" s="219" t="s">
        <v>166</v>
      </c>
      <c r="E664" s="220" t="s">
        <v>2284</v>
      </c>
      <c r="F664" s="221" t="s">
        <v>5835</v>
      </c>
      <c r="G664" s="222" t="s">
        <v>169</v>
      </c>
      <c r="H664" s="223">
        <v>10</v>
      </c>
      <c r="I664" s="224"/>
      <c r="J664" s="225">
        <f>ROUND(I664*H664,2)</f>
        <v>0</v>
      </c>
      <c r="K664" s="226"/>
      <c r="L664" s="44"/>
      <c r="M664" s="227" t="s">
        <v>1</v>
      </c>
      <c r="N664" s="228" t="s">
        <v>41</v>
      </c>
      <c r="O664" s="91"/>
      <c r="P664" s="229">
        <f>O664*H664</f>
        <v>0</v>
      </c>
      <c r="Q664" s="229">
        <v>0</v>
      </c>
      <c r="R664" s="229">
        <f>Q664*H664</f>
        <v>0</v>
      </c>
      <c r="S664" s="229">
        <v>0</v>
      </c>
      <c r="T664" s="230">
        <f>S664*H664</f>
        <v>0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231" t="s">
        <v>170</v>
      </c>
      <c r="AT664" s="231" t="s">
        <v>166</v>
      </c>
      <c r="AU664" s="231" t="s">
        <v>84</v>
      </c>
      <c r="AY664" s="17" t="s">
        <v>164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17" t="s">
        <v>84</v>
      </c>
      <c r="BK664" s="232">
        <f>ROUND(I664*H664,2)</f>
        <v>0</v>
      </c>
      <c r="BL664" s="17" t="s">
        <v>170</v>
      </c>
      <c r="BM664" s="231" t="s">
        <v>6293</v>
      </c>
    </row>
    <row r="665" spans="1:65" s="2" customFormat="1" ht="13.8" customHeight="1">
      <c r="A665" s="38"/>
      <c r="B665" s="39"/>
      <c r="C665" s="219" t="s">
        <v>2807</v>
      </c>
      <c r="D665" s="219" t="s">
        <v>166</v>
      </c>
      <c r="E665" s="220" t="s">
        <v>2288</v>
      </c>
      <c r="F665" s="221" t="s">
        <v>6294</v>
      </c>
      <c r="G665" s="222" t="s">
        <v>3721</v>
      </c>
      <c r="H665" s="223">
        <v>15</v>
      </c>
      <c r="I665" s="224"/>
      <c r="J665" s="225">
        <f>ROUND(I665*H665,2)</f>
        <v>0</v>
      </c>
      <c r="K665" s="226"/>
      <c r="L665" s="44"/>
      <c r="M665" s="227" t="s">
        <v>1</v>
      </c>
      <c r="N665" s="228" t="s">
        <v>41</v>
      </c>
      <c r="O665" s="91"/>
      <c r="P665" s="229">
        <f>O665*H665</f>
        <v>0</v>
      </c>
      <c r="Q665" s="229">
        <v>0</v>
      </c>
      <c r="R665" s="229">
        <f>Q665*H665</f>
        <v>0</v>
      </c>
      <c r="S665" s="229">
        <v>0</v>
      </c>
      <c r="T665" s="230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31" t="s">
        <v>170</v>
      </c>
      <c r="AT665" s="231" t="s">
        <v>166</v>
      </c>
      <c r="AU665" s="231" t="s">
        <v>84</v>
      </c>
      <c r="AY665" s="17" t="s">
        <v>164</v>
      </c>
      <c r="BE665" s="232">
        <f>IF(N665="základní",J665,0)</f>
        <v>0</v>
      </c>
      <c r="BF665" s="232">
        <f>IF(N665="snížená",J665,0)</f>
        <v>0</v>
      </c>
      <c r="BG665" s="232">
        <f>IF(N665="zákl. přenesená",J665,0)</f>
        <v>0</v>
      </c>
      <c r="BH665" s="232">
        <f>IF(N665="sníž. přenesená",J665,0)</f>
        <v>0</v>
      </c>
      <c r="BI665" s="232">
        <f>IF(N665="nulová",J665,0)</f>
        <v>0</v>
      </c>
      <c r="BJ665" s="17" t="s">
        <v>84</v>
      </c>
      <c r="BK665" s="232">
        <f>ROUND(I665*H665,2)</f>
        <v>0</v>
      </c>
      <c r="BL665" s="17" t="s">
        <v>170</v>
      </c>
      <c r="BM665" s="231" t="s">
        <v>6295</v>
      </c>
    </row>
    <row r="666" spans="1:65" s="2" customFormat="1" ht="13.8" customHeight="1">
      <c r="A666" s="38"/>
      <c r="B666" s="39"/>
      <c r="C666" s="219" t="s">
        <v>2811</v>
      </c>
      <c r="D666" s="219" t="s">
        <v>166</v>
      </c>
      <c r="E666" s="220" t="s">
        <v>2292</v>
      </c>
      <c r="F666" s="221" t="s">
        <v>6186</v>
      </c>
      <c r="G666" s="222" t="s">
        <v>3721</v>
      </c>
      <c r="H666" s="223">
        <v>15</v>
      </c>
      <c r="I666" s="224"/>
      <c r="J666" s="225">
        <f>ROUND(I666*H666,2)</f>
        <v>0</v>
      </c>
      <c r="K666" s="226"/>
      <c r="L666" s="44"/>
      <c r="M666" s="227" t="s">
        <v>1</v>
      </c>
      <c r="N666" s="228" t="s">
        <v>41</v>
      </c>
      <c r="O666" s="91"/>
      <c r="P666" s="229">
        <f>O666*H666</f>
        <v>0</v>
      </c>
      <c r="Q666" s="229">
        <v>0</v>
      </c>
      <c r="R666" s="229">
        <f>Q666*H666</f>
        <v>0</v>
      </c>
      <c r="S666" s="229">
        <v>0</v>
      </c>
      <c r="T666" s="230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31" t="s">
        <v>170</v>
      </c>
      <c r="AT666" s="231" t="s">
        <v>166</v>
      </c>
      <c r="AU666" s="231" t="s">
        <v>84</v>
      </c>
      <c r="AY666" s="17" t="s">
        <v>164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17" t="s">
        <v>84</v>
      </c>
      <c r="BK666" s="232">
        <f>ROUND(I666*H666,2)</f>
        <v>0</v>
      </c>
      <c r="BL666" s="17" t="s">
        <v>170</v>
      </c>
      <c r="BM666" s="231" t="s">
        <v>6296</v>
      </c>
    </row>
    <row r="667" spans="1:65" s="2" customFormat="1" ht="13.8" customHeight="1">
      <c r="A667" s="38"/>
      <c r="B667" s="39"/>
      <c r="C667" s="219" t="s">
        <v>2815</v>
      </c>
      <c r="D667" s="219" t="s">
        <v>166</v>
      </c>
      <c r="E667" s="220" t="s">
        <v>2295</v>
      </c>
      <c r="F667" s="221" t="s">
        <v>5678</v>
      </c>
      <c r="G667" s="222" t="s">
        <v>557</v>
      </c>
      <c r="H667" s="223">
        <v>70</v>
      </c>
      <c r="I667" s="224"/>
      <c r="J667" s="225">
        <f>ROUND(I667*H667,2)</f>
        <v>0</v>
      </c>
      <c r="K667" s="226"/>
      <c r="L667" s="44"/>
      <c r="M667" s="227" t="s">
        <v>1</v>
      </c>
      <c r="N667" s="228" t="s">
        <v>41</v>
      </c>
      <c r="O667" s="91"/>
      <c r="P667" s="229">
        <f>O667*H667</f>
        <v>0</v>
      </c>
      <c r="Q667" s="229">
        <v>0</v>
      </c>
      <c r="R667" s="229">
        <f>Q667*H667</f>
        <v>0</v>
      </c>
      <c r="S667" s="229">
        <v>0</v>
      </c>
      <c r="T667" s="230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231" t="s">
        <v>170</v>
      </c>
      <c r="AT667" s="231" t="s">
        <v>166</v>
      </c>
      <c r="AU667" s="231" t="s">
        <v>84</v>
      </c>
      <c r="AY667" s="17" t="s">
        <v>164</v>
      </c>
      <c r="BE667" s="232">
        <f>IF(N667="základní",J667,0)</f>
        <v>0</v>
      </c>
      <c r="BF667" s="232">
        <f>IF(N667="snížená",J667,0)</f>
        <v>0</v>
      </c>
      <c r="BG667" s="232">
        <f>IF(N667="zákl. přenesená",J667,0)</f>
        <v>0</v>
      </c>
      <c r="BH667" s="232">
        <f>IF(N667="sníž. přenesená",J667,0)</f>
        <v>0</v>
      </c>
      <c r="BI667" s="232">
        <f>IF(N667="nulová",J667,0)</f>
        <v>0</v>
      </c>
      <c r="BJ667" s="17" t="s">
        <v>84</v>
      </c>
      <c r="BK667" s="232">
        <f>ROUND(I667*H667,2)</f>
        <v>0</v>
      </c>
      <c r="BL667" s="17" t="s">
        <v>170</v>
      </c>
      <c r="BM667" s="231" t="s">
        <v>6297</v>
      </c>
    </row>
    <row r="668" spans="1:65" s="2" customFormat="1" ht="13.8" customHeight="1">
      <c r="A668" s="38"/>
      <c r="B668" s="39"/>
      <c r="C668" s="219" t="s">
        <v>2819</v>
      </c>
      <c r="D668" s="219" t="s">
        <v>166</v>
      </c>
      <c r="E668" s="220" t="s">
        <v>2299</v>
      </c>
      <c r="F668" s="221" t="s">
        <v>5785</v>
      </c>
      <c r="G668" s="222" t="s">
        <v>3721</v>
      </c>
      <c r="H668" s="223">
        <v>1</v>
      </c>
      <c r="I668" s="224"/>
      <c r="J668" s="225">
        <f>ROUND(I668*H668,2)</f>
        <v>0</v>
      </c>
      <c r="K668" s="226"/>
      <c r="L668" s="44"/>
      <c r="M668" s="227" t="s">
        <v>1</v>
      </c>
      <c r="N668" s="228" t="s">
        <v>41</v>
      </c>
      <c r="O668" s="91"/>
      <c r="P668" s="229">
        <f>O668*H668</f>
        <v>0</v>
      </c>
      <c r="Q668" s="229">
        <v>0</v>
      </c>
      <c r="R668" s="229">
        <f>Q668*H668</f>
        <v>0</v>
      </c>
      <c r="S668" s="229">
        <v>0</v>
      </c>
      <c r="T668" s="230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31" t="s">
        <v>170</v>
      </c>
      <c r="AT668" s="231" t="s">
        <v>166</v>
      </c>
      <c r="AU668" s="231" t="s">
        <v>84</v>
      </c>
      <c r="AY668" s="17" t="s">
        <v>164</v>
      </c>
      <c r="BE668" s="232">
        <f>IF(N668="základní",J668,0)</f>
        <v>0</v>
      </c>
      <c r="BF668" s="232">
        <f>IF(N668="snížená",J668,0)</f>
        <v>0</v>
      </c>
      <c r="BG668" s="232">
        <f>IF(N668="zákl. přenesená",J668,0)</f>
        <v>0</v>
      </c>
      <c r="BH668" s="232">
        <f>IF(N668="sníž. přenesená",J668,0)</f>
        <v>0</v>
      </c>
      <c r="BI668" s="232">
        <f>IF(N668="nulová",J668,0)</f>
        <v>0</v>
      </c>
      <c r="BJ668" s="17" t="s">
        <v>84</v>
      </c>
      <c r="BK668" s="232">
        <f>ROUND(I668*H668,2)</f>
        <v>0</v>
      </c>
      <c r="BL668" s="17" t="s">
        <v>170</v>
      </c>
      <c r="BM668" s="231" t="s">
        <v>6298</v>
      </c>
    </row>
    <row r="669" spans="1:63" s="12" customFormat="1" ht="25.9" customHeight="1">
      <c r="A669" s="12"/>
      <c r="B669" s="203"/>
      <c r="C669" s="204"/>
      <c r="D669" s="205" t="s">
        <v>75</v>
      </c>
      <c r="E669" s="206" t="s">
        <v>4137</v>
      </c>
      <c r="F669" s="206" t="s">
        <v>6299</v>
      </c>
      <c r="G669" s="204"/>
      <c r="H669" s="204"/>
      <c r="I669" s="207"/>
      <c r="J669" s="208">
        <f>BK669</f>
        <v>0</v>
      </c>
      <c r="K669" s="204"/>
      <c r="L669" s="209"/>
      <c r="M669" s="210"/>
      <c r="N669" s="211"/>
      <c r="O669" s="211"/>
      <c r="P669" s="212">
        <f>SUM(P670:P688)</f>
        <v>0</v>
      </c>
      <c r="Q669" s="211"/>
      <c r="R669" s="212">
        <f>SUM(R670:R688)</f>
        <v>0</v>
      </c>
      <c r="S669" s="211"/>
      <c r="T669" s="213">
        <f>SUM(T670:T688)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14" t="s">
        <v>84</v>
      </c>
      <c r="AT669" s="215" t="s">
        <v>75</v>
      </c>
      <c r="AU669" s="215" t="s">
        <v>76</v>
      </c>
      <c r="AY669" s="214" t="s">
        <v>164</v>
      </c>
      <c r="BK669" s="216">
        <f>SUM(BK670:BK688)</f>
        <v>0</v>
      </c>
    </row>
    <row r="670" spans="1:65" s="2" customFormat="1" ht="34.8" customHeight="1">
      <c r="A670" s="38"/>
      <c r="B670" s="39"/>
      <c r="C670" s="219" t="s">
        <v>2823</v>
      </c>
      <c r="D670" s="219" t="s">
        <v>166</v>
      </c>
      <c r="E670" s="220" t="s">
        <v>2302</v>
      </c>
      <c r="F670" s="221" t="s">
        <v>6300</v>
      </c>
      <c r="G670" s="222" t="s">
        <v>3721</v>
      </c>
      <c r="H670" s="223">
        <v>14</v>
      </c>
      <c r="I670" s="224"/>
      <c r="J670" s="225">
        <f>ROUND(I670*H670,2)</f>
        <v>0</v>
      </c>
      <c r="K670" s="226"/>
      <c r="L670" s="44"/>
      <c r="M670" s="227" t="s">
        <v>1</v>
      </c>
      <c r="N670" s="228" t="s">
        <v>41</v>
      </c>
      <c r="O670" s="91"/>
      <c r="P670" s="229">
        <f>O670*H670</f>
        <v>0</v>
      </c>
      <c r="Q670" s="229">
        <v>0</v>
      </c>
      <c r="R670" s="229">
        <f>Q670*H670</f>
        <v>0</v>
      </c>
      <c r="S670" s="229">
        <v>0</v>
      </c>
      <c r="T670" s="230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31" t="s">
        <v>170</v>
      </c>
      <c r="AT670" s="231" t="s">
        <v>166</v>
      </c>
      <c r="AU670" s="231" t="s">
        <v>84</v>
      </c>
      <c r="AY670" s="17" t="s">
        <v>164</v>
      </c>
      <c r="BE670" s="232">
        <f>IF(N670="základní",J670,0)</f>
        <v>0</v>
      </c>
      <c r="BF670" s="232">
        <f>IF(N670="snížená",J670,0)</f>
        <v>0</v>
      </c>
      <c r="BG670" s="232">
        <f>IF(N670="zákl. přenesená",J670,0)</f>
        <v>0</v>
      </c>
      <c r="BH670" s="232">
        <f>IF(N670="sníž. přenesená",J670,0)</f>
        <v>0</v>
      </c>
      <c r="BI670" s="232">
        <f>IF(N670="nulová",J670,0)</f>
        <v>0</v>
      </c>
      <c r="BJ670" s="17" t="s">
        <v>84</v>
      </c>
      <c r="BK670" s="232">
        <f>ROUND(I670*H670,2)</f>
        <v>0</v>
      </c>
      <c r="BL670" s="17" t="s">
        <v>170</v>
      </c>
      <c r="BM670" s="231" t="s">
        <v>6301</v>
      </c>
    </row>
    <row r="671" spans="1:65" s="2" customFormat="1" ht="13.8" customHeight="1">
      <c r="A671" s="38"/>
      <c r="B671" s="39"/>
      <c r="C671" s="219" t="s">
        <v>2827</v>
      </c>
      <c r="D671" s="219" t="s">
        <v>166</v>
      </c>
      <c r="E671" s="220" t="s">
        <v>2306</v>
      </c>
      <c r="F671" s="221" t="s">
        <v>6302</v>
      </c>
      <c r="G671" s="222" t="s">
        <v>3721</v>
      </c>
      <c r="H671" s="223">
        <v>14</v>
      </c>
      <c r="I671" s="224"/>
      <c r="J671" s="225">
        <f>ROUND(I671*H671,2)</f>
        <v>0</v>
      </c>
      <c r="K671" s="226"/>
      <c r="L671" s="44"/>
      <c r="M671" s="227" t="s">
        <v>1</v>
      </c>
      <c r="N671" s="228" t="s">
        <v>41</v>
      </c>
      <c r="O671" s="91"/>
      <c r="P671" s="229">
        <f>O671*H671</f>
        <v>0</v>
      </c>
      <c r="Q671" s="229">
        <v>0</v>
      </c>
      <c r="R671" s="229">
        <f>Q671*H671</f>
        <v>0</v>
      </c>
      <c r="S671" s="229">
        <v>0</v>
      </c>
      <c r="T671" s="230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31" t="s">
        <v>170</v>
      </c>
      <c r="AT671" s="231" t="s">
        <v>166</v>
      </c>
      <c r="AU671" s="231" t="s">
        <v>84</v>
      </c>
      <c r="AY671" s="17" t="s">
        <v>164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17" t="s">
        <v>84</v>
      </c>
      <c r="BK671" s="232">
        <f>ROUND(I671*H671,2)</f>
        <v>0</v>
      </c>
      <c r="BL671" s="17" t="s">
        <v>170</v>
      </c>
      <c r="BM671" s="231" t="s">
        <v>6303</v>
      </c>
    </row>
    <row r="672" spans="1:65" s="2" customFormat="1" ht="13.8" customHeight="1">
      <c r="A672" s="38"/>
      <c r="B672" s="39"/>
      <c r="C672" s="219" t="s">
        <v>2831</v>
      </c>
      <c r="D672" s="219" t="s">
        <v>166</v>
      </c>
      <c r="E672" s="220" t="s">
        <v>2309</v>
      </c>
      <c r="F672" s="221" t="s">
        <v>6304</v>
      </c>
      <c r="G672" s="222" t="s">
        <v>169</v>
      </c>
      <c r="H672" s="223">
        <v>0.624</v>
      </c>
      <c r="I672" s="224"/>
      <c r="J672" s="225">
        <f>ROUND(I672*H672,2)</f>
        <v>0</v>
      </c>
      <c r="K672" s="226"/>
      <c r="L672" s="44"/>
      <c r="M672" s="227" t="s">
        <v>1</v>
      </c>
      <c r="N672" s="228" t="s">
        <v>41</v>
      </c>
      <c r="O672" s="91"/>
      <c r="P672" s="229">
        <f>O672*H672</f>
        <v>0</v>
      </c>
      <c r="Q672" s="229">
        <v>0</v>
      </c>
      <c r="R672" s="229">
        <f>Q672*H672</f>
        <v>0</v>
      </c>
      <c r="S672" s="229">
        <v>0</v>
      </c>
      <c r="T672" s="230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31" t="s">
        <v>170</v>
      </c>
      <c r="AT672" s="231" t="s">
        <v>166</v>
      </c>
      <c r="AU672" s="231" t="s">
        <v>84</v>
      </c>
      <c r="AY672" s="17" t="s">
        <v>164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17" t="s">
        <v>84</v>
      </c>
      <c r="BK672" s="232">
        <f>ROUND(I672*H672,2)</f>
        <v>0</v>
      </c>
      <c r="BL672" s="17" t="s">
        <v>170</v>
      </c>
      <c r="BM672" s="231" t="s">
        <v>6305</v>
      </c>
    </row>
    <row r="673" spans="1:65" s="2" customFormat="1" ht="13.8" customHeight="1">
      <c r="A673" s="38"/>
      <c r="B673" s="39"/>
      <c r="C673" s="219" t="s">
        <v>2835</v>
      </c>
      <c r="D673" s="219" t="s">
        <v>166</v>
      </c>
      <c r="E673" s="220" t="s">
        <v>2312</v>
      </c>
      <c r="F673" s="221" t="s">
        <v>6306</v>
      </c>
      <c r="G673" s="222" t="s">
        <v>169</v>
      </c>
      <c r="H673" s="223">
        <v>4.704</v>
      </c>
      <c r="I673" s="224"/>
      <c r="J673" s="225">
        <f>ROUND(I673*H673,2)</f>
        <v>0</v>
      </c>
      <c r="K673" s="226"/>
      <c r="L673" s="44"/>
      <c r="M673" s="227" t="s">
        <v>1</v>
      </c>
      <c r="N673" s="228" t="s">
        <v>41</v>
      </c>
      <c r="O673" s="91"/>
      <c r="P673" s="229">
        <f>O673*H673</f>
        <v>0</v>
      </c>
      <c r="Q673" s="229">
        <v>0</v>
      </c>
      <c r="R673" s="229">
        <f>Q673*H673</f>
        <v>0</v>
      </c>
      <c r="S673" s="229">
        <v>0</v>
      </c>
      <c r="T673" s="230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31" t="s">
        <v>170</v>
      </c>
      <c r="AT673" s="231" t="s">
        <v>166</v>
      </c>
      <c r="AU673" s="231" t="s">
        <v>84</v>
      </c>
      <c r="AY673" s="17" t="s">
        <v>164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17" t="s">
        <v>84</v>
      </c>
      <c r="BK673" s="232">
        <f>ROUND(I673*H673,2)</f>
        <v>0</v>
      </c>
      <c r="BL673" s="17" t="s">
        <v>170</v>
      </c>
      <c r="BM673" s="231" t="s">
        <v>6307</v>
      </c>
    </row>
    <row r="674" spans="1:65" s="2" customFormat="1" ht="13.8" customHeight="1">
      <c r="A674" s="38"/>
      <c r="B674" s="39"/>
      <c r="C674" s="219" t="s">
        <v>2839</v>
      </c>
      <c r="D674" s="219" t="s">
        <v>166</v>
      </c>
      <c r="E674" s="220" t="s">
        <v>2315</v>
      </c>
      <c r="F674" s="221" t="s">
        <v>6101</v>
      </c>
      <c r="G674" s="222" t="s">
        <v>3928</v>
      </c>
      <c r="H674" s="223">
        <v>9.6</v>
      </c>
      <c r="I674" s="224"/>
      <c r="J674" s="225">
        <f>ROUND(I674*H674,2)</f>
        <v>0</v>
      </c>
      <c r="K674" s="226"/>
      <c r="L674" s="44"/>
      <c r="M674" s="227" t="s">
        <v>1</v>
      </c>
      <c r="N674" s="228" t="s">
        <v>41</v>
      </c>
      <c r="O674" s="91"/>
      <c r="P674" s="229">
        <f>O674*H674</f>
        <v>0</v>
      </c>
      <c r="Q674" s="229">
        <v>0</v>
      </c>
      <c r="R674" s="229">
        <f>Q674*H674</f>
        <v>0</v>
      </c>
      <c r="S674" s="229">
        <v>0</v>
      </c>
      <c r="T674" s="230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31" t="s">
        <v>170</v>
      </c>
      <c r="AT674" s="231" t="s">
        <v>166</v>
      </c>
      <c r="AU674" s="231" t="s">
        <v>84</v>
      </c>
      <c r="AY674" s="17" t="s">
        <v>164</v>
      </c>
      <c r="BE674" s="232">
        <f>IF(N674="základní",J674,0)</f>
        <v>0</v>
      </c>
      <c r="BF674" s="232">
        <f>IF(N674="snížená",J674,0)</f>
        <v>0</v>
      </c>
      <c r="BG674" s="232">
        <f>IF(N674="zákl. přenesená",J674,0)</f>
        <v>0</v>
      </c>
      <c r="BH674" s="232">
        <f>IF(N674="sníž. přenesená",J674,0)</f>
        <v>0</v>
      </c>
      <c r="BI674" s="232">
        <f>IF(N674="nulová",J674,0)</f>
        <v>0</v>
      </c>
      <c r="BJ674" s="17" t="s">
        <v>84</v>
      </c>
      <c r="BK674" s="232">
        <f>ROUND(I674*H674,2)</f>
        <v>0</v>
      </c>
      <c r="BL674" s="17" t="s">
        <v>170</v>
      </c>
      <c r="BM674" s="231" t="s">
        <v>6308</v>
      </c>
    </row>
    <row r="675" spans="1:65" s="2" customFormat="1" ht="13.8" customHeight="1">
      <c r="A675" s="38"/>
      <c r="B675" s="39"/>
      <c r="C675" s="219" t="s">
        <v>2843</v>
      </c>
      <c r="D675" s="219" t="s">
        <v>166</v>
      </c>
      <c r="E675" s="220" t="s">
        <v>2319</v>
      </c>
      <c r="F675" s="221" t="s">
        <v>6103</v>
      </c>
      <c r="G675" s="222" t="s">
        <v>3928</v>
      </c>
      <c r="H675" s="223">
        <v>10.2</v>
      </c>
      <c r="I675" s="224"/>
      <c r="J675" s="225">
        <f>ROUND(I675*H675,2)</f>
        <v>0</v>
      </c>
      <c r="K675" s="226"/>
      <c r="L675" s="44"/>
      <c r="M675" s="227" t="s">
        <v>1</v>
      </c>
      <c r="N675" s="228" t="s">
        <v>41</v>
      </c>
      <c r="O675" s="91"/>
      <c r="P675" s="229">
        <f>O675*H675</f>
        <v>0</v>
      </c>
      <c r="Q675" s="229">
        <v>0</v>
      </c>
      <c r="R675" s="229">
        <f>Q675*H675</f>
        <v>0</v>
      </c>
      <c r="S675" s="229">
        <v>0</v>
      </c>
      <c r="T675" s="230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31" t="s">
        <v>170</v>
      </c>
      <c r="AT675" s="231" t="s">
        <v>166</v>
      </c>
      <c r="AU675" s="231" t="s">
        <v>84</v>
      </c>
      <c r="AY675" s="17" t="s">
        <v>164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17" t="s">
        <v>84</v>
      </c>
      <c r="BK675" s="232">
        <f>ROUND(I675*H675,2)</f>
        <v>0</v>
      </c>
      <c r="BL675" s="17" t="s">
        <v>170</v>
      </c>
      <c r="BM675" s="231" t="s">
        <v>6309</v>
      </c>
    </row>
    <row r="676" spans="1:65" s="2" customFormat="1" ht="13.8" customHeight="1">
      <c r="A676" s="38"/>
      <c r="B676" s="39"/>
      <c r="C676" s="219" t="s">
        <v>2847</v>
      </c>
      <c r="D676" s="219" t="s">
        <v>166</v>
      </c>
      <c r="E676" s="220" t="s">
        <v>2322</v>
      </c>
      <c r="F676" s="221" t="s">
        <v>5968</v>
      </c>
      <c r="G676" s="222" t="s">
        <v>3928</v>
      </c>
      <c r="H676" s="223">
        <v>19.44</v>
      </c>
      <c r="I676" s="224"/>
      <c r="J676" s="225">
        <f>ROUND(I676*H676,2)</f>
        <v>0</v>
      </c>
      <c r="K676" s="226"/>
      <c r="L676" s="44"/>
      <c r="M676" s="227" t="s">
        <v>1</v>
      </c>
      <c r="N676" s="228" t="s">
        <v>41</v>
      </c>
      <c r="O676" s="91"/>
      <c r="P676" s="229">
        <f>O676*H676</f>
        <v>0</v>
      </c>
      <c r="Q676" s="229">
        <v>0</v>
      </c>
      <c r="R676" s="229">
        <f>Q676*H676</f>
        <v>0</v>
      </c>
      <c r="S676" s="229">
        <v>0</v>
      </c>
      <c r="T676" s="230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231" t="s">
        <v>170</v>
      </c>
      <c r="AT676" s="231" t="s">
        <v>166</v>
      </c>
      <c r="AU676" s="231" t="s">
        <v>84</v>
      </c>
      <c r="AY676" s="17" t="s">
        <v>164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17" t="s">
        <v>84</v>
      </c>
      <c r="BK676" s="232">
        <f>ROUND(I676*H676,2)</f>
        <v>0</v>
      </c>
      <c r="BL676" s="17" t="s">
        <v>170</v>
      </c>
      <c r="BM676" s="231" t="s">
        <v>6310</v>
      </c>
    </row>
    <row r="677" spans="1:65" s="2" customFormat="1" ht="13.8" customHeight="1">
      <c r="A677" s="38"/>
      <c r="B677" s="39"/>
      <c r="C677" s="219" t="s">
        <v>2851</v>
      </c>
      <c r="D677" s="219" t="s">
        <v>166</v>
      </c>
      <c r="E677" s="220" t="s">
        <v>2326</v>
      </c>
      <c r="F677" s="221" t="s">
        <v>6311</v>
      </c>
      <c r="G677" s="222" t="s">
        <v>3928</v>
      </c>
      <c r="H677" s="223">
        <v>14.4</v>
      </c>
      <c r="I677" s="224"/>
      <c r="J677" s="225">
        <f>ROUND(I677*H677,2)</f>
        <v>0</v>
      </c>
      <c r="K677" s="226"/>
      <c r="L677" s="44"/>
      <c r="M677" s="227" t="s">
        <v>1</v>
      </c>
      <c r="N677" s="228" t="s">
        <v>41</v>
      </c>
      <c r="O677" s="91"/>
      <c r="P677" s="229">
        <f>O677*H677</f>
        <v>0</v>
      </c>
      <c r="Q677" s="229">
        <v>0</v>
      </c>
      <c r="R677" s="229">
        <f>Q677*H677</f>
        <v>0</v>
      </c>
      <c r="S677" s="229">
        <v>0</v>
      </c>
      <c r="T677" s="230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31" t="s">
        <v>170</v>
      </c>
      <c r="AT677" s="231" t="s">
        <v>166</v>
      </c>
      <c r="AU677" s="231" t="s">
        <v>84</v>
      </c>
      <c r="AY677" s="17" t="s">
        <v>164</v>
      </c>
      <c r="BE677" s="232">
        <f>IF(N677="základní",J677,0)</f>
        <v>0</v>
      </c>
      <c r="BF677" s="232">
        <f>IF(N677="snížená",J677,0)</f>
        <v>0</v>
      </c>
      <c r="BG677" s="232">
        <f>IF(N677="zákl. přenesená",J677,0)</f>
        <v>0</v>
      </c>
      <c r="BH677" s="232">
        <f>IF(N677="sníž. přenesená",J677,0)</f>
        <v>0</v>
      </c>
      <c r="BI677" s="232">
        <f>IF(N677="nulová",J677,0)</f>
        <v>0</v>
      </c>
      <c r="BJ677" s="17" t="s">
        <v>84</v>
      </c>
      <c r="BK677" s="232">
        <f>ROUND(I677*H677,2)</f>
        <v>0</v>
      </c>
      <c r="BL677" s="17" t="s">
        <v>170</v>
      </c>
      <c r="BM677" s="231" t="s">
        <v>6312</v>
      </c>
    </row>
    <row r="678" spans="1:65" s="2" customFormat="1" ht="13.8" customHeight="1">
      <c r="A678" s="38"/>
      <c r="B678" s="39"/>
      <c r="C678" s="219" t="s">
        <v>2855</v>
      </c>
      <c r="D678" s="219" t="s">
        <v>166</v>
      </c>
      <c r="E678" s="220" t="s">
        <v>2329</v>
      </c>
      <c r="F678" s="221" t="s">
        <v>6313</v>
      </c>
      <c r="G678" s="222" t="s">
        <v>3928</v>
      </c>
      <c r="H678" s="223">
        <v>13.8</v>
      </c>
      <c r="I678" s="224"/>
      <c r="J678" s="225">
        <f>ROUND(I678*H678,2)</f>
        <v>0</v>
      </c>
      <c r="K678" s="226"/>
      <c r="L678" s="44"/>
      <c r="M678" s="227" t="s">
        <v>1</v>
      </c>
      <c r="N678" s="228" t="s">
        <v>41</v>
      </c>
      <c r="O678" s="91"/>
      <c r="P678" s="229">
        <f>O678*H678</f>
        <v>0</v>
      </c>
      <c r="Q678" s="229">
        <v>0</v>
      </c>
      <c r="R678" s="229">
        <f>Q678*H678</f>
        <v>0</v>
      </c>
      <c r="S678" s="229">
        <v>0</v>
      </c>
      <c r="T678" s="230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31" t="s">
        <v>170</v>
      </c>
      <c r="AT678" s="231" t="s">
        <v>166</v>
      </c>
      <c r="AU678" s="231" t="s">
        <v>84</v>
      </c>
      <c r="AY678" s="17" t="s">
        <v>164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17" t="s">
        <v>84</v>
      </c>
      <c r="BK678" s="232">
        <f>ROUND(I678*H678,2)</f>
        <v>0</v>
      </c>
      <c r="BL678" s="17" t="s">
        <v>170</v>
      </c>
      <c r="BM678" s="231" t="s">
        <v>6314</v>
      </c>
    </row>
    <row r="679" spans="1:65" s="2" customFormat="1" ht="13.8" customHeight="1">
      <c r="A679" s="38"/>
      <c r="B679" s="39"/>
      <c r="C679" s="219" t="s">
        <v>2859</v>
      </c>
      <c r="D679" s="219" t="s">
        <v>166</v>
      </c>
      <c r="E679" s="220" t="s">
        <v>2332</v>
      </c>
      <c r="F679" s="221" t="s">
        <v>5970</v>
      </c>
      <c r="G679" s="222" t="s">
        <v>3928</v>
      </c>
      <c r="H679" s="223">
        <v>14</v>
      </c>
      <c r="I679" s="224"/>
      <c r="J679" s="225">
        <f>ROUND(I679*H679,2)</f>
        <v>0</v>
      </c>
      <c r="K679" s="226"/>
      <c r="L679" s="44"/>
      <c r="M679" s="227" t="s">
        <v>1</v>
      </c>
      <c r="N679" s="228" t="s">
        <v>41</v>
      </c>
      <c r="O679" s="91"/>
      <c r="P679" s="229">
        <f>O679*H679</f>
        <v>0</v>
      </c>
      <c r="Q679" s="229">
        <v>0</v>
      </c>
      <c r="R679" s="229">
        <f>Q679*H679</f>
        <v>0</v>
      </c>
      <c r="S679" s="229">
        <v>0</v>
      </c>
      <c r="T679" s="230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31" t="s">
        <v>170</v>
      </c>
      <c r="AT679" s="231" t="s">
        <v>166</v>
      </c>
      <c r="AU679" s="231" t="s">
        <v>84</v>
      </c>
      <c r="AY679" s="17" t="s">
        <v>164</v>
      </c>
      <c r="BE679" s="232">
        <f>IF(N679="základní",J679,0)</f>
        <v>0</v>
      </c>
      <c r="BF679" s="232">
        <f>IF(N679="snížená",J679,0)</f>
        <v>0</v>
      </c>
      <c r="BG679" s="232">
        <f>IF(N679="zákl. přenesená",J679,0)</f>
        <v>0</v>
      </c>
      <c r="BH679" s="232">
        <f>IF(N679="sníž. přenesená",J679,0)</f>
        <v>0</v>
      </c>
      <c r="BI679" s="232">
        <f>IF(N679="nulová",J679,0)</f>
        <v>0</v>
      </c>
      <c r="BJ679" s="17" t="s">
        <v>84</v>
      </c>
      <c r="BK679" s="232">
        <f>ROUND(I679*H679,2)</f>
        <v>0</v>
      </c>
      <c r="BL679" s="17" t="s">
        <v>170</v>
      </c>
      <c r="BM679" s="231" t="s">
        <v>6315</v>
      </c>
    </row>
    <row r="680" spans="1:65" s="2" customFormat="1" ht="22.2" customHeight="1">
      <c r="A680" s="38"/>
      <c r="B680" s="39"/>
      <c r="C680" s="219" t="s">
        <v>2863</v>
      </c>
      <c r="D680" s="219" t="s">
        <v>166</v>
      </c>
      <c r="E680" s="220" t="s">
        <v>2335</v>
      </c>
      <c r="F680" s="221" t="s">
        <v>5764</v>
      </c>
      <c r="G680" s="222" t="s">
        <v>169</v>
      </c>
      <c r="H680" s="223">
        <v>1</v>
      </c>
      <c r="I680" s="224"/>
      <c r="J680" s="225">
        <f>ROUND(I680*H680,2)</f>
        <v>0</v>
      </c>
      <c r="K680" s="226"/>
      <c r="L680" s="44"/>
      <c r="M680" s="227" t="s">
        <v>1</v>
      </c>
      <c r="N680" s="228" t="s">
        <v>41</v>
      </c>
      <c r="O680" s="91"/>
      <c r="P680" s="229">
        <f>O680*H680</f>
        <v>0</v>
      </c>
      <c r="Q680" s="229">
        <v>0</v>
      </c>
      <c r="R680" s="229">
        <f>Q680*H680</f>
        <v>0</v>
      </c>
      <c r="S680" s="229">
        <v>0</v>
      </c>
      <c r="T680" s="230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31" t="s">
        <v>170</v>
      </c>
      <c r="AT680" s="231" t="s">
        <v>166</v>
      </c>
      <c r="AU680" s="231" t="s">
        <v>84</v>
      </c>
      <c r="AY680" s="17" t="s">
        <v>164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17" t="s">
        <v>84</v>
      </c>
      <c r="BK680" s="232">
        <f>ROUND(I680*H680,2)</f>
        <v>0</v>
      </c>
      <c r="BL680" s="17" t="s">
        <v>170</v>
      </c>
      <c r="BM680" s="231" t="s">
        <v>6316</v>
      </c>
    </row>
    <row r="681" spans="1:65" s="2" customFormat="1" ht="34.8" customHeight="1">
      <c r="A681" s="38"/>
      <c r="B681" s="39"/>
      <c r="C681" s="219" t="s">
        <v>2867</v>
      </c>
      <c r="D681" s="219" t="s">
        <v>166</v>
      </c>
      <c r="E681" s="220" t="s">
        <v>2339</v>
      </c>
      <c r="F681" s="221" t="s">
        <v>5766</v>
      </c>
      <c r="G681" s="222" t="s">
        <v>169</v>
      </c>
      <c r="H681" s="223">
        <v>26.808</v>
      </c>
      <c r="I681" s="224"/>
      <c r="J681" s="225">
        <f>ROUND(I681*H681,2)</f>
        <v>0</v>
      </c>
      <c r="K681" s="226"/>
      <c r="L681" s="44"/>
      <c r="M681" s="227" t="s">
        <v>1</v>
      </c>
      <c r="N681" s="228" t="s">
        <v>41</v>
      </c>
      <c r="O681" s="91"/>
      <c r="P681" s="229">
        <f>O681*H681</f>
        <v>0</v>
      </c>
      <c r="Q681" s="229">
        <v>0</v>
      </c>
      <c r="R681" s="229">
        <f>Q681*H681</f>
        <v>0</v>
      </c>
      <c r="S681" s="229">
        <v>0</v>
      </c>
      <c r="T681" s="230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31" t="s">
        <v>170</v>
      </c>
      <c r="AT681" s="231" t="s">
        <v>166</v>
      </c>
      <c r="AU681" s="231" t="s">
        <v>84</v>
      </c>
      <c r="AY681" s="17" t="s">
        <v>164</v>
      </c>
      <c r="BE681" s="232">
        <f>IF(N681="základní",J681,0)</f>
        <v>0</v>
      </c>
      <c r="BF681" s="232">
        <f>IF(N681="snížená",J681,0)</f>
        <v>0</v>
      </c>
      <c r="BG681" s="232">
        <f>IF(N681="zákl. přenesená",J681,0)</f>
        <v>0</v>
      </c>
      <c r="BH681" s="232">
        <f>IF(N681="sníž. přenesená",J681,0)</f>
        <v>0</v>
      </c>
      <c r="BI681" s="232">
        <f>IF(N681="nulová",J681,0)</f>
        <v>0</v>
      </c>
      <c r="BJ681" s="17" t="s">
        <v>84</v>
      </c>
      <c r="BK681" s="232">
        <f>ROUND(I681*H681,2)</f>
        <v>0</v>
      </c>
      <c r="BL681" s="17" t="s">
        <v>170</v>
      </c>
      <c r="BM681" s="231" t="s">
        <v>6317</v>
      </c>
    </row>
    <row r="682" spans="1:65" s="2" customFormat="1" ht="13.8" customHeight="1">
      <c r="A682" s="38"/>
      <c r="B682" s="39"/>
      <c r="C682" s="219" t="s">
        <v>2871</v>
      </c>
      <c r="D682" s="219" t="s">
        <v>166</v>
      </c>
      <c r="E682" s="220" t="s">
        <v>2343</v>
      </c>
      <c r="F682" s="221" t="s">
        <v>5835</v>
      </c>
      <c r="G682" s="222" t="s">
        <v>169</v>
      </c>
      <c r="H682" s="223">
        <v>2</v>
      </c>
      <c r="I682" s="224"/>
      <c r="J682" s="225">
        <f>ROUND(I682*H682,2)</f>
        <v>0</v>
      </c>
      <c r="K682" s="226"/>
      <c r="L682" s="44"/>
      <c r="M682" s="227" t="s">
        <v>1</v>
      </c>
      <c r="N682" s="228" t="s">
        <v>41</v>
      </c>
      <c r="O682" s="91"/>
      <c r="P682" s="229">
        <f>O682*H682</f>
        <v>0</v>
      </c>
      <c r="Q682" s="229">
        <v>0</v>
      </c>
      <c r="R682" s="229">
        <f>Q682*H682</f>
        <v>0</v>
      </c>
      <c r="S682" s="229">
        <v>0</v>
      </c>
      <c r="T682" s="230">
        <f>S682*H682</f>
        <v>0</v>
      </c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R682" s="231" t="s">
        <v>170</v>
      </c>
      <c r="AT682" s="231" t="s">
        <v>166</v>
      </c>
      <c r="AU682" s="231" t="s">
        <v>84</v>
      </c>
      <c r="AY682" s="17" t="s">
        <v>164</v>
      </c>
      <c r="BE682" s="232">
        <f>IF(N682="základní",J682,0)</f>
        <v>0</v>
      </c>
      <c r="BF682" s="232">
        <f>IF(N682="snížená",J682,0)</f>
        <v>0</v>
      </c>
      <c r="BG682" s="232">
        <f>IF(N682="zákl. přenesená",J682,0)</f>
        <v>0</v>
      </c>
      <c r="BH682" s="232">
        <f>IF(N682="sníž. přenesená",J682,0)</f>
        <v>0</v>
      </c>
      <c r="BI682" s="232">
        <f>IF(N682="nulová",J682,0)</f>
        <v>0</v>
      </c>
      <c r="BJ682" s="17" t="s">
        <v>84</v>
      </c>
      <c r="BK682" s="232">
        <f>ROUND(I682*H682,2)</f>
        <v>0</v>
      </c>
      <c r="BL682" s="17" t="s">
        <v>170</v>
      </c>
      <c r="BM682" s="231" t="s">
        <v>6318</v>
      </c>
    </row>
    <row r="683" spans="1:65" s="2" customFormat="1" ht="13.8" customHeight="1">
      <c r="A683" s="38"/>
      <c r="B683" s="39"/>
      <c r="C683" s="219" t="s">
        <v>2874</v>
      </c>
      <c r="D683" s="219" t="s">
        <v>166</v>
      </c>
      <c r="E683" s="220" t="s">
        <v>2347</v>
      </c>
      <c r="F683" s="221" t="s">
        <v>6319</v>
      </c>
      <c r="G683" s="222" t="s">
        <v>3721</v>
      </c>
      <c r="H683" s="223">
        <v>4</v>
      </c>
      <c r="I683" s="224"/>
      <c r="J683" s="225">
        <f>ROUND(I683*H683,2)</f>
        <v>0</v>
      </c>
      <c r="K683" s="226"/>
      <c r="L683" s="44"/>
      <c r="M683" s="227" t="s">
        <v>1</v>
      </c>
      <c r="N683" s="228" t="s">
        <v>41</v>
      </c>
      <c r="O683" s="91"/>
      <c r="P683" s="229">
        <f>O683*H683</f>
        <v>0</v>
      </c>
      <c r="Q683" s="229">
        <v>0</v>
      </c>
      <c r="R683" s="229">
        <f>Q683*H683</f>
        <v>0</v>
      </c>
      <c r="S683" s="229">
        <v>0</v>
      </c>
      <c r="T683" s="230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31" t="s">
        <v>170</v>
      </c>
      <c r="AT683" s="231" t="s">
        <v>166</v>
      </c>
      <c r="AU683" s="231" t="s">
        <v>84</v>
      </c>
      <c r="AY683" s="17" t="s">
        <v>164</v>
      </c>
      <c r="BE683" s="232">
        <f>IF(N683="základní",J683,0)</f>
        <v>0</v>
      </c>
      <c r="BF683" s="232">
        <f>IF(N683="snížená",J683,0)</f>
        <v>0</v>
      </c>
      <c r="BG683" s="232">
        <f>IF(N683="zákl. přenesená",J683,0)</f>
        <v>0</v>
      </c>
      <c r="BH683" s="232">
        <f>IF(N683="sníž. přenesená",J683,0)</f>
        <v>0</v>
      </c>
      <c r="BI683" s="232">
        <f>IF(N683="nulová",J683,0)</f>
        <v>0</v>
      </c>
      <c r="BJ683" s="17" t="s">
        <v>84</v>
      </c>
      <c r="BK683" s="232">
        <f>ROUND(I683*H683,2)</f>
        <v>0</v>
      </c>
      <c r="BL683" s="17" t="s">
        <v>170</v>
      </c>
      <c r="BM683" s="231" t="s">
        <v>6320</v>
      </c>
    </row>
    <row r="684" spans="1:65" s="2" customFormat="1" ht="13.8" customHeight="1">
      <c r="A684" s="38"/>
      <c r="B684" s="39"/>
      <c r="C684" s="219" t="s">
        <v>2878</v>
      </c>
      <c r="D684" s="219" t="s">
        <v>166</v>
      </c>
      <c r="E684" s="220" t="s">
        <v>2350</v>
      </c>
      <c r="F684" s="221" t="s">
        <v>6321</v>
      </c>
      <c r="G684" s="222" t="s">
        <v>3721</v>
      </c>
      <c r="H684" s="223">
        <v>1</v>
      </c>
      <c r="I684" s="224"/>
      <c r="J684" s="225">
        <f>ROUND(I684*H684,2)</f>
        <v>0</v>
      </c>
      <c r="K684" s="226"/>
      <c r="L684" s="44"/>
      <c r="M684" s="227" t="s">
        <v>1</v>
      </c>
      <c r="N684" s="228" t="s">
        <v>41</v>
      </c>
      <c r="O684" s="91"/>
      <c r="P684" s="229">
        <f>O684*H684</f>
        <v>0</v>
      </c>
      <c r="Q684" s="229">
        <v>0</v>
      </c>
      <c r="R684" s="229">
        <f>Q684*H684</f>
        <v>0</v>
      </c>
      <c r="S684" s="229">
        <v>0</v>
      </c>
      <c r="T684" s="230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31" t="s">
        <v>170</v>
      </c>
      <c r="AT684" s="231" t="s">
        <v>166</v>
      </c>
      <c r="AU684" s="231" t="s">
        <v>84</v>
      </c>
      <c r="AY684" s="17" t="s">
        <v>164</v>
      </c>
      <c r="BE684" s="232">
        <f>IF(N684="základní",J684,0)</f>
        <v>0</v>
      </c>
      <c r="BF684" s="232">
        <f>IF(N684="snížená",J684,0)</f>
        <v>0</v>
      </c>
      <c r="BG684" s="232">
        <f>IF(N684="zákl. přenesená",J684,0)</f>
        <v>0</v>
      </c>
      <c r="BH684" s="232">
        <f>IF(N684="sníž. přenesená",J684,0)</f>
        <v>0</v>
      </c>
      <c r="BI684" s="232">
        <f>IF(N684="nulová",J684,0)</f>
        <v>0</v>
      </c>
      <c r="BJ684" s="17" t="s">
        <v>84</v>
      </c>
      <c r="BK684" s="232">
        <f>ROUND(I684*H684,2)</f>
        <v>0</v>
      </c>
      <c r="BL684" s="17" t="s">
        <v>170</v>
      </c>
      <c r="BM684" s="231" t="s">
        <v>6322</v>
      </c>
    </row>
    <row r="685" spans="1:65" s="2" customFormat="1" ht="13.8" customHeight="1">
      <c r="A685" s="38"/>
      <c r="B685" s="39"/>
      <c r="C685" s="219" t="s">
        <v>2881</v>
      </c>
      <c r="D685" s="219" t="s">
        <v>166</v>
      </c>
      <c r="E685" s="220" t="s">
        <v>2353</v>
      </c>
      <c r="F685" s="221" t="s">
        <v>6323</v>
      </c>
      <c r="G685" s="222" t="s">
        <v>3721</v>
      </c>
      <c r="H685" s="223">
        <v>1</v>
      </c>
      <c r="I685" s="224"/>
      <c r="J685" s="225">
        <f>ROUND(I685*H685,2)</f>
        <v>0</v>
      </c>
      <c r="K685" s="226"/>
      <c r="L685" s="44"/>
      <c r="M685" s="227" t="s">
        <v>1</v>
      </c>
      <c r="N685" s="228" t="s">
        <v>41</v>
      </c>
      <c r="O685" s="91"/>
      <c r="P685" s="229">
        <f>O685*H685</f>
        <v>0</v>
      </c>
      <c r="Q685" s="229">
        <v>0</v>
      </c>
      <c r="R685" s="229">
        <f>Q685*H685</f>
        <v>0</v>
      </c>
      <c r="S685" s="229">
        <v>0</v>
      </c>
      <c r="T685" s="230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31" t="s">
        <v>170</v>
      </c>
      <c r="AT685" s="231" t="s">
        <v>166</v>
      </c>
      <c r="AU685" s="231" t="s">
        <v>84</v>
      </c>
      <c r="AY685" s="17" t="s">
        <v>164</v>
      </c>
      <c r="BE685" s="232">
        <f>IF(N685="základní",J685,0)</f>
        <v>0</v>
      </c>
      <c r="BF685" s="232">
        <f>IF(N685="snížená",J685,0)</f>
        <v>0</v>
      </c>
      <c r="BG685" s="232">
        <f>IF(N685="zákl. přenesená",J685,0)</f>
        <v>0</v>
      </c>
      <c r="BH685" s="232">
        <f>IF(N685="sníž. přenesená",J685,0)</f>
        <v>0</v>
      </c>
      <c r="BI685" s="232">
        <f>IF(N685="nulová",J685,0)</f>
        <v>0</v>
      </c>
      <c r="BJ685" s="17" t="s">
        <v>84</v>
      </c>
      <c r="BK685" s="232">
        <f>ROUND(I685*H685,2)</f>
        <v>0</v>
      </c>
      <c r="BL685" s="17" t="s">
        <v>170</v>
      </c>
      <c r="BM685" s="231" t="s">
        <v>6324</v>
      </c>
    </row>
    <row r="686" spans="1:65" s="2" customFormat="1" ht="13.8" customHeight="1">
      <c r="A686" s="38"/>
      <c r="B686" s="39"/>
      <c r="C686" s="219" t="s">
        <v>2885</v>
      </c>
      <c r="D686" s="219" t="s">
        <v>166</v>
      </c>
      <c r="E686" s="220" t="s">
        <v>2356</v>
      </c>
      <c r="F686" s="221" t="s">
        <v>6186</v>
      </c>
      <c r="G686" s="222" t="s">
        <v>3721</v>
      </c>
      <c r="H686" s="223">
        <v>2</v>
      </c>
      <c r="I686" s="224"/>
      <c r="J686" s="225">
        <f>ROUND(I686*H686,2)</f>
        <v>0</v>
      </c>
      <c r="K686" s="226"/>
      <c r="L686" s="44"/>
      <c r="M686" s="227" t="s">
        <v>1</v>
      </c>
      <c r="N686" s="228" t="s">
        <v>41</v>
      </c>
      <c r="O686" s="91"/>
      <c r="P686" s="229">
        <f>O686*H686</f>
        <v>0</v>
      </c>
      <c r="Q686" s="229">
        <v>0</v>
      </c>
      <c r="R686" s="229">
        <f>Q686*H686</f>
        <v>0</v>
      </c>
      <c r="S686" s="229">
        <v>0</v>
      </c>
      <c r="T686" s="230">
        <f>S686*H686</f>
        <v>0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31" t="s">
        <v>170</v>
      </c>
      <c r="AT686" s="231" t="s">
        <v>166</v>
      </c>
      <c r="AU686" s="231" t="s">
        <v>84</v>
      </c>
      <c r="AY686" s="17" t="s">
        <v>164</v>
      </c>
      <c r="BE686" s="232">
        <f>IF(N686="základní",J686,0)</f>
        <v>0</v>
      </c>
      <c r="BF686" s="232">
        <f>IF(N686="snížená",J686,0)</f>
        <v>0</v>
      </c>
      <c r="BG686" s="232">
        <f>IF(N686="zákl. přenesená",J686,0)</f>
        <v>0</v>
      </c>
      <c r="BH686" s="232">
        <f>IF(N686="sníž. přenesená",J686,0)</f>
        <v>0</v>
      </c>
      <c r="BI686" s="232">
        <f>IF(N686="nulová",J686,0)</f>
        <v>0</v>
      </c>
      <c r="BJ686" s="17" t="s">
        <v>84</v>
      </c>
      <c r="BK686" s="232">
        <f>ROUND(I686*H686,2)</f>
        <v>0</v>
      </c>
      <c r="BL686" s="17" t="s">
        <v>170</v>
      </c>
      <c r="BM686" s="231" t="s">
        <v>6325</v>
      </c>
    </row>
    <row r="687" spans="1:65" s="2" customFormat="1" ht="13.8" customHeight="1">
      <c r="A687" s="38"/>
      <c r="B687" s="39"/>
      <c r="C687" s="219" t="s">
        <v>2889</v>
      </c>
      <c r="D687" s="219" t="s">
        <v>166</v>
      </c>
      <c r="E687" s="220" t="s">
        <v>2359</v>
      </c>
      <c r="F687" s="221" t="s">
        <v>5678</v>
      </c>
      <c r="G687" s="222" t="s">
        <v>557</v>
      </c>
      <c r="H687" s="223">
        <v>20</v>
      </c>
      <c r="I687" s="224"/>
      <c r="J687" s="225">
        <f>ROUND(I687*H687,2)</f>
        <v>0</v>
      </c>
      <c r="K687" s="226"/>
      <c r="L687" s="44"/>
      <c r="M687" s="227" t="s">
        <v>1</v>
      </c>
      <c r="N687" s="228" t="s">
        <v>41</v>
      </c>
      <c r="O687" s="91"/>
      <c r="P687" s="229">
        <f>O687*H687</f>
        <v>0</v>
      </c>
      <c r="Q687" s="229">
        <v>0</v>
      </c>
      <c r="R687" s="229">
        <f>Q687*H687</f>
        <v>0</v>
      </c>
      <c r="S687" s="229">
        <v>0</v>
      </c>
      <c r="T687" s="230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31" t="s">
        <v>170</v>
      </c>
      <c r="AT687" s="231" t="s">
        <v>166</v>
      </c>
      <c r="AU687" s="231" t="s">
        <v>84</v>
      </c>
      <c r="AY687" s="17" t="s">
        <v>164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17" t="s">
        <v>84</v>
      </c>
      <c r="BK687" s="232">
        <f>ROUND(I687*H687,2)</f>
        <v>0</v>
      </c>
      <c r="BL687" s="17" t="s">
        <v>170</v>
      </c>
      <c r="BM687" s="231" t="s">
        <v>6326</v>
      </c>
    </row>
    <row r="688" spans="1:65" s="2" customFormat="1" ht="13.8" customHeight="1">
      <c r="A688" s="38"/>
      <c r="B688" s="39"/>
      <c r="C688" s="219" t="s">
        <v>2893</v>
      </c>
      <c r="D688" s="219" t="s">
        <v>166</v>
      </c>
      <c r="E688" s="220" t="s">
        <v>2363</v>
      </c>
      <c r="F688" s="221" t="s">
        <v>5785</v>
      </c>
      <c r="G688" s="222" t="s">
        <v>3721</v>
      </c>
      <c r="H688" s="223">
        <v>1</v>
      </c>
      <c r="I688" s="224"/>
      <c r="J688" s="225">
        <f>ROUND(I688*H688,2)</f>
        <v>0</v>
      </c>
      <c r="K688" s="226"/>
      <c r="L688" s="44"/>
      <c r="M688" s="227" t="s">
        <v>1</v>
      </c>
      <c r="N688" s="228" t="s">
        <v>41</v>
      </c>
      <c r="O688" s="91"/>
      <c r="P688" s="229">
        <f>O688*H688</f>
        <v>0</v>
      </c>
      <c r="Q688" s="229">
        <v>0</v>
      </c>
      <c r="R688" s="229">
        <f>Q688*H688</f>
        <v>0</v>
      </c>
      <c r="S688" s="229">
        <v>0</v>
      </c>
      <c r="T688" s="230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31" t="s">
        <v>170</v>
      </c>
      <c r="AT688" s="231" t="s">
        <v>166</v>
      </c>
      <c r="AU688" s="231" t="s">
        <v>84</v>
      </c>
      <c r="AY688" s="17" t="s">
        <v>164</v>
      </c>
      <c r="BE688" s="232">
        <f>IF(N688="základní",J688,0)</f>
        <v>0</v>
      </c>
      <c r="BF688" s="232">
        <f>IF(N688="snížená",J688,0)</f>
        <v>0</v>
      </c>
      <c r="BG688" s="232">
        <f>IF(N688="zákl. přenesená",J688,0)</f>
        <v>0</v>
      </c>
      <c r="BH688" s="232">
        <f>IF(N688="sníž. přenesená",J688,0)</f>
        <v>0</v>
      </c>
      <c r="BI688" s="232">
        <f>IF(N688="nulová",J688,0)</f>
        <v>0</v>
      </c>
      <c r="BJ688" s="17" t="s">
        <v>84</v>
      </c>
      <c r="BK688" s="232">
        <f>ROUND(I688*H688,2)</f>
        <v>0</v>
      </c>
      <c r="BL688" s="17" t="s">
        <v>170</v>
      </c>
      <c r="BM688" s="231" t="s">
        <v>6327</v>
      </c>
    </row>
    <row r="689" spans="1:63" s="12" customFormat="1" ht="25.9" customHeight="1">
      <c r="A689" s="12"/>
      <c r="B689" s="203"/>
      <c r="C689" s="204"/>
      <c r="D689" s="205" t="s">
        <v>75</v>
      </c>
      <c r="E689" s="206" t="s">
        <v>4154</v>
      </c>
      <c r="F689" s="206" t="s">
        <v>6328</v>
      </c>
      <c r="G689" s="204"/>
      <c r="H689" s="204"/>
      <c r="I689" s="207"/>
      <c r="J689" s="208">
        <f>BK689</f>
        <v>0</v>
      </c>
      <c r="K689" s="204"/>
      <c r="L689" s="209"/>
      <c r="M689" s="210"/>
      <c r="N689" s="211"/>
      <c r="O689" s="211"/>
      <c r="P689" s="212">
        <f>SUM(P690:P709)</f>
        <v>0</v>
      </c>
      <c r="Q689" s="211"/>
      <c r="R689" s="212">
        <f>SUM(R690:R709)</f>
        <v>0</v>
      </c>
      <c r="S689" s="211"/>
      <c r="T689" s="213">
        <f>SUM(T690:T709)</f>
        <v>0</v>
      </c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R689" s="214" t="s">
        <v>84</v>
      </c>
      <c r="AT689" s="215" t="s">
        <v>75</v>
      </c>
      <c r="AU689" s="215" t="s">
        <v>76</v>
      </c>
      <c r="AY689" s="214" t="s">
        <v>164</v>
      </c>
      <c r="BK689" s="216">
        <f>SUM(BK690:BK709)</f>
        <v>0</v>
      </c>
    </row>
    <row r="690" spans="1:65" s="2" customFormat="1" ht="22.2" customHeight="1">
      <c r="A690" s="38"/>
      <c r="B690" s="39"/>
      <c r="C690" s="219" t="s">
        <v>2897</v>
      </c>
      <c r="D690" s="219" t="s">
        <v>166</v>
      </c>
      <c r="E690" s="220" t="s">
        <v>2367</v>
      </c>
      <c r="F690" s="221" t="s">
        <v>6329</v>
      </c>
      <c r="G690" s="222" t="s">
        <v>3721</v>
      </c>
      <c r="H690" s="223">
        <v>1</v>
      </c>
      <c r="I690" s="224"/>
      <c r="J690" s="225">
        <f>ROUND(I690*H690,2)</f>
        <v>0</v>
      </c>
      <c r="K690" s="226"/>
      <c r="L690" s="44"/>
      <c r="M690" s="227" t="s">
        <v>1</v>
      </c>
      <c r="N690" s="228" t="s">
        <v>41</v>
      </c>
      <c r="O690" s="91"/>
      <c r="P690" s="229">
        <f>O690*H690</f>
        <v>0</v>
      </c>
      <c r="Q690" s="229">
        <v>0</v>
      </c>
      <c r="R690" s="229">
        <f>Q690*H690</f>
        <v>0</v>
      </c>
      <c r="S690" s="229">
        <v>0</v>
      </c>
      <c r="T690" s="230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31" t="s">
        <v>170</v>
      </c>
      <c r="AT690" s="231" t="s">
        <v>166</v>
      </c>
      <c r="AU690" s="231" t="s">
        <v>84</v>
      </c>
      <c r="AY690" s="17" t="s">
        <v>164</v>
      </c>
      <c r="BE690" s="232">
        <f>IF(N690="základní",J690,0)</f>
        <v>0</v>
      </c>
      <c r="BF690" s="232">
        <f>IF(N690="snížená",J690,0)</f>
        <v>0</v>
      </c>
      <c r="BG690" s="232">
        <f>IF(N690="zákl. přenesená",J690,0)</f>
        <v>0</v>
      </c>
      <c r="BH690" s="232">
        <f>IF(N690="sníž. přenesená",J690,0)</f>
        <v>0</v>
      </c>
      <c r="BI690" s="232">
        <f>IF(N690="nulová",J690,0)</f>
        <v>0</v>
      </c>
      <c r="BJ690" s="17" t="s">
        <v>84</v>
      </c>
      <c r="BK690" s="232">
        <f>ROUND(I690*H690,2)</f>
        <v>0</v>
      </c>
      <c r="BL690" s="17" t="s">
        <v>170</v>
      </c>
      <c r="BM690" s="231" t="s">
        <v>6330</v>
      </c>
    </row>
    <row r="691" spans="1:65" s="2" customFormat="1" ht="13.8" customHeight="1">
      <c r="A691" s="38"/>
      <c r="B691" s="39"/>
      <c r="C691" s="219" t="s">
        <v>2901</v>
      </c>
      <c r="D691" s="219" t="s">
        <v>166</v>
      </c>
      <c r="E691" s="220" t="s">
        <v>2371</v>
      </c>
      <c r="F691" s="221" t="s">
        <v>6331</v>
      </c>
      <c r="G691" s="222" t="s">
        <v>3721</v>
      </c>
      <c r="H691" s="223">
        <v>1</v>
      </c>
      <c r="I691" s="224"/>
      <c r="J691" s="225">
        <f>ROUND(I691*H691,2)</f>
        <v>0</v>
      </c>
      <c r="K691" s="226"/>
      <c r="L691" s="44"/>
      <c r="M691" s="227" t="s">
        <v>1</v>
      </c>
      <c r="N691" s="228" t="s">
        <v>41</v>
      </c>
      <c r="O691" s="91"/>
      <c r="P691" s="229">
        <f>O691*H691</f>
        <v>0</v>
      </c>
      <c r="Q691" s="229">
        <v>0</v>
      </c>
      <c r="R691" s="229">
        <f>Q691*H691</f>
        <v>0</v>
      </c>
      <c r="S691" s="229">
        <v>0</v>
      </c>
      <c r="T691" s="230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31" t="s">
        <v>170</v>
      </c>
      <c r="AT691" s="231" t="s">
        <v>166</v>
      </c>
      <c r="AU691" s="231" t="s">
        <v>84</v>
      </c>
      <c r="AY691" s="17" t="s">
        <v>164</v>
      </c>
      <c r="BE691" s="232">
        <f>IF(N691="základní",J691,0)</f>
        <v>0</v>
      </c>
      <c r="BF691" s="232">
        <f>IF(N691="snížená",J691,0)</f>
        <v>0</v>
      </c>
      <c r="BG691" s="232">
        <f>IF(N691="zákl. přenesená",J691,0)</f>
        <v>0</v>
      </c>
      <c r="BH691" s="232">
        <f>IF(N691="sníž. přenesená",J691,0)</f>
        <v>0</v>
      </c>
      <c r="BI691" s="232">
        <f>IF(N691="nulová",J691,0)</f>
        <v>0</v>
      </c>
      <c r="BJ691" s="17" t="s">
        <v>84</v>
      </c>
      <c r="BK691" s="232">
        <f>ROUND(I691*H691,2)</f>
        <v>0</v>
      </c>
      <c r="BL691" s="17" t="s">
        <v>170</v>
      </c>
      <c r="BM691" s="231" t="s">
        <v>6332</v>
      </c>
    </row>
    <row r="692" spans="1:65" s="2" customFormat="1" ht="22.2" customHeight="1">
      <c r="A692" s="38"/>
      <c r="B692" s="39"/>
      <c r="C692" s="219" t="s">
        <v>2905</v>
      </c>
      <c r="D692" s="219" t="s">
        <v>166</v>
      </c>
      <c r="E692" s="220" t="s">
        <v>2375</v>
      </c>
      <c r="F692" s="221" t="s">
        <v>6333</v>
      </c>
      <c r="G692" s="222" t="s">
        <v>3721</v>
      </c>
      <c r="H692" s="223">
        <v>1</v>
      </c>
      <c r="I692" s="224"/>
      <c r="J692" s="225">
        <f>ROUND(I692*H692,2)</f>
        <v>0</v>
      </c>
      <c r="K692" s="226"/>
      <c r="L692" s="44"/>
      <c r="M692" s="227" t="s">
        <v>1</v>
      </c>
      <c r="N692" s="228" t="s">
        <v>41</v>
      </c>
      <c r="O692" s="91"/>
      <c r="P692" s="229">
        <f>O692*H692</f>
        <v>0</v>
      </c>
      <c r="Q692" s="229">
        <v>0</v>
      </c>
      <c r="R692" s="229">
        <f>Q692*H692</f>
        <v>0</v>
      </c>
      <c r="S692" s="229">
        <v>0</v>
      </c>
      <c r="T692" s="230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31" t="s">
        <v>170</v>
      </c>
      <c r="AT692" s="231" t="s">
        <v>166</v>
      </c>
      <c r="AU692" s="231" t="s">
        <v>84</v>
      </c>
      <c r="AY692" s="17" t="s">
        <v>164</v>
      </c>
      <c r="BE692" s="232">
        <f>IF(N692="základní",J692,0)</f>
        <v>0</v>
      </c>
      <c r="BF692" s="232">
        <f>IF(N692="snížená",J692,0)</f>
        <v>0</v>
      </c>
      <c r="BG692" s="232">
        <f>IF(N692="zákl. přenesená",J692,0)</f>
        <v>0</v>
      </c>
      <c r="BH692" s="232">
        <f>IF(N692="sníž. přenesená",J692,0)</f>
        <v>0</v>
      </c>
      <c r="BI692" s="232">
        <f>IF(N692="nulová",J692,0)</f>
        <v>0</v>
      </c>
      <c r="BJ692" s="17" t="s">
        <v>84</v>
      </c>
      <c r="BK692" s="232">
        <f>ROUND(I692*H692,2)</f>
        <v>0</v>
      </c>
      <c r="BL692" s="17" t="s">
        <v>170</v>
      </c>
      <c r="BM692" s="231" t="s">
        <v>6334</v>
      </c>
    </row>
    <row r="693" spans="1:65" s="2" customFormat="1" ht="13.8" customHeight="1">
      <c r="A693" s="38"/>
      <c r="B693" s="39"/>
      <c r="C693" s="219" t="s">
        <v>2908</v>
      </c>
      <c r="D693" s="219" t="s">
        <v>166</v>
      </c>
      <c r="E693" s="220" t="s">
        <v>2379</v>
      </c>
      <c r="F693" s="221" t="s">
        <v>6335</v>
      </c>
      <c r="G693" s="222" t="s">
        <v>169</v>
      </c>
      <c r="H693" s="223">
        <v>31.56</v>
      </c>
      <c r="I693" s="224"/>
      <c r="J693" s="225">
        <f>ROUND(I693*H693,2)</f>
        <v>0</v>
      </c>
      <c r="K693" s="226"/>
      <c r="L693" s="44"/>
      <c r="M693" s="227" t="s">
        <v>1</v>
      </c>
      <c r="N693" s="228" t="s">
        <v>41</v>
      </c>
      <c r="O693" s="91"/>
      <c r="P693" s="229">
        <f>O693*H693</f>
        <v>0</v>
      </c>
      <c r="Q693" s="229">
        <v>0</v>
      </c>
      <c r="R693" s="229">
        <f>Q693*H693</f>
        <v>0</v>
      </c>
      <c r="S693" s="229">
        <v>0</v>
      </c>
      <c r="T693" s="230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31" t="s">
        <v>170</v>
      </c>
      <c r="AT693" s="231" t="s">
        <v>166</v>
      </c>
      <c r="AU693" s="231" t="s">
        <v>84</v>
      </c>
      <c r="AY693" s="17" t="s">
        <v>164</v>
      </c>
      <c r="BE693" s="232">
        <f>IF(N693="základní",J693,0)</f>
        <v>0</v>
      </c>
      <c r="BF693" s="232">
        <f>IF(N693="snížená",J693,0)</f>
        <v>0</v>
      </c>
      <c r="BG693" s="232">
        <f>IF(N693="zákl. přenesená",J693,0)</f>
        <v>0</v>
      </c>
      <c r="BH693" s="232">
        <f>IF(N693="sníž. přenesená",J693,0)</f>
        <v>0</v>
      </c>
      <c r="BI693" s="232">
        <f>IF(N693="nulová",J693,0)</f>
        <v>0</v>
      </c>
      <c r="BJ693" s="17" t="s">
        <v>84</v>
      </c>
      <c r="BK693" s="232">
        <f>ROUND(I693*H693,2)</f>
        <v>0</v>
      </c>
      <c r="BL693" s="17" t="s">
        <v>170</v>
      </c>
      <c r="BM693" s="231" t="s">
        <v>6336</v>
      </c>
    </row>
    <row r="694" spans="1:65" s="2" customFormat="1" ht="13.8" customHeight="1">
      <c r="A694" s="38"/>
      <c r="B694" s="39"/>
      <c r="C694" s="219" t="s">
        <v>2911</v>
      </c>
      <c r="D694" s="219" t="s">
        <v>166</v>
      </c>
      <c r="E694" s="220" t="s">
        <v>2382</v>
      </c>
      <c r="F694" s="221" t="s">
        <v>5826</v>
      </c>
      <c r="G694" s="222" t="s">
        <v>169</v>
      </c>
      <c r="H694" s="223">
        <v>127.68</v>
      </c>
      <c r="I694" s="224"/>
      <c r="J694" s="225">
        <f>ROUND(I694*H694,2)</f>
        <v>0</v>
      </c>
      <c r="K694" s="226"/>
      <c r="L694" s="44"/>
      <c r="M694" s="227" t="s">
        <v>1</v>
      </c>
      <c r="N694" s="228" t="s">
        <v>41</v>
      </c>
      <c r="O694" s="91"/>
      <c r="P694" s="229">
        <f>O694*H694</f>
        <v>0</v>
      </c>
      <c r="Q694" s="229">
        <v>0</v>
      </c>
      <c r="R694" s="229">
        <f>Q694*H694</f>
        <v>0</v>
      </c>
      <c r="S694" s="229">
        <v>0</v>
      </c>
      <c r="T694" s="230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31" t="s">
        <v>170</v>
      </c>
      <c r="AT694" s="231" t="s">
        <v>166</v>
      </c>
      <c r="AU694" s="231" t="s">
        <v>84</v>
      </c>
      <c r="AY694" s="17" t="s">
        <v>164</v>
      </c>
      <c r="BE694" s="232">
        <f>IF(N694="základní",J694,0)</f>
        <v>0</v>
      </c>
      <c r="BF694" s="232">
        <f>IF(N694="snížená",J694,0)</f>
        <v>0</v>
      </c>
      <c r="BG694" s="232">
        <f>IF(N694="zákl. přenesená",J694,0)</f>
        <v>0</v>
      </c>
      <c r="BH694" s="232">
        <f>IF(N694="sníž. přenesená",J694,0)</f>
        <v>0</v>
      </c>
      <c r="BI694" s="232">
        <f>IF(N694="nulová",J694,0)</f>
        <v>0</v>
      </c>
      <c r="BJ694" s="17" t="s">
        <v>84</v>
      </c>
      <c r="BK694" s="232">
        <f>ROUND(I694*H694,2)</f>
        <v>0</v>
      </c>
      <c r="BL694" s="17" t="s">
        <v>170</v>
      </c>
      <c r="BM694" s="231" t="s">
        <v>6337</v>
      </c>
    </row>
    <row r="695" spans="1:65" s="2" customFormat="1" ht="13.8" customHeight="1">
      <c r="A695" s="38"/>
      <c r="B695" s="39"/>
      <c r="C695" s="219" t="s">
        <v>2915</v>
      </c>
      <c r="D695" s="219" t="s">
        <v>166</v>
      </c>
      <c r="E695" s="220" t="s">
        <v>2385</v>
      </c>
      <c r="F695" s="221" t="s">
        <v>6059</v>
      </c>
      <c r="G695" s="222" t="s">
        <v>3928</v>
      </c>
      <c r="H695" s="223">
        <v>11.52</v>
      </c>
      <c r="I695" s="224"/>
      <c r="J695" s="225">
        <f>ROUND(I695*H695,2)</f>
        <v>0</v>
      </c>
      <c r="K695" s="226"/>
      <c r="L695" s="44"/>
      <c r="M695" s="227" t="s">
        <v>1</v>
      </c>
      <c r="N695" s="228" t="s">
        <v>41</v>
      </c>
      <c r="O695" s="91"/>
      <c r="P695" s="229">
        <f>O695*H695</f>
        <v>0</v>
      </c>
      <c r="Q695" s="229">
        <v>0</v>
      </c>
      <c r="R695" s="229">
        <f>Q695*H695</f>
        <v>0</v>
      </c>
      <c r="S695" s="229">
        <v>0</v>
      </c>
      <c r="T695" s="230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31" t="s">
        <v>170</v>
      </c>
      <c r="AT695" s="231" t="s">
        <v>166</v>
      </c>
      <c r="AU695" s="231" t="s">
        <v>84</v>
      </c>
      <c r="AY695" s="17" t="s">
        <v>164</v>
      </c>
      <c r="BE695" s="232">
        <f>IF(N695="základní",J695,0)</f>
        <v>0</v>
      </c>
      <c r="BF695" s="232">
        <f>IF(N695="snížená",J695,0)</f>
        <v>0</v>
      </c>
      <c r="BG695" s="232">
        <f>IF(N695="zákl. přenesená",J695,0)</f>
        <v>0</v>
      </c>
      <c r="BH695" s="232">
        <f>IF(N695="sníž. přenesená",J695,0)</f>
        <v>0</v>
      </c>
      <c r="BI695" s="232">
        <f>IF(N695="nulová",J695,0)</f>
        <v>0</v>
      </c>
      <c r="BJ695" s="17" t="s">
        <v>84</v>
      </c>
      <c r="BK695" s="232">
        <f>ROUND(I695*H695,2)</f>
        <v>0</v>
      </c>
      <c r="BL695" s="17" t="s">
        <v>170</v>
      </c>
      <c r="BM695" s="231" t="s">
        <v>6338</v>
      </c>
    </row>
    <row r="696" spans="1:65" s="2" customFormat="1" ht="13.8" customHeight="1">
      <c r="A696" s="38"/>
      <c r="B696" s="39"/>
      <c r="C696" s="219" t="s">
        <v>2919</v>
      </c>
      <c r="D696" s="219" t="s">
        <v>166</v>
      </c>
      <c r="E696" s="220" t="s">
        <v>2388</v>
      </c>
      <c r="F696" s="221" t="s">
        <v>6339</v>
      </c>
      <c r="G696" s="222" t="s">
        <v>3928</v>
      </c>
      <c r="H696" s="223">
        <v>2.28</v>
      </c>
      <c r="I696" s="224"/>
      <c r="J696" s="225">
        <f>ROUND(I696*H696,2)</f>
        <v>0</v>
      </c>
      <c r="K696" s="226"/>
      <c r="L696" s="44"/>
      <c r="M696" s="227" t="s">
        <v>1</v>
      </c>
      <c r="N696" s="228" t="s">
        <v>41</v>
      </c>
      <c r="O696" s="91"/>
      <c r="P696" s="229">
        <f>O696*H696</f>
        <v>0</v>
      </c>
      <c r="Q696" s="229">
        <v>0</v>
      </c>
      <c r="R696" s="229">
        <f>Q696*H696</f>
        <v>0</v>
      </c>
      <c r="S696" s="229">
        <v>0</v>
      </c>
      <c r="T696" s="230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31" t="s">
        <v>170</v>
      </c>
      <c r="AT696" s="231" t="s">
        <v>166</v>
      </c>
      <c r="AU696" s="231" t="s">
        <v>84</v>
      </c>
      <c r="AY696" s="17" t="s">
        <v>164</v>
      </c>
      <c r="BE696" s="232">
        <f>IF(N696="základní",J696,0)</f>
        <v>0</v>
      </c>
      <c r="BF696" s="232">
        <f>IF(N696="snížená",J696,0)</f>
        <v>0</v>
      </c>
      <c r="BG696" s="232">
        <f>IF(N696="zákl. přenesená",J696,0)</f>
        <v>0</v>
      </c>
      <c r="BH696" s="232">
        <f>IF(N696="sníž. přenesená",J696,0)</f>
        <v>0</v>
      </c>
      <c r="BI696" s="232">
        <f>IF(N696="nulová",J696,0)</f>
        <v>0</v>
      </c>
      <c r="BJ696" s="17" t="s">
        <v>84</v>
      </c>
      <c r="BK696" s="232">
        <f>ROUND(I696*H696,2)</f>
        <v>0</v>
      </c>
      <c r="BL696" s="17" t="s">
        <v>170</v>
      </c>
      <c r="BM696" s="231" t="s">
        <v>6340</v>
      </c>
    </row>
    <row r="697" spans="1:65" s="2" customFormat="1" ht="22.2" customHeight="1">
      <c r="A697" s="38"/>
      <c r="B697" s="39"/>
      <c r="C697" s="219" t="s">
        <v>2923</v>
      </c>
      <c r="D697" s="219" t="s">
        <v>166</v>
      </c>
      <c r="E697" s="220" t="s">
        <v>2392</v>
      </c>
      <c r="F697" s="221" t="s">
        <v>5764</v>
      </c>
      <c r="G697" s="222" t="s">
        <v>169</v>
      </c>
      <c r="H697" s="223">
        <v>3.6</v>
      </c>
      <c r="I697" s="224"/>
      <c r="J697" s="225">
        <f>ROUND(I697*H697,2)</f>
        <v>0</v>
      </c>
      <c r="K697" s="226"/>
      <c r="L697" s="44"/>
      <c r="M697" s="227" t="s">
        <v>1</v>
      </c>
      <c r="N697" s="228" t="s">
        <v>41</v>
      </c>
      <c r="O697" s="91"/>
      <c r="P697" s="229">
        <f>O697*H697</f>
        <v>0</v>
      </c>
      <c r="Q697" s="229">
        <v>0</v>
      </c>
      <c r="R697" s="229">
        <f>Q697*H697</f>
        <v>0</v>
      </c>
      <c r="S697" s="229">
        <v>0</v>
      </c>
      <c r="T697" s="230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31" t="s">
        <v>170</v>
      </c>
      <c r="AT697" s="231" t="s">
        <v>166</v>
      </c>
      <c r="AU697" s="231" t="s">
        <v>84</v>
      </c>
      <c r="AY697" s="17" t="s">
        <v>164</v>
      </c>
      <c r="BE697" s="232">
        <f>IF(N697="základní",J697,0)</f>
        <v>0</v>
      </c>
      <c r="BF697" s="232">
        <f>IF(N697="snížená",J697,0)</f>
        <v>0</v>
      </c>
      <c r="BG697" s="232">
        <f>IF(N697="zákl. přenesená",J697,0)</f>
        <v>0</v>
      </c>
      <c r="BH697" s="232">
        <f>IF(N697="sníž. přenesená",J697,0)</f>
        <v>0</v>
      </c>
      <c r="BI697" s="232">
        <f>IF(N697="nulová",J697,0)</f>
        <v>0</v>
      </c>
      <c r="BJ697" s="17" t="s">
        <v>84</v>
      </c>
      <c r="BK697" s="232">
        <f>ROUND(I697*H697,2)</f>
        <v>0</v>
      </c>
      <c r="BL697" s="17" t="s">
        <v>170</v>
      </c>
      <c r="BM697" s="231" t="s">
        <v>6341</v>
      </c>
    </row>
    <row r="698" spans="1:65" s="2" customFormat="1" ht="34.8" customHeight="1">
      <c r="A698" s="38"/>
      <c r="B698" s="39"/>
      <c r="C698" s="219" t="s">
        <v>2926</v>
      </c>
      <c r="D698" s="219" t="s">
        <v>166</v>
      </c>
      <c r="E698" s="220" t="s">
        <v>2396</v>
      </c>
      <c r="F698" s="221" t="s">
        <v>5766</v>
      </c>
      <c r="G698" s="222" t="s">
        <v>169</v>
      </c>
      <c r="H698" s="223">
        <v>136.8</v>
      </c>
      <c r="I698" s="224"/>
      <c r="J698" s="225">
        <f>ROUND(I698*H698,2)</f>
        <v>0</v>
      </c>
      <c r="K698" s="226"/>
      <c r="L698" s="44"/>
      <c r="M698" s="227" t="s">
        <v>1</v>
      </c>
      <c r="N698" s="228" t="s">
        <v>41</v>
      </c>
      <c r="O698" s="91"/>
      <c r="P698" s="229">
        <f>O698*H698</f>
        <v>0</v>
      </c>
      <c r="Q698" s="229">
        <v>0</v>
      </c>
      <c r="R698" s="229">
        <f>Q698*H698</f>
        <v>0</v>
      </c>
      <c r="S698" s="229">
        <v>0</v>
      </c>
      <c r="T698" s="230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31" t="s">
        <v>170</v>
      </c>
      <c r="AT698" s="231" t="s">
        <v>166</v>
      </c>
      <c r="AU698" s="231" t="s">
        <v>84</v>
      </c>
      <c r="AY698" s="17" t="s">
        <v>164</v>
      </c>
      <c r="BE698" s="232">
        <f>IF(N698="základní",J698,0)</f>
        <v>0</v>
      </c>
      <c r="BF698" s="232">
        <f>IF(N698="snížená",J698,0)</f>
        <v>0</v>
      </c>
      <c r="BG698" s="232">
        <f>IF(N698="zákl. přenesená",J698,0)</f>
        <v>0</v>
      </c>
      <c r="BH698" s="232">
        <f>IF(N698="sníž. přenesená",J698,0)</f>
        <v>0</v>
      </c>
      <c r="BI698" s="232">
        <f>IF(N698="nulová",J698,0)</f>
        <v>0</v>
      </c>
      <c r="BJ698" s="17" t="s">
        <v>84</v>
      </c>
      <c r="BK698" s="232">
        <f>ROUND(I698*H698,2)</f>
        <v>0</v>
      </c>
      <c r="BL698" s="17" t="s">
        <v>170</v>
      </c>
      <c r="BM698" s="231" t="s">
        <v>6342</v>
      </c>
    </row>
    <row r="699" spans="1:65" s="2" customFormat="1" ht="13.8" customHeight="1">
      <c r="A699" s="38"/>
      <c r="B699" s="39"/>
      <c r="C699" s="219" t="s">
        <v>2929</v>
      </c>
      <c r="D699" s="219" t="s">
        <v>166</v>
      </c>
      <c r="E699" s="220" t="s">
        <v>2400</v>
      </c>
      <c r="F699" s="221" t="s">
        <v>5835</v>
      </c>
      <c r="G699" s="222" t="s">
        <v>169</v>
      </c>
      <c r="H699" s="223">
        <v>5</v>
      </c>
      <c r="I699" s="224"/>
      <c r="J699" s="225">
        <f>ROUND(I699*H699,2)</f>
        <v>0</v>
      </c>
      <c r="K699" s="226"/>
      <c r="L699" s="44"/>
      <c r="M699" s="227" t="s">
        <v>1</v>
      </c>
      <c r="N699" s="228" t="s">
        <v>41</v>
      </c>
      <c r="O699" s="91"/>
      <c r="P699" s="229">
        <f>O699*H699</f>
        <v>0</v>
      </c>
      <c r="Q699" s="229">
        <v>0</v>
      </c>
      <c r="R699" s="229">
        <f>Q699*H699</f>
        <v>0</v>
      </c>
      <c r="S699" s="229">
        <v>0</v>
      </c>
      <c r="T699" s="230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31" t="s">
        <v>170</v>
      </c>
      <c r="AT699" s="231" t="s">
        <v>166</v>
      </c>
      <c r="AU699" s="231" t="s">
        <v>84</v>
      </c>
      <c r="AY699" s="17" t="s">
        <v>164</v>
      </c>
      <c r="BE699" s="232">
        <f>IF(N699="základní",J699,0)</f>
        <v>0</v>
      </c>
      <c r="BF699" s="232">
        <f>IF(N699="snížená",J699,0)</f>
        <v>0</v>
      </c>
      <c r="BG699" s="232">
        <f>IF(N699="zákl. přenesená",J699,0)</f>
        <v>0</v>
      </c>
      <c r="BH699" s="232">
        <f>IF(N699="sníž. přenesená",J699,0)</f>
        <v>0</v>
      </c>
      <c r="BI699" s="232">
        <f>IF(N699="nulová",J699,0)</f>
        <v>0</v>
      </c>
      <c r="BJ699" s="17" t="s">
        <v>84</v>
      </c>
      <c r="BK699" s="232">
        <f>ROUND(I699*H699,2)</f>
        <v>0</v>
      </c>
      <c r="BL699" s="17" t="s">
        <v>170</v>
      </c>
      <c r="BM699" s="231" t="s">
        <v>6343</v>
      </c>
    </row>
    <row r="700" spans="1:65" s="2" customFormat="1" ht="13.8" customHeight="1">
      <c r="A700" s="38"/>
      <c r="B700" s="39"/>
      <c r="C700" s="219" t="s">
        <v>2932</v>
      </c>
      <c r="D700" s="219" t="s">
        <v>166</v>
      </c>
      <c r="E700" s="220" t="s">
        <v>2404</v>
      </c>
      <c r="F700" s="221" t="s">
        <v>6344</v>
      </c>
      <c r="G700" s="222" t="s">
        <v>3721</v>
      </c>
      <c r="H700" s="223">
        <v>1</v>
      </c>
      <c r="I700" s="224"/>
      <c r="J700" s="225">
        <f>ROUND(I700*H700,2)</f>
        <v>0</v>
      </c>
      <c r="K700" s="226"/>
      <c r="L700" s="44"/>
      <c r="M700" s="227" t="s">
        <v>1</v>
      </c>
      <c r="N700" s="228" t="s">
        <v>41</v>
      </c>
      <c r="O700" s="91"/>
      <c r="P700" s="229">
        <f>O700*H700</f>
        <v>0</v>
      </c>
      <c r="Q700" s="229">
        <v>0</v>
      </c>
      <c r="R700" s="229">
        <f>Q700*H700</f>
        <v>0</v>
      </c>
      <c r="S700" s="229">
        <v>0</v>
      </c>
      <c r="T700" s="230">
        <f>S700*H700</f>
        <v>0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231" t="s">
        <v>170</v>
      </c>
      <c r="AT700" s="231" t="s">
        <v>166</v>
      </c>
      <c r="AU700" s="231" t="s">
        <v>84</v>
      </c>
      <c r="AY700" s="17" t="s">
        <v>164</v>
      </c>
      <c r="BE700" s="232">
        <f>IF(N700="základní",J700,0)</f>
        <v>0</v>
      </c>
      <c r="BF700" s="232">
        <f>IF(N700="snížená",J700,0)</f>
        <v>0</v>
      </c>
      <c r="BG700" s="232">
        <f>IF(N700="zákl. přenesená",J700,0)</f>
        <v>0</v>
      </c>
      <c r="BH700" s="232">
        <f>IF(N700="sníž. přenesená",J700,0)</f>
        <v>0</v>
      </c>
      <c r="BI700" s="232">
        <f>IF(N700="nulová",J700,0)</f>
        <v>0</v>
      </c>
      <c r="BJ700" s="17" t="s">
        <v>84</v>
      </c>
      <c r="BK700" s="232">
        <f>ROUND(I700*H700,2)</f>
        <v>0</v>
      </c>
      <c r="BL700" s="17" t="s">
        <v>170</v>
      </c>
      <c r="BM700" s="231" t="s">
        <v>6345</v>
      </c>
    </row>
    <row r="701" spans="1:65" s="2" customFormat="1" ht="13.8" customHeight="1">
      <c r="A701" s="38"/>
      <c r="B701" s="39"/>
      <c r="C701" s="219" t="s">
        <v>2936</v>
      </c>
      <c r="D701" s="219" t="s">
        <v>166</v>
      </c>
      <c r="E701" s="220" t="s">
        <v>2408</v>
      </c>
      <c r="F701" s="221" t="s">
        <v>6346</v>
      </c>
      <c r="G701" s="222" t="s">
        <v>3721</v>
      </c>
      <c r="H701" s="223">
        <v>1</v>
      </c>
      <c r="I701" s="224"/>
      <c r="J701" s="225">
        <f>ROUND(I701*H701,2)</f>
        <v>0</v>
      </c>
      <c r="K701" s="226"/>
      <c r="L701" s="44"/>
      <c r="M701" s="227" t="s">
        <v>1</v>
      </c>
      <c r="N701" s="228" t="s">
        <v>41</v>
      </c>
      <c r="O701" s="91"/>
      <c r="P701" s="229">
        <f>O701*H701</f>
        <v>0</v>
      </c>
      <c r="Q701" s="229">
        <v>0</v>
      </c>
      <c r="R701" s="229">
        <f>Q701*H701</f>
        <v>0</v>
      </c>
      <c r="S701" s="229">
        <v>0</v>
      </c>
      <c r="T701" s="230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31" t="s">
        <v>170</v>
      </c>
      <c r="AT701" s="231" t="s">
        <v>166</v>
      </c>
      <c r="AU701" s="231" t="s">
        <v>84</v>
      </c>
      <c r="AY701" s="17" t="s">
        <v>164</v>
      </c>
      <c r="BE701" s="232">
        <f>IF(N701="základní",J701,0)</f>
        <v>0</v>
      </c>
      <c r="BF701" s="232">
        <f>IF(N701="snížená",J701,0)</f>
        <v>0</v>
      </c>
      <c r="BG701" s="232">
        <f>IF(N701="zákl. přenesená",J701,0)</f>
        <v>0</v>
      </c>
      <c r="BH701" s="232">
        <f>IF(N701="sníž. přenesená",J701,0)</f>
        <v>0</v>
      </c>
      <c r="BI701" s="232">
        <f>IF(N701="nulová",J701,0)</f>
        <v>0</v>
      </c>
      <c r="BJ701" s="17" t="s">
        <v>84</v>
      </c>
      <c r="BK701" s="232">
        <f>ROUND(I701*H701,2)</f>
        <v>0</v>
      </c>
      <c r="BL701" s="17" t="s">
        <v>170</v>
      </c>
      <c r="BM701" s="231" t="s">
        <v>6347</v>
      </c>
    </row>
    <row r="702" spans="1:65" s="2" customFormat="1" ht="13.8" customHeight="1">
      <c r="A702" s="38"/>
      <c r="B702" s="39"/>
      <c r="C702" s="219" t="s">
        <v>2940</v>
      </c>
      <c r="D702" s="219" t="s">
        <v>166</v>
      </c>
      <c r="E702" s="220" t="s">
        <v>2411</v>
      </c>
      <c r="F702" s="221" t="s">
        <v>6348</v>
      </c>
      <c r="G702" s="222" t="s">
        <v>3721</v>
      </c>
      <c r="H702" s="223">
        <v>7</v>
      </c>
      <c r="I702" s="224"/>
      <c r="J702" s="225">
        <f>ROUND(I702*H702,2)</f>
        <v>0</v>
      </c>
      <c r="K702" s="226"/>
      <c r="L702" s="44"/>
      <c r="M702" s="227" t="s">
        <v>1</v>
      </c>
      <c r="N702" s="228" t="s">
        <v>41</v>
      </c>
      <c r="O702" s="91"/>
      <c r="P702" s="229">
        <f>O702*H702</f>
        <v>0</v>
      </c>
      <c r="Q702" s="229">
        <v>0</v>
      </c>
      <c r="R702" s="229">
        <f>Q702*H702</f>
        <v>0</v>
      </c>
      <c r="S702" s="229">
        <v>0</v>
      </c>
      <c r="T702" s="230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31" t="s">
        <v>170</v>
      </c>
      <c r="AT702" s="231" t="s">
        <v>166</v>
      </c>
      <c r="AU702" s="231" t="s">
        <v>84</v>
      </c>
      <c r="AY702" s="17" t="s">
        <v>164</v>
      </c>
      <c r="BE702" s="232">
        <f>IF(N702="základní",J702,0)</f>
        <v>0</v>
      </c>
      <c r="BF702" s="232">
        <f>IF(N702="snížená",J702,0)</f>
        <v>0</v>
      </c>
      <c r="BG702" s="232">
        <f>IF(N702="zákl. přenesená",J702,0)</f>
        <v>0</v>
      </c>
      <c r="BH702" s="232">
        <f>IF(N702="sníž. přenesená",J702,0)</f>
        <v>0</v>
      </c>
      <c r="BI702" s="232">
        <f>IF(N702="nulová",J702,0)</f>
        <v>0</v>
      </c>
      <c r="BJ702" s="17" t="s">
        <v>84</v>
      </c>
      <c r="BK702" s="232">
        <f>ROUND(I702*H702,2)</f>
        <v>0</v>
      </c>
      <c r="BL702" s="17" t="s">
        <v>170</v>
      </c>
      <c r="BM702" s="231" t="s">
        <v>6349</v>
      </c>
    </row>
    <row r="703" spans="1:65" s="2" customFormat="1" ht="22.2" customHeight="1">
      <c r="A703" s="38"/>
      <c r="B703" s="39"/>
      <c r="C703" s="219" t="s">
        <v>2944</v>
      </c>
      <c r="D703" s="219" t="s">
        <v>166</v>
      </c>
      <c r="E703" s="220" t="s">
        <v>2414</v>
      </c>
      <c r="F703" s="221" t="s">
        <v>6350</v>
      </c>
      <c r="G703" s="222" t="s">
        <v>3721</v>
      </c>
      <c r="H703" s="223">
        <v>1</v>
      </c>
      <c r="I703" s="224"/>
      <c r="J703" s="225">
        <f>ROUND(I703*H703,2)</f>
        <v>0</v>
      </c>
      <c r="K703" s="226"/>
      <c r="L703" s="44"/>
      <c r="M703" s="227" t="s">
        <v>1</v>
      </c>
      <c r="N703" s="228" t="s">
        <v>41</v>
      </c>
      <c r="O703" s="91"/>
      <c r="P703" s="229">
        <f>O703*H703</f>
        <v>0</v>
      </c>
      <c r="Q703" s="229">
        <v>0</v>
      </c>
      <c r="R703" s="229">
        <f>Q703*H703</f>
        <v>0</v>
      </c>
      <c r="S703" s="229">
        <v>0</v>
      </c>
      <c r="T703" s="230">
        <f>S703*H703</f>
        <v>0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31" t="s">
        <v>170</v>
      </c>
      <c r="AT703" s="231" t="s">
        <v>166</v>
      </c>
      <c r="AU703" s="231" t="s">
        <v>84</v>
      </c>
      <c r="AY703" s="17" t="s">
        <v>164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17" t="s">
        <v>84</v>
      </c>
      <c r="BK703" s="232">
        <f>ROUND(I703*H703,2)</f>
        <v>0</v>
      </c>
      <c r="BL703" s="17" t="s">
        <v>170</v>
      </c>
      <c r="BM703" s="231" t="s">
        <v>6351</v>
      </c>
    </row>
    <row r="704" spans="1:65" s="2" customFormat="1" ht="13.8" customHeight="1">
      <c r="A704" s="38"/>
      <c r="B704" s="39"/>
      <c r="C704" s="219" t="s">
        <v>2947</v>
      </c>
      <c r="D704" s="219" t="s">
        <v>166</v>
      </c>
      <c r="E704" s="220" t="s">
        <v>2417</v>
      </c>
      <c r="F704" s="221" t="s">
        <v>6352</v>
      </c>
      <c r="G704" s="222" t="s">
        <v>3721</v>
      </c>
      <c r="H704" s="223">
        <v>2</v>
      </c>
      <c r="I704" s="224"/>
      <c r="J704" s="225">
        <f>ROUND(I704*H704,2)</f>
        <v>0</v>
      </c>
      <c r="K704" s="226"/>
      <c r="L704" s="44"/>
      <c r="M704" s="227" t="s">
        <v>1</v>
      </c>
      <c r="N704" s="228" t="s">
        <v>41</v>
      </c>
      <c r="O704" s="91"/>
      <c r="P704" s="229">
        <f>O704*H704</f>
        <v>0</v>
      </c>
      <c r="Q704" s="229">
        <v>0</v>
      </c>
      <c r="R704" s="229">
        <f>Q704*H704</f>
        <v>0</v>
      </c>
      <c r="S704" s="229">
        <v>0</v>
      </c>
      <c r="T704" s="230">
        <f>S704*H704</f>
        <v>0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R704" s="231" t="s">
        <v>170</v>
      </c>
      <c r="AT704" s="231" t="s">
        <v>166</v>
      </c>
      <c r="AU704" s="231" t="s">
        <v>84</v>
      </c>
      <c r="AY704" s="17" t="s">
        <v>164</v>
      </c>
      <c r="BE704" s="232">
        <f>IF(N704="základní",J704,0)</f>
        <v>0</v>
      </c>
      <c r="BF704" s="232">
        <f>IF(N704="snížená",J704,0)</f>
        <v>0</v>
      </c>
      <c r="BG704" s="232">
        <f>IF(N704="zákl. přenesená",J704,0)</f>
        <v>0</v>
      </c>
      <c r="BH704" s="232">
        <f>IF(N704="sníž. přenesená",J704,0)</f>
        <v>0</v>
      </c>
      <c r="BI704" s="232">
        <f>IF(N704="nulová",J704,0)</f>
        <v>0</v>
      </c>
      <c r="BJ704" s="17" t="s">
        <v>84</v>
      </c>
      <c r="BK704" s="232">
        <f>ROUND(I704*H704,2)</f>
        <v>0</v>
      </c>
      <c r="BL704" s="17" t="s">
        <v>170</v>
      </c>
      <c r="BM704" s="231" t="s">
        <v>6353</v>
      </c>
    </row>
    <row r="705" spans="1:65" s="2" customFormat="1" ht="13.8" customHeight="1">
      <c r="A705" s="38"/>
      <c r="B705" s="39"/>
      <c r="C705" s="219" t="s">
        <v>2950</v>
      </c>
      <c r="D705" s="219" t="s">
        <v>166</v>
      </c>
      <c r="E705" s="220" t="s">
        <v>2420</v>
      </c>
      <c r="F705" s="221" t="s">
        <v>6354</v>
      </c>
      <c r="G705" s="222" t="s">
        <v>3721</v>
      </c>
      <c r="H705" s="223">
        <v>1</v>
      </c>
      <c r="I705" s="224"/>
      <c r="J705" s="225">
        <f>ROUND(I705*H705,2)</f>
        <v>0</v>
      </c>
      <c r="K705" s="226"/>
      <c r="L705" s="44"/>
      <c r="M705" s="227" t="s">
        <v>1</v>
      </c>
      <c r="N705" s="228" t="s">
        <v>41</v>
      </c>
      <c r="O705" s="91"/>
      <c r="P705" s="229">
        <f>O705*H705</f>
        <v>0</v>
      </c>
      <c r="Q705" s="229">
        <v>0</v>
      </c>
      <c r="R705" s="229">
        <f>Q705*H705</f>
        <v>0</v>
      </c>
      <c r="S705" s="229">
        <v>0</v>
      </c>
      <c r="T705" s="230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31" t="s">
        <v>170</v>
      </c>
      <c r="AT705" s="231" t="s">
        <v>166</v>
      </c>
      <c r="AU705" s="231" t="s">
        <v>84</v>
      </c>
      <c r="AY705" s="17" t="s">
        <v>164</v>
      </c>
      <c r="BE705" s="232">
        <f>IF(N705="základní",J705,0)</f>
        <v>0</v>
      </c>
      <c r="BF705" s="232">
        <f>IF(N705="snížená",J705,0)</f>
        <v>0</v>
      </c>
      <c r="BG705" s="232">
        <f>IF(N705="zákl. přenesená",J705,0)</f>
        <v>0</v>
      </c>
      <c r="BH705" s="232">
        <f>IF(N705="sníž. přenesená",J705,0)</f>
        <v>0</v>
      </c>
      <c r="BI705" s="232">
        <f>IF(N705="nulová",J705,0)</f>
        <v>0</v>
      </c>
      <c r="BJ705" s="17" t="s">
        <v>84</v>
      </c>
      <c r="BK705" s="232">
        <f>ROUND(I705*H705,2)</f>
        <v>0</v>
      </c>
      <c r="BL705" s="17" t="s">
        <v>170</v>
      </c>
      <c r="BM705" s="231" t="s">
        <v>6355</v>
      </c>
    </row>
    <row r="706" spans="1:65" s="2" customFormat="1" ht="13.8" customHeight="1">
      <c r="A706" s="38"/>
      <c r="B706" s="39"/>
      <c r="C706" s="219" t="s">
        <v>2954</v>
      </c>
      <c r="D706" s="219" t="s">
        <v>166</v>
      </c>
      <c r="E706" s="220" t="s">
        <v>2423</v>
      </c>
      <c r="F706" s="221" t="s">
        <v>6186</v>
      </c>
      <c r="G706" s="222" t="s">
        <v>3721</v>
      </c>
      <c r="H706" s="223">
        <v>3</v>
      </c>
      <c r="I706" s="224"/>
      <c r="J706" s="225">
        <f>ROUND(I706*H706,2)</f>
        <v>0</v>
      </c>
      <c r="K706" s="226"/>
      <c r="L706" s="44"/>
      <c r="M706" s="227" t="s">
        <v>1</v>
      </c>
      <c r="N706" s="228" t="s">
        <v>41</v>
      </c>
      <c r="O706" s="91"/>
      <c r="P706" s="229">
        <f>O706*H706</f>
        <v>0</v>
      </c>
      <c r="Q706" s="229">
        <v>0</v>
      </c>
      <c r="R706" s="229">
        <f>Q706*H706</f>
        <v>0</v>
      </c>
      <c r="S706" s="229">
        <v>0</v>
      </c>
      <c r="T706" s="230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31" t="s">
        <v>170</v>
      </c>
      <c r="AT706" s="231" t="s">
        <v>166</v>
      </c>
      <c r="AU706" s="231" t="s">
        <v>84</v>
      </c>
      <c r="AY706" s="17" t="s">
        <v>164</v>
      </c>
      <c r="BE706" s="232">
        <f>IF(N706="základní",J706,0)</f>
        <v>0</v>
      </c>
      <c r="BF706" s="232">
        <f>IF(N706="snížená",J706,0)</f>
        <v>0</v>
      </c>
      <c r="BG706" s="232">
        <f>IF(N706="zákl. přenesená",J706,0)</f>
        <v>0</v>
      </c>
      <c r="BH706" s="232">
        <f>IF(N706="sníž. přenesená",J706,0)</f>
        <v>0</v>
      </c>
      <c r="BI706" s="232">
        <f>IF(N706="nulová",J706,0)</f>
        <v>0</v>
      </c>
      <c r="BJ706" s="17" t="s">
        <v>84</v>
      </c>
      <c r="BK706" s="232">
        <f>ROUND(I706*H706,2)</f>
        <v>0</v>
      </c>
      <c r="BL706" s="17" t="s">
        <v>170</v>
      </c>
      <c r="BM706" s="231" t="s">
        <v>6356</v>
      </c>
    </row>
    <row r="707" spans="1:65" s="2" customFormat="1" ht="13.8" customHeight="1">
      <c r="A707" s="38"/>
      <c r="B707" s="39"/>
      <c r="C707" s="219" t="s">
        <v>2958</v>
      </c>
      <c r="D707" s="219" t="s">
        <v>166</v>
      </c>
      <c r="E707" s="220" t="s">
        <v>2426</v>
      </c>
      <c r="F707" s="221" t="s">
        <v>5678</v>
      </c>
      <c r="G707" s="222" t="s">
        <v>557</v>
      </c>
      <c r="H707" s="223">
        <v>50</v>
      </c>
      <c r="I707" s="224"/>
      <c r="J707" s="225">
        <f>ROUND(I707*H707,2)</f>
        <v>0</v>
      </c>
      <c r="K707" s="226"/>
      <c r="L707" s="44"/>
      <c r="M707" s="227" t="s">
        <v>1</v>
      </c>
      <c r="N707" s="228" t="s">
        <v>41</v>
      </c>
      <c r="O707" s="91"/>
      <c r="P707" s="229">
        <f>O707*H707</f>
        <v>0</v>
      </c>
      <c r="Q707" s="229">
        <v>0</v>
      </c>
      <c r="R707" s="229">
        <f>Q707*H707</f>
        <v>0</v>
      </c>
      <c r="S707" s="229">
        <v>0</v>
      </c>
      <c r="T707" s="230">
        <f>S707*H707</f>
        <v>0</v>
      </c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R707" s="231" t="s">
        <v>170</v>
      </c>
      <c r="AT707" s="231" t="s">
        <v>166</v>
      </c>
      <c r="AU707" s="231" t="s">
        <v>84</v>
      </c>
      <c r="AY707" s="17" t="s">
        <v>164</v>
      </c>
      <c r="BE707" s="232">
        <f>IF(N707="základní",J707,0)</f>
        <v>0</v>
      </c>
      <c r="BF707" s="232">
        <f>IF(N707="snížená",J707,0)</f>
        <v>0</v>
      </c>
      <c r="BG707" s="232">
        <f>IF(N707="zákl. přenesená",J707,0)</f>
        <v>0</v>
      </c>
      <c r="BH707" s="232">
        <f>IF(N707="sníž. přenesená",J707,0)</f>
        <v>0</v>
      </c>
      <c r="BI707" s="232">
        <f>IF(N707="nulová",J707,0)</f>
        <v>0</v>
      </c>
      <c r="BJ707" s="17" t="s">
        <v>84</v>
      </c>
      <c r="BK707" s="232">
        <f>ROUND(I707*H707,2)</f>
        <v>0</v>
      </c>
      <c r="BL707" s="17" t="s">
        <v>170</v>
      </c>
      <c r="BM707" s="231" t="s">
        <v>6357</v>
      </c>
    </row>
    <row r="708" spans="1:65" s="2" customFormat="1" ht="13.8" customHeight="1">
      <c r="A708" s="38"/>
      <c r="B708" s="39"/>
      <c r="C708" s="219" t="s">
        <v>2962</v>
      </c>
      <c r="D708" s="219" t="s">
        <v>166</v>
      </c>
      <c r="E708" s="220" t="s">
        <v>2429</v>
      </c>
      <c r="F708" s="221" t="s">
        <v>5785</v>
      </c>
      <c r="G708" s="222" t="s">
        <v>3721</v>
      </c>
      <c r="H708" s="223">
        <v>1</v>
      </c>
      <c r="I708" s="224"/>
      <c r="J708" s="225">
        <f>ROUND(I708*H708,2)</f>
        <v>0</v>
      </c>
      <c r="K708" s="226"/>
      <c r="L708" s="44"/>
      <c r="M708" s="227" t="s">
        <v>1</v>
      </c>
      <c r="N708" s="228" t="s">
        <v>41</v>
      </c>
      <c r="O708" s="91"/>
      <c r="P708" s="229">
        <f>O708*H708</f>
        <v>0</v>
      </c>
      <c r="Q708" s="229">
        <v>0</v>
      </c>
      <c r="R708" s="229">
        <f>Q708*H708</f>
        <v>0</v>
      </c>
      <c r="S708" s="229">
        <v>0</v>
      </c>
      <c r="T708" s="230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31" t="s">
        <v>170</v>
      </c>
      <c r="AT708" s="231" t="s">
        <v>166</v>
      </c>
      <c r="AU708" s="231" t="s">
        <v>84</v>
      </c>
      <c r="AY708" s="17" t="s">
        <v>164</v>
      </c>
      <c r="BE708" s="232">
        <f>IF(N708="základní",J708,0)</f>
        <v>0</v>
      </c>
      <c r="BF708" s="232">
        <f>IF(N708="snížená",J708,0)</f>
        <v>0</v>
      </c>
      <c r="BG708" s="232">
        <f>IF(N708="zákl. přenesená",J708,0)</f>
        <v>0</v>
      </c>
      <c r="BH708" s="232">
        <f>IF(N708="sníž. přenesená",J708,0)</f>
        <v>0</v>
      </c>
      <c r="BI708" s="232">
        <f>IF(N708="nulová",J708,0)</f>
        <v>0</v>
      </c>
      <c r="BJ708" s="17" t="s">
        <v>84</v>
      </c>
      <c r="BK708" s="232">
        <f>ROUND(I708*H708,2)</f>
        <v>0</v>
      </c>
      <c r="BL708" s="17" t="s">
        <v>170</v>
      </c>
      <c r="BM708" s="231" t="s">
        <v>6358</v>
      </c>
    </row>
    <row r="709" spans="1:65" s="2" customFormat="1" ht="13.8" customHeight="1">
      <c r="A709" s="38"/>
      <c r="B709" s="39"/>
      <c r="C709" s="219" t="s">
        <v>2969</v>
      </c>
      <c r="D709" s="219" t="s">
        <v>166</v>
      </c>
      <c r="E709" s="220" t="s">
        <v>6359</v>
      </c>
      <c r="F709" s="221" t="s">
        <v>5552</v>
      </c>
      <c r="G709" s="222" t="s">
        <v>3928</v>
      </c>
      <c r="H709" s="223">
        <v>14.28</v>
      </c>
      <c r="I709" s="224"/>
      <c r="J709" s="225">
        <f>ROUND(I709*H709,2)</f>
        <v>0</v>
      </c>
      <c r="K709" s="226"/>
      <c r="L709" s="44"/>
      <c r="M709" s="227" t="s">
        <v>1</v>
      </c>
      <c r="N709" s="228" t="s">
        <v>41</v>
      </c>
      <c r="O709" s="91"/>
      <c r="P709" s="229">
        <f>O709*H709</f>
        <v>0</v>
      </c>
      <c r="Q709" s="229">
        <v>0</v>
      </c>
      <c r="R709" s="229">
        <f>Q709*H709</f>
        <v>0</v>
      </c>
      <c r="S709" s="229">
        <v>0</v>
      </c>
      <c r="T709" s="230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31" t="s">
        <v>170</v>
      </c>
      <c r="AT709" s="231" t="s">
        <v>166</v>
      </c>
      <c r="AU709" s="231" t="s">
        <v>84</v>
      </c>
      <c r="AY709" s="17" t="s">
        <v>164</v>
      </c>
      <c r="BE709" s="232">
        <f>IF(N709="základní",J709,0)</f>
        <v>0</v>
      </c>
      <c r="BF709" s="232">
        <f>IF(N709="snížená",J709,0)</f>
        <v>0</v>
      </c>
      <c r="BG709" s="232">
        <f>IF(N709="zákl. přenesená",J709,0)</f>
        <v>0</v>
      </c>
      <c r="BH709" s="232">
        <f>IF(N709="sníž. přenesená",J709,0)</f>
        <v>0</v>
      </c>
      <c r="BI709" s="232">
        <f>IF(N709="nulová",J709,0)</f>
        <v>0</v>
      </c>
      <c r="BJ709" s="17" t="s">
        <v>84</v>
      </c>
      <c r="BK709" s="232">
        <f>ROUND(I709*H709,2)</f>
        <v>0</v>
      </c>
      <c r="BL709" s="17" t="s">
        <v>170</v>
      </c>
      <c r="BM709" s="231" t="s">
        <v>6360</v>
      </c>
    </row>
    <row r="710" spans="1:63" s="12" customFormat="1" ht="25.9" customHeight="1">
      <c r="A710" s="12"/>
      <c r="B710" s="203"/>
      <c r="C710" s="204"/>
      <c r="D710" s="205" t="s">
        <v>75</v>
      </c>
      <c r="E710" s="206" t="s">
        <v>4164</v>
      </c>
      <c r="F710" s="206" t="s">
        <v>6361</v>
      </c>
      <c r="G710" s="204"/>
      <c r="H710" s="204"/>
      <c r="I710" s="207"/>
      <c r="J710" s="208">
        <f>BK710</f>
        <v>0</v>
      </c>
      <c r="K710" s="204"/>
      <c r="L710" s="209"/>
      <c r="M710" s="210"/>
      <c r="N710" s="211"/>
      <c r="O710" s="211"/>
      <c r="P710" s="212">
        <f>SUM(P711:P728)</f>
        <v>0</v>
      </c>
      <c r="Q710" s="211"/>
      <c r="R710" s="212">
        <f>SUM(R711:R728)</f>
        <v>0</v>
      </c>
      <c r="S710" s="211"/>
      <c r="T710" s="213">
        <f>SUM(T711:T728)</f>
        <v>0</v>
      </c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R710" s="214" t="s">
        <v>84</v>
      </c>
      <c r="AT710" s="215" t="s">
        <v>75</v>
      </c>
      <c r="AU710" s="215" t="s">
        <v>76</v>
      </c>
      <c r="AY710" s="214" t="s">
        <v>164</v>
      </c>
      <c r="BK710" s="216">
        <f>SUM(BK711:BK728)</f>
        <v>0</v>
      </c>
    </row>
    <row r="711" spans="1:65" s="2" customFormat="1" ht="22.2" customHeight="1">
      <c r="A711" s="38"/>
      <c r="B711" s="39"/>
      <c r="C711" s="219" t="s">
        <v>2973</v>
      </c>
      <c r="D711" s="219" t="s">
        <v>166</v>
      </c>
      <c r="E711" s="220" t="s">
        <v>2432</v>
      </c>
      <c r="F711" s="221" t="s">
        <v>6362</v>
      </c>
      <c r="G711" s="222" t="s">
        <v>3721</v>
      </c>
      <c r="H711" s="223">
        <v>2</v>
      </c>
      <c r="I711" s="224"/>
      <c r="J711" s="225">
        <f>ROUND(I711*H711,2)</f>
        <v>0</v>
      </c>
      <c r="K711" s="226"/>
      <c r="L711" s="44"/>
      <c r="M711" s="227" t="s">
        <v>1</v>
      </c>
      <c r="N711" s="228" t="s">
        <v>41</v>
      </c>
      <c r="O711" s="91"/>
      <c r="P711" s="229">
        <f>O711*H711</f>
        <v>0</v>
      </c>
      <c r="Q711" s="229">
        <v>0</v>
      </c>
      <c r="R711" s="229">
        <f>Q711*H711</f>
        <v>0</v>
      </c>
      <c r="S711" s="229">
        <v>0</v>
      </c>
      <c r="T711" s="230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31" t="s">
        <v>170</v>
      </c>
      <c r="AT711" s="231" t="s">
        <v>166</v>
      </c>
      <c r="AU711" s="231" t="s">
        <v>84</v>
      </c>
      <c r="AY711" s="17" t="s">
        <v>164</v>
      </c>
      <c r="BE711" s="232">
        <f>IF(N711="základní",J711,0)</f>
        <v>0</v>
      </c>
      <c r="BF711" s="232">
        <f>IF(N711="snížená",J711,0)</f>
        <v>0</v>
      </c>
      <c r="BG711" s="232">
        <f>IF(N711="zákl. přenesená",J711,0)</f>
        <v>0</v>
      </c>
      <c r="BH711" s="232">
        <f>IF(N711="sníž. přenesená",J711,0)</f>
        <v>0</v>
      </c>
      <c r="BI711" s="232">
        <f>IF(N711="nulová",J711,0)</f>
        <v>0</v>
      </c>
      <c r="BJ711" s="17" t="s">
        <v>84</v>
      </c>
      <c r="BK711" s="232">
        <f>ROUND(I711*H711,2)</f>
        <v>0</v>
      </c>
      <c r="BL711" s="17" t="s">
        <v>170</v>
      </c>
      <c r="BM711" s="231" t="s">
        <v>6363</v>
      </c>
    </row>
    <row r="712" spans="1:65" s="2" customFormat="1" ht="22.2" customHeight="1">
      <c r="A712" s="38"/>
      <c r="B712" s="39"/>
      <c r="C712" s="219" t="s">
        <v>2977</v>
      </c>
      <c r="D712" s="219" t="s">
        <v>166</v>
      </c>
      <c r="E712" s="220" t="s">
        <v>2436</v>
      </c>
      <c r="F712" s="221" t="s">
        <v>6362</v>
      </c>
      <c r="G712" s="222" t="s">
        <v>3721</v>
      </c>
      <c r="H712" s="223">
        <v>2</v>
      </c>
      <c r="I712" s="224"/>
      <c r="J712" s="225">
        <f>ROUND(I712*H712,2)</f>
        <v>0</v>
      </c>
      <c r="K712" s="226"/>
      <c r="L712" s="44"/>
      <c r="M712" s="227" t="s">
        <v>1</v>
      </c>
      <c r="N712" s="228" t="s">
        <v>41</v>
      </c>
      <c r="O712" s="91"/>
      <c r="P712" s="229">
        <f>O712*H712</f>
        <v>0</v>
      </c>
      <c r="Q712" s="229">
        <v>0</v>
      </c>
      <c r="R712" s="229">
        <f>Q712*H712</f>
        <v>0</v>
      </c>
      <c r="S712" s="229">
        <v>0</v>
      </c>
      <c r="T712" s="230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31" t="s">
        <v>170</v>
      </c>
      <c r="AT712" s="231" t="s">
        <v>166</v>
      </c>
      <c r="AU712" s="231" t="s">
        <v>84</v>
      </c>
      <c r="AY712" s="17" t="s">
        <v>164</v>
      </c>
      <c r="BE712" s="232">
        <f>IF(N712="základní",J712,0)</f>
        <v>0</v>
      </c>
      <c r="BF712" s="232">
        <f>IF(N712="snížená",J712,0)</f>
        <v>0</v>
      </c>
      <c r="BG712" s="232">
        <f>IF(N712="zákl. přenesená",J712,0)</f>
        <v>0</v>
      </c>
      <c r="BH712" s="232">
        <f>IF(N712="sníž. přenesená",J712,0)</f>
        <v>0</v>
      </c>
      <c r="BI712" s="232">
        <f>IF(N712="nulová",J712,0)</f>
        <v>0</v>
      </c>
      <c r="BJ712" s="17" t="s">
        <v>84</v>
      </c>
      <c r="BK712" s="232">
        <f>ROUND(I712*H712,2)</f>
        <v>0</v>
      </c>
      <c r="BL712" s="17" t="s">
        <v>170</v>
      </c>
      <c r="BM712" s="231" t="s">
        <v>6364</v>
      </c>
    </row>
    <row r="713" spans="1:65" s="2" customFormat="1" ht="13.8" customHeight="1">
      <c r="A713" s="38"/>
      <c r="B713" s="39"/>
      <c r="C713" s="219" t="s">
        <v>2981</v>
      </c>
      <c r="D713" s="219" t="s">
        <v>166</v>
      </c>
      <c r="E713" s="220" t="s">
        <v>2439</v>
      </c>
      <c r="F713" s="221" t="s">
        <v>6365</v>
      </c>
      <c r="G713" s="222" t="s">
        <v>3721</v>
      </c>
      <c r="H713" s="223">
        <v>2</v>
      </c>
      <c r="I713" s="224"/>
      <c r="J713" s="225">
        <f>ROUND(I713*H713,2)</f>
        <v>0</v>
      </c>
      <c r="K713" s="226"/>
      <c r="L713" s="44"/>
      <c r="M713" s="227" t="s">
        <v>1</v>
      </c>
      <c r="N713" s="228" t="s">
        <v>41</v>
      </c>
      <c r="O713" s="91"/>
      <c r="P713" s="229">
        <f>O713*H713</f>
        <v>0</v>
      </c>
      <c r="Q713" s="229">
        <v>0</v>
      </c>
      <c r="R713" s="229">
        <f>Q713*H713</f>
        <v>0</v>
      </c>
      <c r="S713" s="229">
        <v>0</v>
      </c>
      <c r="T713" s="230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31" t="s">
        <v>170</v>
      </c>
      <c r="AT713" s="231" t="s">
        <v>166</v>
      </c>
      <c r="AU713" s="231" t="s">
        <v>84</v>
      </c>
      <c r="AY713" s="17" t="s">
        <v>164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17" t="s">
        <v>84</v>
      </c>
      <c r="BK713" s="232">
        <f>ROUND(I713*H713,2)</f>
        <v>0</v>
      </c>
      <c r="BL713" s="17" t="s">
        <v>170</v>
      </c>
      <c r="BM713" s="231" t="s">
        <v>6366</v>
      </c>
    </row>
    <row r="714" spans="1:65" s="2" customFormat="1" ht="13.8" customHeight="1">
      <c r="A714" s="38"/>
      <c r="B714" s="39"/>
      <c r="C714" s="219" t="s">
        <v>2985</v>
      </c>
      <c r="D714" s="219" t="s">
        <v>166</v>
      </c>
      <c r="E714" s="220" t="s">
        <v>2442</v>
      </c>
      <c r="F714" s="221" t="s">
        <v>6367</v>
      </c>
      <c r="G714" s="222" t="s">
        <v>3721</v>
      </c>
      <c r="H714" s="223">
        <v>4</v>
      </c>
      <c r="I714" s="224"/>
      <c r="J714" s="225">
        <f>ROUND(I714*H714,2)</f>
        <v>0</v>
      </c>
      <c r="K714" s="226"/>
      <c r="L714" s="44"/>
      <c r="M714" s="227" t="s">
        <v>1</v>
      </c>
      <c r="N714" s="228" t="s">
        <v>41</v>
      </c>
      <c r="O714" s="91"/>
      <c r="P714" s="229">
        <f>O714*H714</f>
        <v>0</v>
      </c>
      <c r="Q714" s="229">
        <v>0</v>
      </c>
      <c r="R714" s="229">
        <f>Q714*H714</f>
        <v>0</v>
      </c>
      <c r="S714" s="229">
        <v>0</v>
      </c>
      <c r="T714" s="230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31" t="s">
        <v>170</v>
      </c>
      <c r="AT714" s="231" t="s">
        <v>166</v>
      </c>
      <c r="AU714" s="231" t="s">
        <v>84</v>
      </c>
      <c r="AY714" s="17" t="s">
        <v>164</v>
      </c>
      <c r="BE714" s="232">
        <f>IF(N714="základní",J714,0)</f>
        <v>0</v>
      </c>
      <c r="BF714" s="232">
        <f>IF(N714="snížená",J714,0)</f>
        <v>0</v>
      </c>
      <c r="BG714" s="232">
        <f>IF(N714="zákl. přenesená",J714,0)</f>
        <v>0</v>
      </c>
      <c r="BH714" s="232">
        <f>IF(N714="sníž. přenesená",J714,0)</f>
        <v>0</v>
      </c>
      <c r="BI714" s="232">
        <f>IF(N714="nulová",J714,0)</f>
        <v>0</v>
      </c>
      <c r="BJ714" s="17" t="s">
        <v>84</v>
      </c>
      <c r="BK714" s="232">
        <f>ROUND(I714*H714,2)</f>
        <v>0</v>
      </c>
      <c r="BL714" s="17" t="s">
        <v>170</v>
      </c>
      <c r="BM714" s="231" t="s">
        <v>6368</v>
      </c>
    </row>
    <row r="715" spans="1:65" s="2" customFormat="1" ht="13.8" customHeight="1">
      <c r="A715" s="38"/>
      <c r="B715" s="39"/>
      <c r="C715" s="219" t="s">
        <v>2989</v>
      </c>
      <c r="D715" s="219" t="s">
        <v>166</v>
      </c>
      <c r="E715" s="220" t="s">
        <v>2445</v>
      </c>
      <c r="F715" s="221" t="s">
        <v>6369</v>
      </c>
      <c r="G715" s="222" t="s">
        <v>3721</v>
      </c>
      <c r="H715" s="223">
        <v>2</v>
      </c>
      <c r="I715" s="224"/>
      <c r="J715" s="225">
        <f>ROUND(I715*H715,2)</f>
        <v>0</v>
      </c>
      <c r="K715" s="226"/>
      <c r="L715" s="44"/>
      <c r="M715" s="227" t="s">
        <v>1</v>
      </c>
      <c r="N715" s="228" t="s">
        <v>41</v>
      </c>
      <c r="O715" s="91"/>
      <c r="P715" s="229">
        <f>O715*H715</f>
        <v>0</v>
      </c>
      <c r="Q715" s="229">
        <v>0</v>
      </c>
      <c r="R715" s="229">
        <f>Q715*H715</f>
        <v>0</v>
      </c>
      <c r="S715" s="229">
        <v>0</v>
      </c>
      <c r="T715" s="230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31" t="s">
        <v>170</v>
      </c>
      <c r="AT715" s="231" t="s">
        <v>166</v>
      </c>
      <c r="AU715" s="231" t="s">
        <v>84</v>
      </c>
      <c r="AY715" s="17" t="s">
        <v>164</v>
      </c>
      <c r="BE715" s="232">
        <f>IF(N715="základní",J715,0)</f>
        <v>0</v>
      </c>
      <c r="BF715" s="232">
        <f>IF(N715="snížená",J715,0)</f>
        <v>0</v>
      </c>
      <c r="BG715" s="232">
        <f>IF(N715="zákl. přenesená",J715,0)</f>
        <v>0</v>
      </c>
      <c r="BH715" s="232">
        <f>IF(N715="sníž. přenesená",J715,0)</f>
        <v>0</v>
      </c>
      <c r="BI715" s="232">
        <f>IF(N715="nulová",J715,0)</f>
        <v>0</v>
      </c>
      <c r="BJ715" s="17" t="s">
        <v>84</v>
      </c>
      <c r="BK715" s="232">
        <f>ROUND(I715*H715,2)</f>
        <v>0</v>
      </c>
      <c r="BL715" s="17" t="s">
        <v>170</v>
      </c>
      <c r="BM715" s="231" t="s">
        <v>6370</v>
      </c>
    </row>
    <row r="716" spans="1:65" s="2" customFormat="1" ht="13.8" customHeight="1">
      <c r="A716" s="38"/>
      <c r="B716" s="39"/>
      <c r="C716" s="219" t="s">
        <v>2993</v>
      </c>
      <c r="D716" s="219" t="s">
        <v>166</v>
      </c>
      <c r="E716" s="220" t="s">
        <v>2449</v>
      </c>
      <c r="F716" s="221" t="s">
        <v>6371</v>
      </c>
      <c r="G716" s="222" t="s">
        <v>169</v>
      </c>
      <c r="H716" s="223">
        <v>4.8</v>
      </c>
      <c r="I716" s="224"/>
      <c r="J716" s="225">
        <f>ROUND(I716*H716,2)</f>
        <v>0</v>
      </c>
      <c r="K716" s="226"/>
      <c r="L716" s="44"/>
      <c r="M716" s="227" t="s">
        <v>1</v>
      </c>
      <c r="N716" s="228" t="s">
        <v>41</v>
      </c>
      <c r="O716" s="91"/>
      <c r="P716" s="229">
        <f>O716*H716</f>
        <v>0</v>
      </c>
      <c r="Q716" s="229">
        <v>0</v>
      </c>
      <c r="R716" s="229">
        <f>Q716*H716</f>
        <v>0</v>
      </c>
      <c r="S716" s="229">
        <v>0</v>
      </c>
      <c r="T716" s="230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31" t="s">
        <v>170</v>
      </c>
      <c r="AT716" s="231" t="s">
        <v>166</v>
      </c>
      <c r="AU716" s="231" t="s">
        <v>84</v>
      </c>
      <c r="AY716" s="17" t="s">
        <v>164</v>
      </c>
      <c r="BE716" s="232">
        <f>IF(N716="základní",J716,0)</f>
        <v>0</v>
      </c>
      <c r="BF716" s="232">
        <f>IF(N716="snížená",J716,0)</f>
        <v>0</v>
      </c>
      <c r="BG716" s="232">
        <f>IF(N716="zákl. přenesená",J716,0)</f>
        <v>0</v>
      </c>
      <c r="BH716" s="232">
        <f>IF(N716="sníž. přenesená",J716,0)</f>
        <v>0</v>
      </c>
      <c r="BI716" s="232">
        <f>IF(N716="nulová",J716,0)</f>
        <v>0</v>
      </c>
      <c r="BJ716" s="17" t="s">
        <v>84</v>
      </c>
      <c r="BK716" s="232">
        <f>ROUND(I716*H716,2)</f>
        <v>0</v>
      </c>
      <c r="BL716" s="17" t="s">
        <v>170</v>
      </c>
      <c r="BM716" s="231" t="s">
        <v>6372</v>
      </c>
    </row>
    <row r="717" spans="1:65" s="2" customFormat="1" ht="13.8" customHeight="1">
      <c r="A717" s="38"/>
      <c r="B717" s="39"/>
      <c r="C717" s="219" t="s">
        <v>2997</v>
      </c>
      <c r="D717" s="219" t="s">
        <v>166</v>
      </c>
      <c r="E717" s="220" t="s">
        <v>2452</v>
      </c>
      <c r="F717" s="221" t="s">
        <v>6373</v>
      </c>
      <c r="G717" s="222" t="s">
        <v>3928</v>
      </c>
      <c r="H717" s="223">
        <v>1.2</v>
      </c>
      <c r="I717" s="224"/>
      <c r="J717" s="225">
        <f>ROUND(I717*H717,2)</f>
        <v>0</v>
      </c>
      <c r="K717" s="226"/>
      <c r="L717" s="44"/>
      <c r="M717" s="227" t="s">
        <v>1</v>
      </c>
      <c r="N717" s="228" t="s">
        <v>41</v>
      </c>
      <c r="O717" s="91"/>
      <c r="P717" s="229">
        <f>O717*H717</f>
        <v>0</v>
      </c>
      <c r="Q717" s="229">
        <v>0</v>
      </c>
      <c r="R717" s="229">
        <f>Q717*H717</f>
        <v>0</v>
      </c>
      <c r="S717" s="229">
        <v>0</v>
      </c>
      <c r="T717" s="230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31" t="s">
        <v>170</v>
      </c>
      <c r="AT717" s="231" t="s">
        <v>166</v>
      </c>
      <c r="AU717" s="231" t="s">
        <v>84</v>
      </c>
      <c r="AY717" s="17" t="s">
        <v>164</v>
      </c>
      <c r="BE717" s="232">
        <f>IF(N717="základní",J717,0)</f>
        <v>0</v>
      </c>
      <c r="BF717" s="232">
        <f>IF(N717="snížená",J717,0)</f>
        <v>0</v>
      </c>
      <c r="BG717" s="232">
        <f>IF(N717="zákl. přenesená",J717,0)</f>
        <v>0</v>
      </c>
      <c r="BH717" s="232">
        <f>IF(N717="sníž. přenesená",J717,0)</f>
        <v>0</v>
      </c>
      <c r="BI717" s="232">
        <f>IF(N717="nulová",J717,0)</f>
        <v>0</v>
      </c>
      <c r="BJ717" s="17" t="s">
        <v>84</v>
      </c>
      <c r="BK717" s="232">
        <f>ROUND(I717*H717,2)</f>
        <v>0</v>
      </c>
      <c r="BL717" s="17" t="s">
        <v>170</v>
      </c>
      <c r="BM717" s="231" t="s">
        <v>6374</v>
      </c>
    </row>
    <row r="718" spans="1:65" s="2" customFormat="1" ht="13.8" customHeight="1">
      <c r="A718" s="38"/>
      <c r="B718" s="39"/>
      <c r="C718" s="219" t="s">
        <v>3001</v>
      </c>
      <c r="D718" s="219" t="s">
        <v>166</v>
      </c>
      <c r="E718" s="220" t="s">
        <v>2455</v>
      </c>
      <c r="F718" s="221" t="s">
        <v>6311</v>
      </c>
      <c r="G718" s="222" t="s">
        <v>3928</v>
      </c>
      <c r="H718" s="223">
        <v>14.4</v>
      </c>
      <c r="I718" s="224"/>
      <c r="J718" s="225">
        <f>ROUND(I718*H718,2)</f>
        <v>0</v>
      </c>
      <c r="K718" s="226"/>
      <c r="L718" s="44"/>
      <c r="M718" s="227" t="s">
        <v>1</v>
      </c>
      <c r="N718" s="228" t="s">
        <v>41</v>
      </c>
      <c r="O718" s="91"/>
      <c r="P718" s="229">
        <f>O718*H718</f>
        <v>0</v>
      </c>
      <c r="Q718" s="229">
        <v>0</v>
      </c>
      <c r="R718" s="229">
        <f>Q718*H718</f>
        <v>0</v>
      </c>
      <c r="S718" s="229">
        <v>0</v>
      </c>
      <c r="T718" s="230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31" t="s">
        <v>170</v>
      </c>
      <c r="AT718" s="231" t="s">
        <v>166</v>
      </c>
      <c r="AU718" s="231" t="s">
        <v>84</v>
      </c>
      <c r="AY718" s="17" t="s">
        <v>164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17" t="s">
        <v>84</v>
      </c>
      <c r="BK718" s="232">
        <f>ROUND(I718*H718,2)</f>
        <v>0</v>
      </c>
      <c r="BL718" s="17" t="s">
        <v>170</v>
      </c>
      <c r="BM718" s="231" t="s">
        <v>6375</v>
      </c>
    </row>
    <row r="719" spans="1:65" s="2" customFormat="1" ht="13.8" customHeight="1">
      <c r="A719" s="38"/>
      <c r="B719" s="39"/>
      <c r="C719" s="219" t="s">
        <v>3005</v>
      </c>
      <c r="D719" s="219" t="s">
        <v>166</v>
      </c>
      <c r="E719" s="220" t="s">
        <v>2458</v>
      </c>
      <c r="F719" s="221" t="s">
        <v>6376</v>
      </c>
      <c r="G719" s="222" t="s">
        <v>3928</v>
      </c>
      <c r="H719" s="223">
        <v>15</v>
      </c>
      <c r="I719" s="224"/>
      <c r="J719" s="225">
        <f>ROUND(I719*H719,2)</f>
        <v>0</v>
      </c>
      <c r="K719" s="226"/>
      <c r="L719" s="44"/>
      <c r="M719" s="227" t="s">
        <v>1</v>
      </c>
      <c r="N719" s="228" t="s">
        <v>41</v>
      </c>
      <c r="O719" s="91"/>
      <c r="P719" s="229">
        <f>O719*H719</f>
        <v>0</v>
      </c>
      <c r="Q719" s="229">
        <v>0</v>
      </c>
      <c r="R719" s="229">
        <f>Q719*H719</f>
        <v>0</v>
      </c>
      <c r="S719" s="229">
        <v>0</v>
      </c>
      <c r="T719" s="230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31" t="s">
        <v>170</v>
      </c>
      <c r="AT719" s="231" t="s">
        <v>166</v>
      </c>
      <c r="AU719" s="231" t="s">
        <v>84</v>
      </c>
      <c r="AY719" s="17" t="s">
        <v>164</v>
      </c>
      <c r="BE719" s="232">
        <f>IF(N719="základní",J719,0)</f>
        <v>0</v>
      </c>
      <c r="BF719" s="232">
        <f>IF(N719="snížená",J719,0)</f>
        <v>0</v>
      </c>
      <c r="BG719" s="232">
        <f>IF(N719="zákl. přenesená",J719,0)</f>
        <v>0</v>
      </c>
      <c r="BH719" s="232">
        <f>IF(N719="sníž. přenesená",J719,0)</f>
        <v>0</v>
      </c>
      <c r="BI719" s="232">
        <f>IF(N719="nulová",J719,0)</f>
        <v>0</v>
      </c>
      <c r="BJ719" s="17" t="s">
        <v>84</v>
      </c>
      <c r="BK719" s="232">
        <f>ROUND(I719*H719,2)</f>
        <v>0</v>
      </c>
      <c r="BL719" s="17" t="s">
        <v>170</v>
      </c>
      <c r="BM719" s="231" t="s">
        <v>6377</v>
      </c>
    </row>
    <row r="720" spans="1:65" s="2" customFormat="1" ht="22.2" customHeight="1">
      <c r="A720" s="38"/>
      <c r="B720" s="39"/>
      <c r="C720" s="219" t="s">
        <v>3009</v>
      </c>
      <c r="D720" s="219" t="s">
        <v>166</v>
      </c>
      <c r="E720" s="220" t="s">
        <v>2461</v>
      </c>
      <c r="F720" s="221" t="s">
        <v>5832</v>
      </c>
      <c r="G720" s="222" t="s">
        <v>169</v>
      </c>
      <c r="H720" s="223">
        <v>7.2</v>
      </c>
      <c r="I720" s="224"/>
      <c r="J720" s="225">
        <f>ROUND(I720*H720,2)</f>
        <v>0</v>
      </c>
      <c r="K720" s="226"/>
      <c r="L720" s="44"/>
      <c r="M720" s="227" t="s">
        <v>1</v>
      </c>
      <c r="N720" s="228" t="s">
        <v>41</v>
      </c>
      <c r="O720" s="91"/>
      <c r="P720" s="229">
        <f>O720*H720</f>
        <v>0</v>
      </c>
      <c r="Q720" s="229">
        <v>0</v>
      </c>
      <c r="R720" s="229">
        <f>Q720*H720</f>
        <v>0</v>
      </c>
      <c r="S720" s="229">
        <v>0</v>
      </c>
      <c r="T720" s="230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31" t="s">
        <v>170</v>
      </c>
      <c r="AT720" s="231" t="s">
        <v>166</v>
      </c>
      <c r="AU720" s="231" t="s">
        <v>84</v>
      </c>
      <c r="AY720" s="17" t="s">
        <v>164</v>
      </c>
      <c r="BE720" s="232">
        <f>IF(N720="základní",J720,0)</f>
        <v>0</v>
      </c>
      <c r="BF720" s="232">
        <f>IF(N720="snížená",J720,0)</f>
        <v>0</v>
      </c>
      <c r="BG720" s="232">
        <f>IF(N720="zákl. přenesená",J720,0)</f>
        <v>0</v>
      </c>
      <c r="BH720" s="232">
        <f>IF(N720="sníž. přenesená",J720,0)</f>
        <v>0</v>
      </c>
      <c r="BI720" s="232">
        <f>IF(N720="nulová",J720,0)</f>
        <v>0</v>
      </c>
      <c r="BJ720" s="17" t="s">
        <v>84</v>
      </c>
      <c r="BK720" s="232">
        <f>ROUND(I720*H720,2)</f>
        <v>0</v>
      </c>
      <c r="BL720" s="17" t="s">
        <v>170</v>
      </c>
      <c r="BM720" s="231" t="s">
        <v>6378</v>
      </c>
    </row>
    <row r="721" spans="1:65" s="2" customFormat="1" ht="13.8" customHeight="1">
      <c r="A721" s="38"/>
      <c r="B721" s="39"/>
      <c r="C721" s="219" t="s">
        <v>3019</v>
      </c>
      <c r="D721" s="219" t="s">
        <v>166</v>
      </c>
      <c r="E721" s="220" t="s">
        <v>2464</v>
      </c>
      <c r="F721" s="221" t="s">
        <v>5835</v>
      </c>
      <c r="G721" s="222" t="s">
        <v>169</v>
      </c>
      <c r="H721" s="223">
        <v>1</v>
      </c>
      <c r="I721" s="224"/>
      <c r="J721" s="225">
        <f>ROUND(I721*H721,2)</f>
        <v>0</v>
      </c>
      <c r="K721" s="226"/>
      <c r="L721" s="44"/>
      <c r="M721" s="227" t="s">
        <v>1</v>
      </c>
      <c r="N721" s="228" t="s">
        <v>41</v>
      </c>
      <c r="O721" s="91"/>
      <c r="P721" s="229">
        <f>O721*H721</f>
        <v>0</v>
      </c>
      <c r="Q721" s="229">
        <v>0</v>
      </c>
      <c r="R721" s="229">
        <f>Q721*H721</f>
        <v>0</v>
      </c>
      <c r="S721" s="229">
        <v>0</v>
      </c>
      <c r="T721" s="230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31" t="s">
        <v>170</v>
      </c>
      <c r="AT721" s="231" t="s">
        <v>166</v>
      </c>
      <c r="AU721" s="231" t="s">
        <v>84</v>
      </c>
      <c r="AY721" s="17" t="s">
        <v>164</v>
      </c>
      <c r="BE721" s="232">
        <f>IF(N721="základní",J721,0)</f>
        <v>0</v>
      </c>
      <c r="BF721" s="232">
        <f>IF(N721="snížená",J721,0)</f>
        <v>0</v>
      </c>
      <c r="BG721" s="232">
        <f>IF(N721="zákl. přenesená",J721,0)</f>
        <v>0</v>
      </c>
      <c r="BH721" s="232">
        <f>IF(N721="sníž. přenesená",J721,0)</f>
        <v>0</v>
      </c>
      <c r="BI721" s="232">
        <f>IF(N721="nulová",J721,0)</f>
        <v>0</v>
      </c>
      <c r="BJ721" s="17" t="s">
        <v>84</v>
      </c>
      <c r="BK721" s="232">
        <f>ROUND(I721*H721,2)</f>
        <v>0</v>
      </c>
      <c r="BL721" s="17" t="s">
        <v>170</v>
      </c>
      <c r="BM721" s="231" t="s">
        <v>6379</v>
      </c>
    </row>
    <row r="722" spans="1:65" s="2" customFormat="1" ht="13.8" customHeight="1">
      <c r="A722" s="38"/>
      <c r="B722" s="39"/>
      <c r="C722" s="219" t="s">
        <v>3024</v>
      </c>
      <c r="D722" s="219" t="s">
        <v>166</v>
      </c>
      <c r="E722" s="220" t="s">
        <v>2467</v>
      </c>
      <c r="F722" s="221" t="s">
        <v>6380</v>
      </c>
      <c r="G722" s="222" t="s">
        <v>3721</v>
      </c>
      <c r="H722" s="223">
        <v>4</v>
      </c>
      <c r="I722" s="224"/>
      <c r="J722" s="225">
        <f>ROUND(I722*H722,2)</f>
        <v>0</v>
      </c>
      <c r="K722" s="226"/>
      <c r="L722" s="44"/>
      <c r="M722" s="227" t="s">
        <v>1</v>
      </c>
      <c r="N722" s="228" t="s">
        <v>41</v>
      </c>
      <c r="O722" s="91"/>
      <c r="P722" s="229">
        <f>O722*H722</f>
        <v>0</v>
      </c>
      <c r="Q722" s="229">
        <v>0</v>
      </c>
      <c r="R722" s="229">
        <f>Q722*H722</f>
        <v>0</v>
      </c>
      <c r="S722" s="229">
        <v>0</v>
      </c>
      <c r="T722" s="230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31" t="s">
        <v>170</v>
      </c>
      <c r="AT722" s="231" t="s">
        <v>166</v>
      </c>
      <c r="AU722" s="231" t="s">
        <v>84</v>
      </c>
      <c r="AY722" s="17" t="s">
        <v>164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17" t="s">
        <v>84</v>
      </c>
      <c r="BK722" s="232">
        <f>ROUND(I722*H722,2)</f>
        <v>0</v>
      </c>
      <c r="BL722" s="17" t="s">
        <v>170</v>
      </c>
      <c r="BM722" s="231" t="s">
        <v>6381</v>
      </c>
    </row>
    <row r="723" spans="1:65" s="2" customFormat="1" ht="13.8" customHeight="1">
      <c r="A723" s="38"/>
      <c r="B723" s="39"/>
      <c r="C723" s="219" t="s">
        <v>3030</v>
      </c>
      <c r="D723" s="219" t="s">
        <v>166</v>
      </c>
      <c r="E723" s="220" t="s">
        <v>2470</v>
      </c>
      <c r="F723" s="221" t="s">
        <v>6382</v>
      </c>
      <c r="G723" s="222" t="s">
        <v>3721</v>
      </c>
      <c r="H723" s="223">
        <v>1</v>
      </c>
      <c r="I723" s="224"/>
      <c r="J723" s="225">
        <f>ROUND(I723*H723,2)</f>
        <v>0</v>
      </c>
      <c r="K723" s="226"/>
      <c r="L723" s="44"/>
      <c r="M723" s="227" t="s">
        <v>1</v>
      </c>
      <c r="N723" s="228" t="s">
        <v>41</v>
      </c>
      <c r="O723" s="91"/>
      <c r="P723" s="229">
        <f>O723*H723</f>
        <v>0</v>
      </c>
      <c r="Q723" s="229">
        <v>0</v>
      </c>
      <c r="R723" s="229">
        <f>Q723*H723</f>
        <v>0</v>
      </c>
      <c r="S723" s="229">
        <v>0</v>
      </c>
      <c r="T723" s="230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231" t="s">
        <v>170</v>
      </c>
      <c r="AT723" s="231" t="s">
        <v>166</v>
      </c>
      <c r="AU723" s="231" t="s">
        <v>84</v>
      </c>
      <c r="AY723" s="17" t="s">
        <v>164</v>
      </c>
      <c r="BE723" s="232">
        <f>IF(N723="základní",J723,0)</f>
        <v>0</v>
      </c>
      <c r="BF723" s="232">
        <f>IF(N723="snížená",J723,0)</f>
        <v>0</v>
      </c>
      <c r="BG723" s="232">
        <f>IF(N723="zákl. přenesená",J723,0)</f>
        <v>0</v>
      </c>
      <c r="BH723" s="232">
        <f>IF(N723="sníž. přenesená",J723,0)</f>
        <v>0</v>
      </c>
      <c r="BI723" s="232">
        <f>IF(N723="nulová",J723,0)</f>
        <v>0</v>
      </c>
      <c r="BJ723" s="17" t="s">
        <v>84</v>
      </c>
      <c r="BK723" s="232">
        <f>ROUND(I723*H723,2)</f>
        <v>0</v>
      </c>
      <c r="BL723" s="17" t="s">
        <v>170</v>
      </c>
      <c r="BM723" s="231" t="s">
        <v>6383</v>
      </c>
    </row>
    <row r="724" spans="1:65" s="2" customFormat="1" ht="22.2" customHeight="1">
      <c r="A724" s="38"/>
      <c r="B724" s="39"/>
      <c r="C724" s="219" t="s">
        <v>3036</v>
      </c>
      <c r="D724" s="219" t="s">
        <v>166</v>
      </c>
      <c r="E724" s="220" t="s">
        <v>2473</v>
      </c>
      <c r="F724" s="221" t="s">
        <v>6384</v>
      </c>
      <c r="G724" s="222" t="s">
        <v>3721</v>
      </c>
      <c r="H724" s="223">
        <v>4</v>
      </c>
      <c r="I724" s="224"/>
      <c r="J724" s="225">
        <f>ROUND(I724*H724,2)</f>
        <v>0</v>
      </c>
      <c r="K724" s="226"/>
      <c r="L724" s="44"/>
      <c r="M724" s="227" t="s">
        <v>1</v>
      </c>
      <c r="N724" s="228" t="s">
        <v>41</v>
      </c>
      <c r="O724" s="91"/>
      <c r="P724" s="229">
        <f>O724*H724</f>
        <v>0</v>
      </c>
      <c r="Q724" s="229">
        <v>0</v>
      </c>
      <c r="R724" s="229">
        <f>Q724*H724</f>
        <v>0</v>
      </c>
      <c r="S724" s="229">
        <v>0</v>
      </c>
      <c r="T724" s="230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31" t="s">
        <v>170</v>
      </c>
      <c r="AT724" s="231" t="s">
        <v>166</v>
      </c>
      <c r="AU724" s="231" t="s">
        <v>84</v>
      </c>
      <c r="AY724" s="17" t="s">
        <v>164</v>
      </c>
      <c r="BE724" s="232">
        <f>IF(N724="základní",J724,0)</f>
        <v>0</v>
      </c>
      <c r="BF724" s="232">
        <f>IF(N724="snížená",J724,0)</f>
        <v>0</v>
      </c>
      <c r="BG724" s="232">
        <f>IF(N724="zákl. přenesená",J724,0)</f>
        <v>0</v>
      </c>
      <c r="BH724" s="232">
        <f>IF(N724="sníž. přenesená",J724,0)</f>
        <v>0</v>
      </c>
      <c r="BI724" s="232">
        <f>IF(N724="nulová",J724,0)</f>
        <v>0</v>
      </c>
      <c r="BJ724" s="17" t="s">
        <v>84</v>
      </c>
      <c r="BK724" s="232">
        <f>ROUND(I724*H724,2)</f>
        <v>0</v>
      </c>
      <c r="BL724" s="17" t="s">
        <v>170</v>
      </c>
      <c r="BM724" s="231" t="s">
        <v>6385</v>
      </c>
    </row>
    <row r="725" spans="1:65" s="2" customFormat="1" ht="22.2" customHeight="1">
      <c r="A725" s="38"/>
      <c r="B725" s="39"/>
      <c r="C725" s="219" t="s">
        <v>3040</v>
      </c>
      <c r="D725" s="219" t="s">
        <v>166</v>
      </c>
      <c r="E725" s="220" t="s">
        <v>2476</v>
      </c>
      <c r="F725" s="221" t="s">
        <v>6386</v>
      </c>
      <c r="G725" s="222" t="s">
        <v>3721</v>
      </c>
      <c r="H725" s="223">
        <v>1</v>
      </c>
      <c r="I725" s="224"/>
      <c r="J725" s="225">
        <f>ROUND(I725*H725,2)</f>
        <v>0</v>
      </c>
      <c r="K725" s="226"/>
      <c r="L725" s="44"/>
      <c r="M725" s="227" t="s">
        <v>1</v>
      </c>
      <c r="N725" s="228" t="s">
        <v>41</v>
      </c>
      <c r="O725" s="91"/>
      <c r="P725" s="229">
        <f>O725*H725</f>
        <v>0</v>
      </c>
      <c r="Q725" s="229">
        <v>0</v>
      </c>
      <c r="R725" s="229">
        <f>Q725*H725</f>
        <v>0</v>
      </c>
      <c r="S725" s="229">
        <v>0</v>
      </c>
      <c r="T725" s="230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31" t="s">
        <v>170</v>
      </c>
      <c r="AT725" s="231" t="s">
        <v>166</v>
      </c>
      <c r="AU725" s="231" t="s">
        <v>84</v>
      </c>
      <c r="AY725" s="17" t="s">
        <v>164</v>
      </c>
      <c r="BE725" s="232">
        <f>IF(N725="základní",J725,0)</f>
        <v>0</v>
      </c>
      <c r="BF725" s="232">
        <f>IF(N725="snížená",J725,0)</f>
        <v>0</v>
      </c>
      <c r="BG725" s="232">
        <f>IF(N725="zákl. přenesená",J725,0)</f>
        <v>0</v>
      </c>
      <c r="BH725" s="232">
        <f>IF(N725="sníž. přenesená",J725,0)</f>
        <v>0</v>
      </c>
      <c r="BI725" s="232">
        <f>IF(N725="nulová",J725,0)</f>
        <v>0</v>
      </c>
      <c r="BJ725" s="17" t="s">
        <v>84</v>
      </c>
      <c r="BK725" s="232">
        <f>ROUND(I725*H725,2)</f>
        <v>0</v>
      </c>
      <c r="BL725" s="17" t="s">
        <v>170</v>
      </c>
      <c r="BM725" s="231" t="s">
        <v>6387</v>
      </c>
    </row>
    <row r="726" spans="1:65" s="2" customFormat="1" ht="22.2" customHeight="1">
      <c r="A726" s="38"/>
      <c r="B726" s="39"/>
      <c r="C726" s="219" t="s">
        <v>3052</v>
      </c>
      <c r="D726" s="219" t="s">
        <v>166</v>
      </c>
      <c r="E726" s="220" t="s">
        <v>2479</v>
      </c>
      <c r="F726" s="221" t="s">
        <v>6388</v>
      </c>
      <c r="G726" s="222" t="s">
        <v>3721</v>
      </c>
      <c r="H726" s="223">
        <v>1</v>
      </c>
      <c r="I726" s="224"/>
      <c r="J726" s="225">
        <f>ROUND(I726*H726,2)</f>
        <v>0</v>
      </c>
      <c r="K726" s="226"/>
      <c r="L726" s="44"/>
      <c r="M726" s="227" t="s">
        <v>1</v>
      </c>
      <c r="N726" s="228" t="s">
        <v>41</v>
      </c>
      <c r="O726" s="91"/>
      <c r="P726" s="229">
        <f>O726*H726</f>
        <v>0</v>
      </c>
      <c r="Q726" s="229">
        <v>0</v>
      </c>
      <c r="R726" s="229">
        <f>Q726*H726</f>
        <v>0</v>
      </c>
      <c r="S726" s="229">
        <v>0</v>
      </c>
      <c r="T726" s="230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231" t="s">
        <v>170</v>
      </c>
      <c r="AT726" s="231" t="s">
        <v>166</v>
      </c>
      <c r="AU726" s="231" t="s">
        <v>84</v>
      </c>
      <c r="AY726" s="17" t="s">
        <v>164</v>
      </c>
      <c r="BE726" s="232">
        <f>IF(N726="základní",J726,0)</f>
        <v>0</v>
      </c>
      <c r="BF726" s="232">
        <f>IF(N726="snížená",J726,0)</f>
        <v>0</v>
      </c>
      <c r="BG726" s="232">
        <f>IF(N726="zákl. přenesená",J726,0)</f>
        <v>0</v>
      </c>
      <c r="BH726" s="232">
        <f>IF(N726="sníž. přenesená",J726,0)</f>
        <v>0</v>
      </c>
      <c r="BI726" s="232">
        <f>IF(N726="nulová",J726,0)</f>
        <v>0</v>
      </c>
      <c r="BJ726" s="17" t="s">
        <v>84</v>
      </c>
      <c r="BK726" s="232">
        <f>ROUND(I726*H726,2)</f>
        <v>0</v>
      </c>
      <c r="BL726" s="17" t="s">
        <v>170</v>
      </c>
      <c r="BM726" s="231" t="s">
        <v>6389</v>
      </c>
    </row>
    <row r="727" spans="1:65" s="2" customFormat="1" ht="13.8" customHeight="1">
      <c r="A727" s="38"/>
      <c r="B727" s="39"/>
      <c r="C727" s="219" t="s">
        <v>3058</v>
      </c>
      <c r="D727" s="219" t="s">
        <v>166</v>
      </c>
      <c r="E727" s="220" t="s">
        <v>2482</v>
      </c>
      <c r="F727" s="221" t="s">
        <v>5678</v>
      </c>
      <c r="G727" s="222" t="s">
        <v>557</v>
      </c>
      <c r="H727" s="223">
        <v>10</v>
      </c>
      <c r="I727" s="224"/>
      <c r="J727" s="225">
        <f>ROUND(I727*H727,2)</f>
        <v>0</v>
      </c>
      <c r="K727" s="226"/>
      <c r="L727" s="44"/>
      <c r="M727" s="227" t="s">
        <v>1</v>
      </c>
      <c r="N727" s="228" t="s">
        <v>41</v>
      </c>
      <c r="O727" s="91"/>
      <c r="P727" s="229">
        <f>O727*H727</f>
        <v>0</v>
      </c>
      <c r="Q727" s="229">
        <v>0</v>
      </c>
      <c r="R727" s="229">
        <f>Q727*H727</f>
        <v>0</v>
      </c>
      <c r="S727" s="229">
        <v>0</v>
      </c>
      <c r="T727" s="230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31" t="s">
        <v>170</v>
      </c>
      <c r="AT727" s="231" t="s">
        <v>166</v>
      </c>
      <c r="AU727" s="231" t="s">
        <v>84</v>
      </c>
      <c r="AY727" s="17" t="s">
        <v>164</v>
      </c>
      <c r="BE727" s="232">
        <f>IF(N727="základní",J727,0)</f>
        <v>0</v>
      </c>
      <c r="BF727" s="232">
        <f>IF(N727="snížená",J727,0)</f>
        <v>0</v>
      </c>
      <c r="BG727" s="232">
        <f>IF(N727="zákl. přenesená",J727,0)</f>
        <v>0</v>
      </c>
      <c r="BH727" s="232">
        <f>IF(N727="sníž. přenesená",J727,0)</f>
        <v>0</v>
      </c>
      <c r="BI727" s="232">
        <f>IF(N727="nulová",J727,0)</f>
        <v>0</v>
      </c>
      <c r="BJ727" s="17" t="s">
        <v>84</v>
      </c>
      <c r="BK727" s="232">
        <f>ROUND(I727*H727,2)</f>
        <v>0</v>
      </c>
      <c r="BL727" s="17" t="s">
        <v>170</v>
      </c>
      <c r="BM727" s="231" t="s">
        <v>6390</v>
      </c>
    </row>
    <row r="728" spans="1:65" s="2" customFormat="1" ht="13.8" customHeight="1">
      <c r="A728" s="38"/>
      <c r="B728" s="39"/>
      <c r="C728" s="219" t="s">
        <v>3062</v>
      </c>
      <c r="D728" s="219" t="s">
        <v>166</v>
      </c>
      <c r="E728" s="220" t="s">
        <v>2485</v>
      </c>
      <c r="F728" s="221" t="s">
        <v>5785</v>
      </c>
      <c r="G728" s="222" t="s">
        <v>3721</v>
      </c>
      <c r="H728" s="223">
        <v>1</v>
      </c>
      <c r="I728" s="224"/>
      <c r="J728" s="225">
        <f>ROUND(I728*H728,2)</f>
        <v>0</v>
      </c>
      <c r="K728" s="226"/>
      <c r="L728" s="44"/>
      <c r="M728" s="278" t="s">
        <v>1</v>
      </c>
      <c r="N728" s="279" t="s">
        <v>41</v>
      </c>
      <c r="O728" s="280"/>
      <c r="P728" s="281">
        <f>O728*H728</f>
        <v>0</v>
      </c>
      <c r="Q728" s="281">
        <v>0</v>
      </c>
      <c r="R728" s="281">
        <f>Q728*H728</f>
        <v>0</v>
      </c>
      <c r="S728" s="281">
        <v>0</v>
      </c>
      <c r="T728" s="282">
        <f>S728*H728</f>
        <v>0</v>
      </c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R728" s="231" t="s">
        <v>170</v>
      </c>
      <c r="AT728" s="231" t="s">
        <v>166</v>
      </c>
      <c r="AU728" s="231" t="s">
        <v>84</v>
      </c>
      <c r="AY728" s="17" t="s">
        <v>164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17" t="s">
        <v>84</v>
      </c>
      <c r="BK728" s="232">
        <f>ROUND(I728*H728,2)</f>
        <v>0</v>
      </c>
      <c r="BL728" s="17" t="s">
        <v>170</v>
      </c>
      <c r="BM728" s="231" t="s">
        <v>6391</v>
      </c>
    </row>
    <row r="729" spans="1:31" s="2" customFormat="1" ht="6.95" customHeight="1">
      <c r="A729" s="38"/>
      <c r="B729" s="66"/>
      <c r="C729" s="67"/>
      <c r="D729" s="67"/>
      <c r="E729" s="67"/>
      <c r="F729" s="67"/>
      <c r="G729" s="67"/>
      <c r="H729" s="67"/>
      <c r="I729" s="67"/>
      <c r="J729" s="67"/>
      <c r="K729" s="67"/>
      <c r="L729" s="44"/>
      <c r="M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</row>
  </sheetData>
  <sheetProtection password="CC35" sheet="1" objects="1" scenarios="1" formatColumns="0" formatRows="0" autoFilter="0"/>
  <autoFilter ref="C141:K728"/>
  <mergeCells count="9">
    <mergeCell ref="E7:H7"/>
    <mergeCell ref="E9:H9"/>
    <mergeCell ref="E18:H18"/>
    <mergeCell ref="E27:H27"/>
    <mergeCell ref="E85:H85"/>
    <mergeCell ref="E87:H87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111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4.4" customHeight="1">
      <c r="B7" s="20"/>
      <c r="E7" s="141" t="str">
        <f>'Rekapitulace stavby'!K6</f>
        <v>Rekonstrukce ubytovny ASK Lovosice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42" t="s">
        <v>6392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ROUND((SUM(BE120:BE151)),2)</f>
        <v>0</v>
      </c>
      <c r="G33" s="38"/>
      <c r="H33" s="38"/>
      <c r="I33" s="155">
        <v>0.21</v>
      </c>
      <c r="J33" s="154">
        <f>ROUND(((SUM(BE120:BE151))*I33),2)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ROUND((SUM(BF120:BF151)),2)</f>
        <v>0</v>
      </c>
      <c r="G34" s="38"/>
      <c r="H34" s="38"/>
      <c r="I34" s="155">
        <v>0.15</v>
      </c>
      <c r="J34" s="154">
        <f>ROUND(((SUM(BF120:BF151))*I34),2)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ROUND((SUM(BG120:BG151)),2)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ROUND((SUM(BH120:BH151)),2)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ROUND((SUM(BI120:BI151)),2)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74" t="str">
        <f>E7</f>
        <v>Rekonstrukce ubytovny ASK Lovosice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08 - Gastro technologie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Lovosice</v>
      </c>
      <c r="G91" s="40"/>
      <c r="H91" s="40"/>
      <c r="I91" s="32" t="s">
        <v>30</v>
      </c>
      <c r="J91" s="36" t="str">
        <f>E21</f>
        <v>LINE architektura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115</v>
      </c>
      <c r="D94" s="176"/>
      <c r="E94" s="176"/>
      <c r="F94" s="176"/>
      <c r="G94" s="176"/>
      <c r="H94" s="176"/>
      <c r="I94" s="176"/>
      <c r="J94" s="177" t="s">
        <v>116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117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118</v>
      </c>
    </row>
    <row r="97" spans="1:31" s="9" customFormat="1" ht="24.95" customHeight="1">
      <c r="A97" s="9"/>
      <c r="B97" s="179"/>
      <c r="C97" s="180"/>
      <c r="D97" s="181" t="s">
        <v>6393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6394</v>
      </c>
      <c r="E98" s="182"/>
      <c r="F98" s="182"/>
      <c r="G98" s="182"/>
      <c r="H98" s="182"/>
      <c r="I98" s="182"/>
      <c r="J98" s="183">
        <f>J127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6395</v>
      </c>
      <c r="E99" s="182"/>
      <c r="F99" s="182"/>
      <c r="G99" s="182"/>
      <c r="H99" s="182"/>
      <c r="I99" s="182"/>
      <c r="J99" s="183">
        <f>J138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6396</v>
      </c>
      <c r="E100" s="182"/>
      <c r="F100" s="182"/>
      <c r="G100" s="182"/>
      <c r="H100" s="182"/>
      <c r="I100" s="182"/>
      <c r="J100" s="183">
        <f>J150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149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4.4" customHeight="1">
      <c r="A110" s="38"/>
      <c r="B110" s="39"/>
      <c r="C110" s="40"/>
      <c r="D110" s="40"/>
      <c r="E110" s="174" t="str">
        <f>E7</f>
        <v>Rekonstrukce ubytovny ASK Lovosice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112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5.6" customHeight="1">
      <c r="A112" s="38"/>
      <c r="B112" s="39"/>
      <c r="C112" s="40"/>
      <c r="D112" s="40"/>
      <c r="E112" s="76" t="str">
        <f>E9</f>
        <v>08 - Gastro technologie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1. 10. 2020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4" customHeight="1">
      <c r="A116" s="38"/>
      <c r="B116" s="39"/>
      <c r="C116" s="32" t="s">
        <v>24</v>
      </c>
      <c r="D116" s="40"/>
      <c r="E116" s="40"/>
      <c r="F116" s="27" t="str">
        <f>E15</f>
        <v>Město Lovosice</v>
      </c>
      <c r="G116" s="40"/>
      <c r="H116" s="40"/>
      <c r="I116" s="32" t="s">
        <v>30</v>
      </c>
      <c r="J116" s="36" t="str">
        <f>E21</f>
        <v>LINE architektura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6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33</v>
      </c>
      <c r="J117" s="36" t="str">
        <f>E24</f>
        <v>Šimková Dita, K.Vary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150</v>
      </c>
      <c r="D119" s="194" t="s">
        <v>61</v>
      </c>
      <c r="E119" s="194" t="s">
        <v>57</v>
      </c>
      <c r="F119" s="194" t="s">
        <v>58</v>
      </c>
      <c r="G119" s="194" t="s">
        <v>151</v>
      </c>
      <c r="H119" s="194" t="s">
        <v>152</v>
      </c>
      <c r="I119" s="194" t="s">
        <v>153</v>
      </c>
      <c r="J119" s="195" t="s">
        <v>116</v>
      </c>
      <c r="K119" s="196" t="s">
        <v>154</v>
      </c>
      <c r="L119" s="197"/>
      <c r="M119" s="100" t="s">
        <v>1</v>
      </c>
      <c r="N119" s="101" t="s">
        <v>40</v>
      </c>
      <c r="O119" s="101" t="s">
        <v>155</v>
      </c>
      <c r="P119" s="101" t="s">
        <v>156</v>
      </c>
      <c r="Q119" s="101" t="s">
        <v>157</v>
      </c>
      <c r="R119" s="101" t="s">
        <v>158</v>
      </c>
      <c r="S119" s="101" t="s">
        <v>159</v>
      </c>
      <c r="T119" s="102" t="s">
        <v>160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161</v>
      </c>
      <c r="D120" s="40"/>
      <c r="E120" s="40"/>
      <c r="F120" s="40"/>
      <c r="G120" s="40"/>
      <c r="H120" s="40"/>
      <c r="I120" s="40"/>
      <c r="J120" s="198">
        <f>BK120</f>
        <v>0</v>
      </c>
      <c r="K120" s="40"/>
      <c r="L120" s="44"/>
      <c r="M120" s="103"/>
      <c r="N120" s="199"/>
      <c r="O120" s="104"/>
      <c r="P120" s="200">
        <f>P121+P127+P138+P150</f>
        <v>0</v>
      </c>
      <c r="Q120" s="104"/>
      <c r="R120" s="200">
        <f>R121+R127+R138+R150</f>
        <v>0</v>
      </c>
      <c r="S120" s="104"/>
      <c r="T120" s="201">
        <f>T121+T127+T138+T150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118</v>
      </c>
      <c r="BK120" s="202">
        <f>BK121+BK127+BK138+BK150</f>
        <v>0</v>
      </c>
    </row>
    <row r="121" spans="1:63" s="12" customFormat="1" ht="25.9" customHeight="1">
      <c r="A121" s="12"/>
      <c r="B121" s="203"/>
      <c r="C121" s="204"/>
      <c r="D121" s="205" t="s">
        <v>75</v>
      </c>
      <c r="E121" s="206" t="s">
        <v>6397</v>
      </c>
      <c r="F121" s="206" t="s">
        <v>6397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SUM(P122:P126)</f>
        <v>0</v>
      </c>
      <c r="Q121" s="211"/>
      <c r="R121" s="212">
        <f>SUM(R122:R126)</f>
        <v>0</v>
      </c>
      <c r="S121" s="211"/>
      <c r="T121" s="213">
        <f>SUM(T122:T126)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84</v>
      </c>
      <c r="AT121" s="215" t="s">
        <v>75</v>
      </c>
      <c r="AU121" s="215" t="s">
        <v>76</v>
      </c>
      <c r="AY121" s="214" t="s">
        <v>164</v>
      </c>
      <c r="BK121" s="216">
        <f>SUM(BK122:BK126)</f>
        <v>0</v>
      </c>
    </row>
    <row r="122" spans="1:65" s="2" customFormat="1" ht="13.8" customHeight="1">
      <c r="A122" s="38"/>
      <c r="B122" s="39"/>
      <c r="C122" s="219" t="s">
        <v>84</v>
      </c>
      <c r="D122" s="219" t="s">
        <v>166</v>
      </c>
      <c r="E122" s="220" t="s">
        <v>6398</v>
      </c>
      <c r="F122" s="221" t="s">
        <v>6399</v>
      </c>
      <c r="G122" s="222" t="s">
        <v>3454</v>
      </c>
      <c r="H122" s="223">
        <v>1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41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170</v>
      </c>
      <c r="AT122" s="231" t="s">
        <v>166</v>
      </c>
      <c r="AU122" s="231" t="s">
        <v>84</v>
      </c>
      <c r="AY122" s="17" t="s">
        <v>164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84</v>
      </c>
      <c r="BK122" s="232">
        <f>ROUND(I122*H122,2)</f>
        <v>0</v>
      </c>
      <c r="BL122" s="17" t="s">
        <v>170</v>
      </c>
      <c r="BM122" s="231" t="s">
        <v>6400</v>
      </c>
    </row>
    <row r="123" spans="1:65" s="2" customFormat="1" ht="13.8" customHeight="1">
      <c r="A123" s="38"/>
      <c r="B123" s="39"/>
      <c r="C123" s="219" t="s">
        <v>86</v>
      </c>
      <c r="D123" s="219" t="s">
        <v>166</v>
      </c>
      <c r="E123" s="220" t="s">
        <v>6401</v>
      </c>
      <c r="F123" s="221" t="s">
        <v>6402</v>
      </c>
      <c r="G123" s="222" t="s">
        <v>3454</v>
      </c>
      <c r="H123" s="223">
        <v>1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41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170</v>
      </c>
      <c r="AT123" s="231" t="s">
        <v>166</v>
      </c>
      <c r="AU123" s="231" t="s">
        <v>84</v>
      </c>
      <c r="AY123" s="17" t="s">
        <v>164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84</v>
      </c>
      <c r="BK123" s="232">
        <f>ROUND(I123*H123,2)</f>
        <v>0</v>
      </c>
      <c r="BL123" s="17" t="s">
        <v>170</v>
      </c>
      <c r="BM123" s="231" t="s">
        <v>6403</v>
      </c>
    </row>
    <row r="124" spans="1:65" s="2" customFormat="1" ht="13.8" customHeight="1">
      <c r="A124" s="38"/>
      <c r="B124" s="39"/>
      <c r="C124" s="219" t="s">
        <v>179</v>
      </c>
      <c r="D124" s="219" t="s">
        <v>166</v>
      </c>
      <c r="E124" s="220" t="s">
        <v>6404</v>
      </c>
      <c r="F124" s="221" t="s">
        <v>6405</v>
      </c>
      <c r="G124" s="222" t="s">
        <v>3454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41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170</v>
      </c>
      <c r="AT124" s="231" t="s">
        <v>166</v>
      </c>
      <c r="AU124" s="231" t="s">
        <v>84</v>
      </c>
      <c r="AY124" s="17" t="s">
        <v>164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84</v>
      </c>
      <c r="BK124" s="232">
        <f>ROUND(I124*H124,2)</f>
        <v>0</v>
      </c>
      <c r="BL124" s="17" t="s">
        <v>170</v>
      </c>
      <c r="BM124" s="231" t="s">
        <v>6406</v>
      </c>
    </row>
    <row r="125" spans="1:65" s="2" customFormat="1" ht="13.8" customHeight="1">
      <c r="A125" s="38"/>
      <c r="B125" s="39"/>
      <c r="C125" s="219" t="s">
        <v>170</v>
      </c>
      <c r="D125" s="219" t="s">
        <v>166</v>
      </c>
      <c r="E125" s="220" t="s">
        <v>6407</v>
      </c>
      <c r="F125" s="221" t="s">
        <v>6408</v>
      </c>
      <c r="G125" s="222" t="s">
        <v>3454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41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170</v>
      </c>
      <c r="AT125" s="231" t="s">
        <v>166</v>
      </c>
      <c r="AU125" s="231" t="s">
        <v>84</v>
      </c>
      <c r="AY125" s="17" t="s">
        <v>164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84</v>
      </c>
      <c r="BK125" s="232">
        <f>ROUND(I125*H125,2)</f>
        <v>0</v>
      </c>
      <c r="BL125" s="17" t="s">
        <v>170</v>
      </c>
      <c r="BM125" s="231" t="s">
        <v>6409</v>
      </c>
    </row>
    <row r="126" spans="1:65" s="2" customFormat="1" ht="13.8" customHeight="1">
      <c r="A126" s="38"/>
      <c r="B126" s="39"/>
      <c r="C126" s="219" t="s">
        <v>191</v>
      </c>
      <c r="D126" s="219" t="s">
        <v>166</v>
      </c>
      <c r="E126" s="220" t="s">
        <v>6410</v>
      </c>
      <c r="F126" s="221" t="s">
        <v>6411</v>
      </c>
      <c r="G126" s="222" t="s">
        <v>3454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41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170</v>
      </c>
      <c r="AT126" s="231" t="s">
        <v>166</v>
      </c>
      <c r="AU126" s="231" t="s">
        <v>84</v>
      </c>
      <c r="AY126" s="17" t="s">
        <v>164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84</v>
      </c>
      <c r="BK126" s="232">
        <f>ROUND(I126*H126,2)</f>
        <v>0</v>
      </c>
      <c r="BL126" s="17" t="s">
        <v>170</v>
      </c>
      <c r="BM126" s="231" t="s">
        <v>6412</v>
      </c>
    </row>
    <row r="127" spans="1:63" s="12" customFormat="1" ht="25.9" customHeight="1">
      <c r="A127" s="12"/>
      <c r="B127" s="203"/>
      <c r="C127" s="204"/>
      <c r="D127" s="205" t="s">
        <v>75</v>
      </c>
      <c r="E127" s="206" t="s">
        <v>6413</v>
      </c>
      <c r="F127" s="206" t="s">
        <v>6413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SUM(P128:P137)</f>
        <v>0</v>
      </c>
      <c r="Q127" s="211"/>
      <c r="R127" s="212">
        <f>SUM(R128:R137)</f>
        <v>0</v>
      </c>
      <c r="S127" s="211"/>
      <c r="T127" s="213">
        <f>SUM(T128:T137)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76</v>
      </c>
      <c r="AY127" s="214" t="s">
        <v>164</v>
      </c>
      <c r="BK127" s="216">
        <f>SUM(BK128:BK137)</f>
        <v>0</v>
      </c>
    </row>
    <row r="128" spans="1:65" s="2" customFormat="1" ht="13.8" customHeight="1">
      <c r="A128" s="38"/>
      <c r="B128" s="39"/>
      <c r="C128" s="219" t="s">
        <v>197</v>
      </c>
      <c r="D128" s="219" t="s">
        <v>166</v>
      </c>
      <c r="E128" s="220" t="s">
        <v>6414</v>
      </c>
      <c r="F128" s="221" t="s">
        <v>6415</v>
      </c>
      <c r="G128" s="222" t="s">
        <v>3454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41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170</v>
      </c>
      <c r="AT128" s="231" t="s">
        <v>166</v>
      </c>
      <c r="AU128" s="231" t="s">
        <v>84</v>
      </c>
      <c r="AY128" s="17" t="s">
        <v>164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84</v>
      </c>
      <c r="BK128" s="232">
        <f>ROUND(I128*H128,2)</f>
        <v>0</v>
      </c>
      <c r="BL128" s="17" t="s">
        <v>170</v>
      </c>
      <c r="BM128" s="231" t="s">
        <v>6416</v>
      </c>
    </row>
    <row r="129" spans="1:65" s="2" customFormat="1" ht="13.8" customHeight="1">
      <c r="A129" s="38"/>
      <c r="B129" s="39"/>
      <c r="C129" s="219" t="s">
        <v>201</v>
      </c>
      <c r="D129" s="219" t="s">
        <v>166</v>
      </c>
      <c r="E129" s="220" t="s">
        <v>6417</v>
      </c>
      <c r="F129" s="221" t="s">
        <v>6418</v>
      </c>
      <c r="G129" s="222" t="s">
        <v>3454</v>
      </c>
      <c r="H129" s="223">
        <v>1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41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170</v>
      </c>
      <c r="AT129" s="231" t="s">
        <v>166</v>
      </c>
      <c r="AU129" s="231" t="s">
        <v>84</v>
      </c>
      <c r="AY129" s="17" t="s">
        <v>164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84</v>
      </c>
      <c r="BK129" s="232">
        <f>ROUND(I129*H129,2)</f>
        <v>0</v>
      </c>
      <c r="BL129" s="17" t="s">
        <v>170</v>
      </c>
      <c r="BM129" s="231" t="s">
        <v>6419</v>
      </c>
    </row>
    <row r="130" spans="1:65" s="2" customFormat="1" ht="13.8" customHeight="1">
      <c r="A130" s="38"/>
      <c r="B130" s="39"/>
      <c r="C130" s="219" t="s">
        <v>207</v>
      </c>
      <c r="D130" s="219" t="s">
        <v>166</v>
      </c>
      <c r="E130" s="220" t="s">
        <v>6420</v>
      </c>
      <c r="F130" s="221" t="s">
        <v>6421</v>
      </c>
      <c r="G130" s="222" t="s">
        <v>3454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41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170</v>
      </c>
      <c r="AT130" s="231" t="s">
        <v>166</v>
      </c>
      <c r="AU130" s="231" t="s">
        <v>84</v>
      </c>
      <c r="AY130" s="17" t="s">
        <v>164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84</v>
      </c>
      <c r="BK130" s="232">
        <f>ROUND(I130*H130,2)</f>
        <v>0</v>
      </c>
      <c r="BL130" s="17" t="s">
        <v>170</v>
      </c>
      <c r="BM130" s="231" t="s">
        <v>6422</v>
      </c>
    </row>
    <row r="131" spans="1:65" s="2" customFormat="1" ht="13.8" customHeight="1">
      <c r="A131" s="38"/>
      <c r="B131" s="39"/>
      <c r="C131" s="219" t="s">
        <v>212</v>
      </c>
      <c r="D131" s="219" t="s">
        <v>166</v>
      </c>
      <c r="E131" s="220" t="s">
        <v>6423</v>
      </c>
      <c r="F131" s="221" t="s">
        <v>6424</v>
      </c>
      <c r="G131" s="222" t="s">
        <v>3454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41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170</v>
      </c>
      <c r="AT131" s="231" t="s">
        <v>166</v>
      </c>
      <c r="AU131" s="231" t="s">
        <v>84</v>
      </c>
      <c r="AY131" s="17" t="s">
        <v>164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84</v>
      </c>
      <c r="BK131" s="232">
        <f>ROUND(I131*H131,2)</f>
        <v>0</v>
      </c>
      <c r="BL131" s="17" t="s">
        <v>170</v>
      </c>
      <c r="BM131" s="231" t="s">
        <v>6425</v>
      </c>
    </row>
    <row r="132" spans="1:65" s="2" customFormat="1" ht="13.8" customHeight="1">
      <c r="A132" s="38"/>
      <c r="B132" s="39"/>
      <c r="C132" s="219" t="s">
        <v>218</v>
      </c>
      <c r="D132" s="219" t="s">
        <v>166</v>
      </c>
      <c r="E132" s="220" t="s">
        <v>6426</v>
      </c>
      <c r="F132" s="221" t="s">
        <v>6427</v>
      </c>
      <c r="G132" s="222" t="s">
        <v>3454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41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170</v>
      </c>
      <c r="AT132" s="231" t="s">
        <v>166</v>
      </c>
      <c r="AU132" s="231" t="s">
        <v>84</v>
      </c>
      <c r="AY132" s="17" t="s">
        <v>164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84</v>
      </c>
      <c r="BK132" s="232">
        <f>ROUND(I132*H132,2)</f>
        <v>0</v>
      </c>
      <c r="BL132" s="17" t="s">
        <v>170</v>
      </c>
      <c r="BM132" s="231" t="s">
        <v>6428</v>
      </c>
    </row>
    <row r="133" spans="1:65" s="2" customFormat="1" ht="13.8" customHeight="1">
      <c r="A133" s="38"/>
      <c r="B133" s="39"/>
      <c r="C133" s="219" t="s">
        <v>222</v>
      </c>
      <c r="D133" s="219" t="s">
        <v>166</v>
      </c>
      <c r="E133" s="220" t="s">
        <v>6429</v>
      </c>
      <c r="F133" s="221" t="s">
        <v>6430</v>
      </c>
      <c r="G133" s="222" t="s">
        <v>3454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41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170</v>
      </c>
      <c r="AT133" s="231" t="s">
        <v>166</v>
      </c>
      <c r="AU133" s="231" t="s">
        <v>84</v>
      </c>
      <c r="AY133" s="17" t="s">
        <v>164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84</v>
      </c>
      <c r="BK133" s="232">
        <f>ROUND(I133*H133,2)</f>
        <v>0</v>
      </c>
      <c r="BL133" s="17" t="s">
        <v>170</v>
      </c>
      <c r="BM133" s="231" t="s">
        <v>6431</v>
      </c>
    </row>
    <row r="134" spans="1:65" s="2" customFormat="1" ht="13.8" customHeight="1">
      <c r="A134" s="38"/>
      <c r="B134" s="39"/>
      <c r="C134" s="219" t="s">
        <v>227</v>
      </c>
      <c r="D134" s="219" t="s">
        <v>166</v>
      </c>
      <c r="E134" s="220" t="s">
        <v>6432</v>
      </c>
      <c r="F134" s="221" t="s">
        <v>6433</v>
      </c>
      <c r="G134" s="222" t="s">
        <v>3454</v>
      </c>
      <c r="H134" s="223">
        <v>2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41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170</v>
      </c>
      <c r="AT134" s="231" t="s">
        <v>166</v>
      </c>
      <c r="AU134" s="231" t="s">
        <v>84</v>
      </c>
      <c r="AY134" s="17" t="s">
        <v>164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84</v>
      </c>
      <c r="BK134" s="232">
        <f>ROUND(I134*H134,2)</f>
        <v>0</v>
      </c>
      <c r="BL134" s="17" t="s">
        <v>170</v>
      </c>
      <c r="BM134" s="231" t="s">
        <v>6434</v>
      </c>
    </row>
    <row r="135" spans="1:65" s="2" customFormat="1" ht="13.8" customHeight="1">
      <c r="A135" s="38"/>
      <c r="B135" s="39"/>
      <c r="C135" s="219" t="s">
        <v>233</v>
      </c>
      <c r="D135" s="219" t="s">
        <v>166</v>
      </c>
      <c r="E135" s="220" t="s">
        <v>6435</v>
      </c>
      <c r="F135" s="221" t="s">
        <v>6436</v>
      </c>
      <c r="G135" s="222" t="s">
        <v>3454</v>
      </c>
      <c r="H135" s="223">
        <v>1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41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170</v>
      </c>
      <c r="AT135" s="231" t="s">
        <v>166</v>
      </c>
      <c r="AU135" s="231" t="s">
        <v>84</v>
      </c>
      <c r="AY135" s="17" t="s">
        <v>164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84</v>
      </c>
      <c r="BK135" s="232">
        <f>ROUND(I135*H135,2)</f>
        <v>0</v>
      </c>
      <c r="BL135" s="17" t="s">
        <v>170</v>
      </c>
      <c r="BM135" s="231" t="s">
        <v>6437</v>
      </c>
    </row>
    <row r="136" spans="1:65" s="2" customFormat="1" ht="13.8" customHeight="1">
      <c r="A136" s="38"/>
      <c r="B136" s="39"/>
      <c r="C136" s="219" t="s">
        <v>238</v>
      </c>
      <c r="D136" s="219" t="s">
        <v>166</v>
      </c>
      <c r="E136" s="220" t="s">
        <v>6438</v>
      </c>
      <c r="F136" s="221" t="s">
        <v>6439</v>
      </c>
      <c r="G136" s="222" t="s">
        <v>3454</v>
      </c>
      <c r="H136" s="223">
        <v>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41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170</v>
      </c>
      <c r="AT136" s="231" t="s">
        <v>166</v>
      </c>
      <c r="AU136" s="231" t="s">
        <v>84</v>
      </c>
      <c r="AY136" s="17" t="s">
        <v>164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84</v>
      </c>
      <c r="BK136" s="232">
        <f>ROUND(I136*H136,2)</f>
        <v>0</v>
      </c>
      <c r="BL136" s="17" t="s">
        <v>170</v>
      </c>
      <c r="BM136" s="231" t="s">
        <v>6440</v>
      </c>
    </row>
    <row r="137" spans="1:65" s="2" customFormat="1" ht="13.8" customHeight="1">
      <c r="A137" s="38"/>
      <c r="B137" s="39"/>
      <c r="C137" s="219" t="s">
        <v>8</v>
      </c>
      <c r="D137" s="219" t="s">
        <v>166</v>
      </c>
      <c r="E137" s="220" t="s">
        <v>6441</v>
      </c>
      <c r="F137" s="221" t="s">
        <v>6442</v>
      </c>
      <c r="G137" s="222" t="s">
        <v>3454</v>
      </c>
      <c r="H137" s="223">
        <v>10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41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170</v>
      </c>
      <c r="AT137" s="231" t="s">
        <v>166</v>
      </c>
      <c r="AU137" s="231" t="s">
        <v>84</v>
      </c>
      <c r="AY137" s="17" t="s">
        <v>164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84</v>
      </c>
      <c r="BK137" s="232">
        <f>ROUND(I137*H137,2)</f>
        <v>0</v>
      </c>
      <c r="BL137" s="17" t="s">
        <v>170</v>
      </c>
      <c r="BM137" s="231" t="s">
        <v>6443</v>
      </c>
    </row>
    <row r="138" spans="1:63" s="12" customFormat="1" ht="25.9" customHeight="1">
      <c r="A138" s="12"/>
      <c r="B138" s="203"/>
      <c r="C138" s="204"/>
      <c r="D138" s="205" t="s">
        <v>75</v>
      </c>
      <c r="E138" s="206" t="s">
        <v>6444</v>
      </c>
      <c r="F138" s="206" t="s">
        <v>6444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SUM(P139:P149)</f>
        <v>0</v>
      </c>
      <c r="Q138" s="211"/>
      <c r="R138" s="212">
        <f>SUM(R139:R149)</f>
        <v>0</v>
      </c>
      <c r="S138" s="211"/>
      <c r="T138" s="213">
        <f>SUM(T139:T149)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76</v>
      </c>
      <c r="AY138" s="214" t="s">
        <v>164</v>
      </c>
      <c r="BK138" s="216">
        <f>SUM(BK139:BK149)</f>
        <v>0</v>
      </c>
    </row>
    <row r="139" spans="1:65" s="2" customFormat="1" ht="13.8" customHeight="1">
      <c r="A139" s="38"/>
      <c r="B139" s="39"/>
      <c r="C139" s="219" t="s">
        <v>252</v>
      </c>
      <c r="D139" s="219" t="s">
        <v>166</v>
      </c>
      <c r="E139" s="220" t="s">
        <v>6445</v>
      </c>
      <c r="F139" s="221" t="s">
        <v>6446</v>
      </c>
      <c r="G139" s="222" t="s">
        <v>3454</v>
      </c>
      <c r="H139" s="223">
        <v>1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41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170</v>
      </c>
      <c r="AT139" s="231" t="s">
        <v>166</v>
      </c>
      <c r="AU139" s="231" t="s">
        <v>84</v>
      </c>
      <c r="AY139" s="17" t="s">
        <v>164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84</v>
      </c>
      <c r="BK139" s="232">
        <f>ROUND(I139*H139,2)</f>
        <v>0</v>
      </c>
      <c r="BL139" s="17" t="s">
        <v>170</v>
      </c>
      <c r="BM139" s="231" t="s">
        <v>6447</v>
      </c>
    </row>
    <row r="140" spans="1:65" s="2" customFormat="1" ht="13.8" customHeight="1">
      <c r="A140" s="38"/>
      <c r="B140" s="39"/>
      <c r="C140" s="219" t="s">
        <v>258</v>
      </c>
      <c r="D140" s="219" t="s">
        <v>166</v>
      </c>
      <c r="E140" s="220" t="s">
        <v>6448</v>
      </c>
      <c r="F140" s="221" t="s">
        <v>6449</v>
      </c>
      <c r="G140" s="222" t="s">
        <v>3454</v>
      </c>
      <c r="H140" s="223">
        <v>1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41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170</v>
      </c>
      <c r="AT140" s="231" t="s">
        <v>166</v>
      </c>
      <c r="AU140" s="231" t="s">
        <v>84</v>
      </c>
      <c r="AY140" s="17" t="s">
        <v>164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84</v>
      </c>
      <c r="BK140" s="232">
        <f>ROUND(I140*H140,2)</f>
        <v>0</v>
      </c>
      <c r="BL140" s="17" t="s">
        <v>170</v>
      </c>
      <c r="BM140" s="231" t="s">
        <v>6450</v>
      </c>
    </row>
    <row r="141" spans="1:65" s="2" customFormat="1" ht="13.8" customHeight="1">
      <c r="A141" s="38"/>
      <c r="B141" s="39"/>
      <c r="C141" s="219" t="s">
        <v>263</v>
      </c>
      <c r="D141" s="219" t="s">
        <v>166</v>
      </c>
      <c r="E141" s="220" t="s">
        <v>6451</v>
      </c>
      <c r="F141" s="221" t="s">
        <v>6452</v>
      </c>
      <c r="G141" s="222" t="s">
        <v>3454</v>
      </c>
      <c r="H141" s="223">
        <v>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41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170</v>
      </c>
      <c r="AT141" s="231" t="s">
        <v>166</v>
      </c>
      <c r="AU141" s="231" t="s">
        <v>84</v>
      </c>
      <c r="AY141" s="17" t="s">
        <v>164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84</v>
      </c>
      <c r="BK141" s="232">
        <f>ROUND(I141*H141,2)</f>
        <v>0</v>
      </c>
      <c r="BL141" s="17" t="s">
        <v>170</v>
      </c>
      <c r="BM141" s="231" t="s">
        <v>6453</v>
      </c>
    </row>
    <row r="142" spans="1:65" s="2" customFormat="1" ht="13.8" customHeight="1">
      <c r="A142" s="38"/>
      <c r="B142" s="39"/>
      <c r="C142" s="219" t="s">
        <v>268</v>
      </c>
      <c r="D142" s="219" t="s">
        <v>166</v>
      </c>
      <c r="E142" s="220" t="s">
        <v>6454</v>
      </c>
      <c r="F142" s="221" t="s">
        <v>6455</v>
      </c>
      <c r="G142" s="222" t="s">
        <v>3454</v>
      </c>
      <c r="H142" s="223">
        <v>2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41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170</v>
      </c>
      <c r="AT142" s="231" t="s">
        <v>166</v>
      </c>
      <c r="AU142" s="231" t="s">
        <v>84</v>
      </c>
      <c r="AY142" s="17" t="s">
        <v>164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84</v>
      </c>
      <c r="BK142" s="232">
        <f>ROUND(I142*H142,2)</f>
        <v>0</v>
      </c>
      <c r="BL142" s="17" t="s">
        <v>170</v>
      </c>
      <c r="BM142" s="231" t="s">
        <v>6456</v>
      </c>
    </row>
    <row r="143" spans="1:65" s="2" customFormat="1" ht="13.8" customHeight="1">
      <c r="A143" s="38"/>
      <c r="B143" s="39"/>
      <c r="C143" s="219" t="s">
        <v>275</v>
      </c>
      <c r="D143" s="219" t="s">
        <v>166</v>
      </c>
      <c r="E143" s="220" t="s">
        <v>6457</v>
      </c>
      <c r="F143" s="221" t="s">
        <v>6458</v>
      </c>
      <c r="G143" s="222" t="s">
        <v>3454</v>
      </c>
      <c r="H143" s="223">
        <v>1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41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170</v>
      </c>
      <c r="AT143" s="231" t="s">
        <v>166</v>
      </c>
      <c r="AU143" s="231" t="s">
        <v>84</v>
      </c>
      <c r="AY143" s="17" t="s">
        <v>164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84</v>
      </c>
      <c r="BK143" s="232">
        <f>ROUND(I143*H143,2)</f>
        <v>0</v>
      </c>
      <c r="BL143" s="17" t="s">
        <v>170</v>
      </c>
      <c r="BM143" s="231" t="s">
        <v>6459</v>
      </c>
    </row>
    <row r="144" spans="1:65" s="2" customFormat="1" ht="13.8" customHeight="1">
      <c r="A144" s="38"/>
      <c r="B144" s="39"/>
      <c r="C144" s="219" t="s">
        <v>7</v>
      </c>
      <c r="D144" s="219" t="s">
        <v>166</v>
      </c>
      <c r="E144" s="220" t="s">
        <v>6460</v>
      </c>
      <c r="F144" s="221" t="s">
        <v>6461</v>
      </c>
      <c r="G144" s="222" t="s">
        <v>3454</v>
      </c>
      <c r="H144" s="223">
        <v>1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41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170</v>
      </c>
      <c r="AT144" s="231" t="s">
        <v>166</v>
      </c>
      <c r="AU144" s="231" t="s">
        <v>84</v>
      </c>
      <c r="AY144" s="17" t="s">
        <v>164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84</v>
      </c>
      <c r="BK144" s="232">
        <f>ROUND(I144*H144,2)</f>
        <v>0</v>
      </c>
      <c r="BL144" s="17" t="s">
        <v>170</v>
      </c>
      <c r="BM144" s="231" t="s">
        <v>6462</v>
      </c>
    </row>
    <row r="145" spans="1:65" s="2" customFormat="1" ht="13.8" customHeight="1">
      <c r="A145" s="38"/>
      <c r="B145" s="39"/>
      <c r="C145" s="219" t="s">
        <v>284</v>
      </c>
      <c r="D145" s="219" t="s">
        <v>166</v>
      </c>
      <c r="E145" s="220" t="s">
        <v>6463</v>
      </c>
      <c r="F145" s="221" t="s">
        <v>6464</v>
      </c>
      <c r="G145" s="222" t="s">
        <v>3454</v>
      </c>
      <c r="H145" s="223">
        <v>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41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170</v>
      </c>
      <c r="AT145" s="231" t="s">
        <v>166</v>
      </c>
      <c r="AU145" s="231" t="s">
        <v>84</v>
      </c>
      <c r="AY145" s="17" t="s">
        <v>164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84</v>
      </c>
      <c r="BK145" s="232">
        <f>ROUND(I145*H145,2)</f>
        <v>0</v>
      </c>
      <c r="BL145" s="17" t="s">
        <v>170</v>
      </c>
      <c r="BM145" s="231" t="s">
        <v>6465</v>
      </c>
    </row>
    <row r="146" spans="1:65" s="2" customFormat="1" ht="13.8" customHeight="1">
      <c r="A146" s="38"/>
      <c r="B146" s="39"/>
      <c r="C146" s="219" t="s">
        <v>291</v>
      </c>
      <c r="D146" s="219" t="s">
        <v>166</v>
      </c>
      <c r="E146" s="220" t="s">
        <v>6466</v>
      </c>
      <c r="F146" s="221" t="s">
        <v>6467</v>
      </c>
      <c r="G146" s="222" t="s">
        <v>3454</v>
      </c>
      <c r="H146" s="223">
        <v>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41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170</v>
      </c>
      <c r="AT146" s="231" t="s">
        <v>166</v>
      </c>
      <c r="AU146" s="231" t="s">
        <v>84</v>
      </c>
      <c r="AY146" s="17" t="s">
        <v>164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84</v>
      </c>
      <c r="BK146" s="232">
        <f>ROUND(I146*H146,2)</f>
        <v>0</v>
      </c>
      <c r="BL146" s="17" t="s">
        <v>170</v>
      </c>
      <c r="BM146" s="231" t="s">
        <v>6468</v>
      </c>
    </row>
    <row r="147" spans="1:65" s="2" customFormat="1" ht="13.8" customHeight="1">
      <c r="A147" s="38"/>
      <c r="B147" s="39"/>
      <c r="C147" s="219" t="s">
        <v>296</v>
      </c>
      <c r="D147" s="219" t="s">
        <v>166</v>
      </c>
      <c r="E147" s="220" t="s">
        <v>6469</v>
      </c>
      <c r="F147" s="221" t="s">
        <v>6470</v>
      </c>
      <c r="G147" s="222" t="s">
        <v>3454</v>
      </c>
      <c r="H147" s="223">
        <v>1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41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170</v>
      </c>
      <c r="AT147" s="231" t="s">
        <v>166</v>
      </c>
      <c r="AU147" s="231" t="s">
        <v>84</v>
      </c>
      <c r="AY147" s="17" t="s">
        <v>164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84</v>
      </c>
      <c r="BK147" s="232">
        <f>ROUND(I147*H147,2)</f>
        <v>0</v>
      </c>
      <c r="BL147" s="17" t="s">
        <v>170</v>
      </c>
      <c r="BM147" s="231" t="s">
        <v>6471</v>
      </c>
    </row>
    <row r="148" spans="1:65" s="2" customFormat="1" ht="13.8" customHeight="1">
      <c r="A148" s="38"/>
      <c r="B148" s="39"/>
      <c r="C148" s="219" t="s">
        <v>305</v>
      </c>
      <c r="D148" s="219" t="s">
        <v>166</v>
      </c>
      <c r="E148" s="220" t="s">
        <v>6472</v>
      </c>
      <c r="F148" s="221" t="s">
        <v>6473</v>
      </c>
      <c r="G148" s="222" t="s">
        <v>3454</v>
      </c>
      <c r="H148" s="223">
        <v>1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41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170</v>
      </c>
      <c r="AT148" s="231" t="s">
        <v>166</v>
      </c>
      <c r="AU148" s="231" t="s">
        <v>84</v>
      </c>
      <c r="AY148" s="17" t="s">
        <v>164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84</v>
      </c>
      <c r="BK148" s="232">
        <f>ROUND(I148*H148,2)</f>
        <v>0</v>
      </c>
      <c r="BL148" s="17" t="s">
        <v>170</v>
      </c>
      <c r="BM148" s="231" t="s">
        <v>6474</v>
      </c>
    </row>
    <row r="149" spans="1:65" s="2" customFormat="1" ht="13.8" customHeight="1">
      <c r="A149" s="38"/>
      <c r="B149" s="39"/>
      <c r="C149" s="219" t="s">
        <v>314</v>
      </c>
      <c r="D149" s="219" t="s">
        <v>166</v>
      </c>
      <c r="E149" s="220" t="s">
        <v>6475</v>
      </c>
      <c r="F149" s="221" t="s">
        <v>6476</v>
      </c>
      <c r="G149" s="222" t="s">
        <v>3454</v>
      </c>
      <c r="H149" s="223">
        <v>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41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170</v>
      </c>
      <c r="AT149" s="231" t="s">
        <v>166</v>
      </c>
      <c r="AU149" s="231" t="s">
        <v>84</v>
      </c>
      <c r="AY149" s="17" t="s">
        <v>164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84</v>
      </c>
      <c r="BK149" s="232">
        <f>ROUND(I149*H149,2)</f>
        <v>0</v>
      </c>
      <c r="BL149" s="17" t="s">
        <v>170</v>
      </c>
      <c r="BM149" s="231" t="s">
        <v>6477</v>
      </c>
    </row>
    <row r="150" spans="1:63" s="12" customFormat="1" ht="25.9" customHeight="1">
      <c r="A150" s="12"/>
      <c r="B150" s="203"/>
      <c r="C150" s="204"/>
      <c r="D150" s="205" t="s">
        <v>75</v>
      </c>
      <c r="E150" s="206" t="s">
        <v>6478</v>
      </c>
      <c r="F150" s="206" t="s">
        <v>6478</v>
      </c>
      <c r="G150" s="204"/>
      <c r="H150" s="204"/>
      <c r="I150" s="207"/>
      <c r="J150" s="208">
        <f>BK150</f>
        <v>0</v>
      </c>
      <c r="K150" s="204"/>
      <c r="L150" s="209"/>
      <c r="M150" s="210"/>
      <c r="N150" s="211"/>
      <c r="O150" s="211"/>
      <c r="P150" s="212">
        <f>P151</f>
        <v>0</v>
      </c>
      <c r="Q150" s="211"/>
      <c r="R150" s="212">
        <f>R151</f>
        <v>0</v>
      </c>
      <c r="S150" s="211"/>
      <c r="T150" s="213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84</v>
      </c>
      <c r="AT150" s="215" t="s">
        <v>75</v>
      </c>
      <c r="AU150" s="215" t="s">
        <v>76</v>
      </c>
      <c r="AY150" s="214" t="s">
        <v>164</v>
      </c>
      <c r="BK150" s="216">
        <f>BK151</f>
        <v>0</v>
      </c>
    </row>
    <row r="151" spans="1:65" s="2" customFormat="1" ht="13.8" customHeight="1">
      <c r="A151" s="38"/>
      <c r="B151" s="39"/>
      <c r="C151" s="219" t="s">
        <v>319</v>
      </c>
      <c r="D151" s="219" t="s">
        <v>166</v>
      </c>
      <c r="E151" s="220" t="s">
        <v>6479</v>
      </c>
      <c r="F151" s="221" t="s">
        <v>6480</v>
      </c>
      <c r="G151" s="222" t="s">
        <v>3454</v>
      </c>
      <c r="H151" s="223">
        <v>3</v>
      </c>
      <c r="I151" s="224"/>
      <c r="J151" s="225">
        <f>ROUND(I151*H151,2)</f>
        <v>0</v>
      </c>
      <c r="K151" s="226"/>
      <c r="L151" s="44"/>
      <c r="M151" s="278" t="s">
        <v>1</v>
      </c>
      <c r="N151" s="279" t="s">
        <v>41</v>
      </c>
      <c r="O151" s="280"/>
      <c r="P151" s="281">
        <f>O151*H151</f>
        <v>0</v>
      </c>
      <c r="Q151" s="281">
        <v>0</v>
      </c>
      <c r="R151" s="281">
        <f>Q151*H151</f>
        <v>0</v>
      </c>
      <c r="S151" s="281">
        <v>0</v>
      </c>
      <c r="T151" s="28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170</v>
      </c>
      <c r="AT151" s="231" t="s">
        <v>166</v>
      </c>
      <c r="AU151" s="231" t="s">
        <v>84</v>
      </c>
      <c r="AY151" s="17" t="s">
        <v>164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84</v>
      </c>
      <c r="BK151" s="232">
        <f>ROUND(I151*H151,2)</f>
        <v>0</v>
      </c>
      <c r="BL151" s="17" t="s">
        <v>170</v>
      </c>
      <c r="BM151" s="231" t="s">
        <v>6481</v>
      </c>
    </row>
    <row r="152" spans="1:31" s="2" customFormat="1" ht="6.95" customHeight="1">
      <c r="A152" s="38"/>
      <c r="B152" s="66"/>
      <c r="C152" s="67"/>
      <c r="D152" s="67"/>
      <c r="E152" s="67"/>
      <c r="F152" s="67"/>
      <c r="G152" s="67"/>
      <c r="H152" s="67"/>
      <c r="I152" s="67"/>
      <c r="J152" s="67"/>
      <c r="K152" s="67"/>
      <c r="L152" s="44"/>
      <c r="M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</sheetData>
  <sheetProtection password="CC35" sheet="1" objects="1" scenarios="1" formatColumns="0" formatRows="0" autoFilter="0"/>
  <autoFilter ref="C119:K15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2021-10-05T08:15:55Z</dcterms:created>
  <dcterms:modified xsi:type="dcterms:W3CDTF">2021-10-05T08:16:36Z</dcterms:modified>
  <cp:category/>
  <cp:version/>
  <cp:contentType/>
  <cp:contentStatus/>
</cp:coreProperties>
</file>