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nergoncz-my.sharepoint.com/personal/dagmar_cerna_energon_cz/Documents/Plocha/"/>
    </mc:Choice>
  </mc:AlternateContent>
  <xr:revisionPtr revIDLastSave="0" documentId="14_{EF7708AA-5C04-4C77-BFC9-0353D72CF7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rycí list" sheetId="4" r:id="rId1"/>
    <sheet name="Výkaz výmě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8" i="2" l="1"/>
  <c r="I308" i="2" s="1"/>
  <c r="G29" i="2"/>
  <c r="G28" i="2"/>
  <c r="I28" i="2" s="1"/>
  <c r="F27" i="2"/>
  <c r="H27" i="2" s="1"/>
  <c r="G26" i="2"/>
  <c r="I26" i="2" s="1"/>
  <c r="G25" i="2"/>
  <c r="I25" i="2" s="1"/>
  <c r="F209" i="2"/>
  <c r="H209" i="2" s="1"/>
  <c r="F210" i="2"/>
  <c r="H210" i="2" s="1"/>
  <c r="F211" i="2"/>
  <c r="H211" i="2" s="1"/>
  <c r="F212" i="2"/>
  <c r="H212" i="2" s="1"/>
  <c r="F208" i="2"/>
  <c r="H208" i="2" s="1"/>
  <c r="F309" i="2"/>
  <c r="H309" i="2" s="1"/>
  <c r="F310" i="2"/>
  <c r="H310" i="2" s="1"/>
  <c r="F311" i="2"/>
  <c r="H311" i="2" s="1"/>
  <c r="F312" i="2"/>
  <c r="H312" i="2" s="1"/>
  <c r="F313" i="2"/>
  <c r="H313" i="2" s="1"/>
  <c r="F172" i="2"/>
  <c r="H172" i="2" s="1"/>
  <c r="F173" i="2"/>
  <c r="H173" i="2" s="1"/>
  <c r="F174" i="2"/>
  <c r="H174" i="2" s="1"/>
  <c r="F175" i="2"/>
  <c r="H175" i="2" s="1"/>
  <c r="F171" i="2"/>
  <c r="H171" i="2" s="1"/>
  <c r="F101" i="2"/>
  <c r="H101" i="2" s="1"/>
  <c r="F102" i="2"/>
  <c r="H102" i="2" s="1"/>
  <c r="F103" i="2"/>
  <c r="H103" i="2" s="1"/>
  <c r="F104" i="2"/>
  <c r="H104" i="2" s="1"/>
  <c r="F100" i="2"/>
  <c r="H100" i="2" s="1"/>
  <c r="F92" i="2"/>
  <c r="H92" i="2" s="1"/>
  <c r="F89" i="2"/>
  <c r="H89" i="2" s="1"/>
  <c r="F67" i="2"/>
  <c r="H67" i="2" s="1"/>
  <c r="F68" i="2"/>
  <c r="H68" i="2" s="1"/>
  <c r="F66" i="2"/>
  <c r="H66" i="2" s="1"/>
  <c r="F65" i="2"/>
  <c r="H65" i="2" s="1"/>
  <c r="F56" i="2"/>
  <c r="H56" i="2" s="1"/>
  <c r="F49" i="2"/>
  <c r="H49" i="2" s="1"/>
  <c r="G317" i="2"/>
  <c r="I317" i="2" s="1"/>
  <c r="G316" i="2"/>
  <c r="I316" i="2" s="1"/>
  <c r="G284" i="2"/>
  <c r="I284" i="2" s="1"/>
  <c r="G283" i="2"/>
  <c r="I283" i="2" s="1"/>
  <c r="G248" i="2"/>
  <c r="I248" i="2" s="1"/>
  <c r="G247" i="2"/>
  <c r="I247" i="2" s="1"/>
  <c r="G215" i="2"/>
  <c r="I215" i="2" s="1"/>
  <c r="G179" i="2"/>
  <c r="I179" i="2" s="1"/>
  <c r="G178" i="2"/>
  <c r="I178" i="2" s="1"/>
  <c r="G142" i="2"/>
  <c r="I142" i="2" s="1"/>
  <c r="G141" i="2"/>
  <c r="I141" i="2" s="1"/>
  <c r="G108" i="2"/>
  <c r="I108" i="2" s="1"/>
  <c r="G107" i="2"/>
  <c r="I107" i="2" s="1"/>
  <c r="G72" i="2"/>
  <c r="I72" i="2" s="1"/>
  <c r="G73" i="2"/>
  <c r="I73" i="2" s="1"/>
  <c r="G326" i="2"/>
  <c r="I326" i="2" s="1"/>
  <c r="G257" i="2"/>
  <c r="I257" i="2" s="1"/>
  <c r="G293" i="2"/>
  <c r="I293" i="2" s="1"/>
  <c r="G258" i="2"/>
  <c r="I258" i="2" s="1"/>
  <c r="G224" i="2"/>
  <c r="I224" i="2" s="1"/>
  <c r="G188" i="2"/>
  <c r="I188" i="2" s="1"/>
  <c r="G151" i="2"/>
  <c r="I151" i="2" s="1"/>
  <c r="G117" i="2"/>
  <c r="I117" i="2" s="1"/>
  <c r="G82" i="2"/>
  <c r="I82" i="2" s="1"/>
  <c r="G325" i="2"/>
  <c r="I325" i="2" s="1"/>
  <c r="G324" i="2"/>
  <c r="I324" i="2" s="1"/>
  <c r="G323" i="2"/>
  <c r="I323" i="2" s="1"/>
  <c r="G322" i="2"/>
  <c r="I322" i="2" s="1"/>
  <c r="G321" i="2"/>
  <c r="I321" i="2" s="1"/>
  <c r="G320" i="2"/>
  <c r="I320" i="2" s="1"/>
  <c r="G319" i="2"/>
  <c r="I319" i="2" s="1"/>
  <c r="G318" i="2"/>
  <c r="I318" i="2" s="1"/>
  <c r="G315" i="2"/>
  <c r="I315" i="2" s="1"/>
  <c r="G314" i="2"/>
  <c r="I314" i="2" s="1"/>
  <c r="G307" i="2"/>
  <c r="I307" i="2" s="1"/>
  <c r="G306" i="2"/>
  <c r="I306" i="2" s="1"/>
  <c r="G305" i="2"/>
  <c r="I305" i="2" s="1"/>
  <c r="G304" i="2"/>
  <c r="I304" i="2" s="1"/>
  <c r="G303" i="2"/>
  <c r="I303" i="2" s="1"/>
  <c r="G302" i="2"/>
  <c r="I302" i="2" s="1"/>
  <c r="G301" i="2"/>
  <c r="I301" i="2" s="1"/>
  <c r="G300" i="2"/>
  <c r="I300" i="2" s="1"/>
  <c r="G299" i="2"/>
  <c r="I299" i="2" s="1"/>
  <c r="F298" i="2"/>
  <c r="H298" i="2" s="1"/>
  <c r="F297" i="2"/>
  <c r="H297" i="2" s="1"/>
  <c r="F296" i="2"/>
  <c r="H296" i="2" s="1"/>
  <c r="F295" i="2"/>
  <c r="H295" i="2" s="1"/>
  <c r="F263" i="2"/>
  <c r="H263" i="2" s="1"/>
  <c r="G264" i="2"/>
  <c r="I264" i="2" s="1"/>
  <c r="G265" i="2"/>
  <c r="I265" i="2" s="1"/>
  <c r="G266" i="2"/>
  <c r="I266" i="2" s="1"/>
  <c r="G267" i="2"/>
  <c r="I267" i="2" s="1"/>
  <c r="G268" i="2"/>
  <c r="I268" i="2" s="1"/>
  <c r="G269" i="2"/>
  <c r="I269" i="2" s="1"/>
  <c r="G270" i="2"/>
  <c r="I270" i="2" s="1"/>
  <c r="G271" i="2"/>
  <c r="I271" i="2" s="1"/>
  <c r="G272" i="2"/>
  <c r="I272" i="2" s="1"/>
  <c r="G273" i="2"/>
  <c r="I273" i="2" s="1"/>
  <c r="G274" i="2"/>
  <c r="I274" i="2" s="1"/>
  <c r="G275" i="2"/>
  <c r="I275" i="2" s="1"/>
  <c r="G276" i="2"/>
  <c r="I276" i="2" s="1"/>
  <c r="G277" i="2"/>
  <c r="I277" i="2" s="1"/>
  <c r="G278" i="2"/>
  <c r="I278" i="2" s="1"/>
  <c r="G279" i="2"/>
  <c r="I279" i="2" s="1"/>
  <c r="G280" i="2"/>
  <c r="I280" i="2" s="1"/>
  <c r="G281" i="2"/>
  <c r="I281" i="2" s="1"/>
  <c r="G282" i="2"/>
  <c r="I282" i="2" s="1"/>
  <c r="G285" i="2"/>
  <c r="I285" i="2" s="1"/>
  <c r="G286" i="2"/>
  <c r="I286" i="2" s="1"/>
  <c r="G287" i="2"/>
  <c r="I287" i="2" s="1"/>
  <c r="G288" i="2"/>
  <c r="I288" i="2" s="1"/>
  <c r="G289" i="2"/>
  <c r="I289" i="2" s="1"/>
  <c r="G290" i="2"/>
  <c r="I290" i="2" s="1"/>
  <c r="G291" i="2"/>
  <c r="I291" i="2" s="1"/>
  <c r="G292" i="2"/>
  <c r="I292" i="2" s="1"/>
  <c r="F262" i="2"/>
  <c r="H262" i="2" s="1"/>
  <c r="F261" i="2"/>
  <c r="H261" i="2" s="1"/>
  <c r="F260" i="2"/>
  <c r="H260" i="2" s="1"/>
  <c r="G256" i="2"/>
  <c r="I256" i="2" s="1"/>
  <c r="G255" i="2"/>
  <c r="I255" i="2" s="1"/>
  <c r="G254" i="2"/>
  <c r="I254" i="2" s="1"/>
  <c r="G253" i="2"/>
  <c r="I253" i="2" s="1"/>
  <c r="G252" i="2"/>
  <c r="I252" i="2" s="1"/>
  <c r="G251" i="2"/>
  <c r="I251" i="2" s="1"/>
  <c r="G250" i="2"/>
  <c r="I250" i="2" s="1"/>
  <c r="G249" i="2"/>
  <c r="I249" i="2" s="1"/>
  <c r="G246" i="2"/>
  <c r="I246" i="2" s="1"/>
  <c r="G245" i="2"/>
  <c r="I245" i="2" s="1"/>
  <c r="G244" i="2"/>
  <c r="I244" i="2" s="1"/>
  <c r="G243" i="2"/>
  <c r="I243" i="2" s="1"/>
  <c r="G242" i="2"/>
  <c r="I242" i="2" s="1"/>
  <c r="G241" i="2"/>
  <c r="I241" i="2" s="1"/>
  <c r="G240" i="2"/>
  <c r="I240" i="2" s="1"/>
  <c r="G239" i="2"/>
  <c r="I239" i="2" s="1"/>
  <c r="G238" i="2"/>
  <c r="I238" i="2" s="1"/>
  <c r="G237" i="2"/>
  <c r="I237" i="2" s="1"/>
  <c r="G236" i="2"/>
  <c r="I236" i="2" s="1"/>
  <c r="G235" i="2"/>
  <c r="I235" i="2" s="1"/>
  <c r="G234" i="2"/>
  <c r="I234" i="2" s="1"/>
  <c r="G233" i="2"/>
  <c r="I233" i="2" s="1"/>
  <c r="G232" i="2"/>
  <c r="I232" i="2" s="1"/>
  <c r="G231" i="2"/>
  <c r="G230" i="2"/>
  <c r="I230" i="2" s="1"/>
  <c r="F229" i="2"/>
  <c r="H229" i="2" s="1"/>
  <c r="F228" i="2"/>
  <c r="H228" i="2" s="1"/>
  <c r="F227" i="2"/>
  <c r="H227" i="2" s="1"/>
  <c r="F226" i="2"/>
  <c r="H226" i="2" s="1"/>
  <c r="C197" i="2"/>
  <c r="G197" i="2" s="1"/>
  <c r="I197" i="2" s="1"/>
  <c r="F43" i="2"/>
  <c r="H43" i="2"/>
  <c r="G203" i="2"/>
  <c r="I203" i="2" s="1"/>
  <c r="G163" i="2"/>
  <c r="I163" i="2" s="1"/>
  <c r="F153" i="2"/>
  <c r="H153" i="2" s="1"/>
  <c r="G166" i="2"/>
  <c r="I166" i="2" s="1"/>
  <c r="G130" i="2"/>
  <c r="I130" i="2" s="1"/>
  <c r="G223" i="2"/>
  <c r="I223" i="2" s="1"/>
  <c r="G222" i="2"/>
  <c r="I222" i="2" s="1"/>
  <c r="G221" i="2"/>
  <c r="I221" i="2" s="1"/>
  <c r="G220" i="2"/>
  <c r="I220" i="2" s="1"/>
  <c r="G219" i="2"/>
  <c r="I219" i="2" s="1"/>
  <c r="G218" i="2"/>
  <c r="I218" i="2" s="1"/>
  <c r="G217" i="2"/>
  <c r="I217" i="2" s="1"/>
  <c r="G216" i="2"/>
  <c r="I216" i="2" s="1"/>
  <c r="G214" i="2"/>
  <c r="I214" i="2" s="1"/>
  <c r="G213" i="2"/>
  <c r="I213" i="2" s="1"/>
  <c r="G207" i="2"/>
  <c r="I207" i="2" s="1"/>
  <c r="G206" i="2"/>
  <c r="I206" i="2" s="1"/>
  <c r="G205" i="2"/>
  <c r="I205" i="2" s="1"/>
  <c r="G204" i="2"/>
  <c r="I204" i="2" s="1"/>
  <c r="G202" i="2"/>
  <c r="I202" i="2" s="1"/>
  <c r="G201" i="2"/>
  <c r="I201" i="2" s="1"/>
  <c r="G200" i="2"/>
  <c r="I200" i="2" s="1"/>
  <c r="G199" i="2"/>
  <c r="I199" i="2" s="1"/>
  <c r="G198" i="2"/>
  <c r="I198" i="2" s="1"/>
  <c r="G196" i="2"/>
  <c r="I196" i="2" s="1"/>
  <c r="F195" i="2"/>
  <c r="H195" i="2" s="1"/>
  <c r="F194" i="2"/>
  <c r="H194" i="2" s="1"/>
  <c r="F193" i="2"/>
  <c r="H193" i="2" s="1"/>
  <c r="F192" i="2"/>
  <c r="H192" i="2" s="1"/>
  <c r="F191" i="2"/>
  <c r="H191" i="2" s="1"/>
  <c r="F190" i="2"/>
  <c r="H190" i="2" s="1"/>
  <c r="G170" i="2"/>
  <c r="I170" i="2" s="1"/>
  <c r="C160" i="2"/>
  <c r="G160" i="2" s="1"/>
  <c r="I160" i="2" s="1"/>
  <c r="C124" i="2"/>
  <c r="G124" i="2" s="1"/>
  <c r="I124" i="2" s="1"/>
  <c r="F155" i="2"/>
  <c r="H155" i="2" s="1"/>
  <c r="F154" i="2"/>
  <c r="H154" i="2" s="1"/>
  <c r="G187" i="2"/>
  <c r="I187" i="2" s="1"/>
  <c r="G186" i="2"/>
  <c r="I186" i="2" s="1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G177" i="2"/>
  <c r="I177" i="2" s="1"/>
  <c r="G176" i="2"/>
  <c r="I176" i="2" s="1"/>
  <c r="G169" i="2"/>
  <c r="I169" i="2" s="1"/>
  <c r="G168" i="2"/>
  <c r="I168" i="2" s="1"/>
  <c r="G167" i="2"/>
  <c r="I167" i="2" s="1"/>
  <c r="G165" i="2"/>
  <c r="I165" i="2" s="1"/>
  <c r="G164" i="2"/>
  <c r="I164" i="2" s="1"/>
  <c r="G162" i="2"/>
  <c r="I162" i="2" s="1"/>
  <c r="G161" i="2"/>
  <c r="I161" i="2" s="1"/>
  <c r="G159" i="2"/>
  <c r="I159" i="2" s="1"/>
  <c r="F158" i="2"/>
  <c r="H158" i="2" s="1"/>
  <c r="F157" i="2"/>
  <c r="H157" i="2" s="1"/>
  <c r="F156" i="2"/>
  <c r="H156" i="2" s="1"/>
  <c r="G150" i="2"/>
  <c r="I150" i="2" s="1"/>
  <c r="G149" i="2"/>
  <c r="I149" i="2" s="1"/>
  <c r="G148" i="2"/>
  <c r="I148" i="2" s="1"/>
  <c r="G147" i="2"/>
  <c r="I147" i="2" s="1"/>
  <c r="G146" i="2"/>
  <c r="I146" i="2" s="1"/>
  <c r="G145" i="2"/>
  <c r="I145" i="2" s="1"/>
  <c r="G144" i="2"/>
  <c r="I144" i="2" s="1"/>
  <c r="G143" i="2"/>
  <c r="I143" i="2" s="1"/>
  <c r="G140" i="2"/>
  <c r="I140" i="2" s="1"/>
  <c r="G139" i="2"/>
  <c r="I139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G131" i="2"/>
  <c r="I131" i="2" s="1"/>
  <c r="G129" i="2"/>
  <c r="I129" i="2" s="1"/>
  <c r="G128" i="2"/>
  <c r="I128" i="2" s="1"/>
  <c r="G127" i="2"/>
  <c r="I127" i="2" s="1"/>
  <c r="G126" i="2"/>
  <c r="I126" i="2" s="1"/>
  <c r="G125" i="2"/>
  <c r="I125" i="2" s="1"/>
  <c r="G123" i="2"/>
  <c r="I123" i="2" s="1"/>
  <c r="F122" i="2"/>
  <c r="H122" i="2" s="1"/>
  <c r="F121" i="2"/>
  <c r="H121" i="2" s="1"/>
  <c r="F120" i="2"/>
  <c r="H120" i="2" s="1"/>
  <c r="F119" i="2"/>
  <c r="H119" i="2" s="1"/>
  <c r="F87" i="2"/>
  <c r="H87" i="2" s="1"/>
  <c r="F88" i="2"/>
  <c r="H88" i="2" s="1"/>
  <c r="G90" i="2"/>
  <c r="I90" i="2" s="1"/>
  <c r="G91" i="2"/>
  <c r="I91" i="2" s="1"/>
  <c r="G93" i="2"/>
  <c r="I93" i="2" s="1"/>
  <c r="G94" i="2"/>
  <c r="I94" i="2" s="1"/>
  <c r="G95" i="2"/>
  <c r="I95" i="2" s="1"/>
  <c r="G96" i="2"/>
  <c r="I96" i="2" s="1"/>
  <c r="G97" i="2"/>
  <c r="I97" i="2" s="1"/>
  <c r="G98" i="2"/>
  <c r="I98" i="2" s="1"/>
  <c r="G99" i="2"/>
  <c r="I99" i="2" s="1"/>
  <c r="G105" i="2"/>
  <c r="I105" i="2" s="1"/>
  <c r="G106" i="2"/>
  <c r="I106" i="2" s="1"/>
  <c r="G109" i="2"/>
  <c r="I109" i="2" s="1"/>
  <c r="G110" i="2"/>
  <c r="I110" i="2" s="1"/>
  <c r="G111" i="2"/>
  <c r="I111" i="2" s="1"/>
  <c r="G112" i="2"/>
  <c r="I112" i="2" s="1"/>
  <c r="G113" i="2"/>
  <c r="I113" i="2" s="1"/>
  <c r="G114" i="2"/>
  <c r="I114" i="2" s="1"/>
  <c r="G115" i="2"/>
  <c r="I115" i="2" s="1"/>
  <c r="G116" i="2"/>
  <c r="I116" i="2" s="1"/>
  <c r="G81" i="2"/>
  <c r="I81" i="2" s="1"/>
  <c r="G61" i="2"/>
  <c r="I61" i="2" s="1"/>
  <c r="G55" i="2"/>
  <c r="I55" i="2" s="1"/>
  <c r="I231" i="2" l="1"/>
  <c r="G64" i="2" l="1"/>
  <c r="I64" i="2" s="1"/>
  <c r="G57" i="2"/>
  <c r="I57" i="2" s="1"/>
  <c r="F52" i="2"/>
  <c r="H52" i="2" s="1"/>
  <c r="F50" i="2"/>
  <c r="G78" i="2"/>
  <c r="I78" i="2" s="1"/>
  <c r="F51" i="2"/>
  <c r="G53" i="2"/>
  <c r="I53" i="2" s="1"/>
  <c r="G54" i="2"/>
  <c r="I54" i="2" s="1"/>
  <c r="G58" i="2"/>
  <c r="I58" i="2" s="1"/>
  <c r="G59" i="2"/>
  <c r="I59" i="2" s="1"/>
  <c r="G60" i="2"/>
  <c r="I60" i="2" s="1"/>
  <c r="G62" i="2"/>
  <c r="I62" i="2" s="1"/>
  <c r="G63" i="2"/>
  <c r="I63" i="2" s="1"/>
  <c r="G69" i="2"/>
  <c r="I69" i="2" s="1"/>
  <c r="G70" i="2"/>
  <c r="I70" i="2" s="1"/>
  <c r="G71" i="2"/>
  <c r="I71" i="2" s="1"/>
  <c r="G74" i="2"/>
  <c r="I74" i="2" s="1"/>
  <c r="G75" i="2"/>
  <c r="I75" i="2" s="1"/>
  <c r="G76" i="2"/>
  <c r="I76" i="2" s="1"/>
  <c r="G77" i="2"/>
  <c r="I77" i="2" s="1"/>
  <c r="G79" i="2"/>
  <c r="I79" i="2" s="1"/>
  <c r="G80" i="2"/>
  <c r="I80" i="2" s="1"/>
  <c r="H51" i="2" l="1"/>
  <c r="H50" i="2"/>
  <c r="G46" i="2"/>
  <c r="I46" i="2" s="1"/>
  <c r="F84" i="2"/>
  <c r="H84" i="2" s="1"/>
  <c r="F85" i="2"/>
  <c r="H85" i="2" s="1"/>
  <c r="F86" i="2"/>
  <c r="H86" i="2" s="1"/>
  <c r="G45" i="2"/>
  <c r="I29" i="2"/>
  <c r="I23" i="2" s="1"/>
  <c r="G18" i="2"/>
  <c r="I18" i="2" s="1"/>
  <c r="G42" i="2"/>
  <c r="I42" i="2" s="1"/>
  <c r="G41" i="2"/>
  <c r="F19" i="2"/>
  <c r="H19" i="2" s="1"/>
  <c r="G38" i="2"/>
  <c r="I38" i="2" s="1"/>
  <c r="C20" i="2"/>
  <c r="F20" i="2" s="1"/>
  <c r="H20" i="2" s="1"/>
  <c r="G22" i="2"/>
  <c r="I22" i="2" s="1"/>
  <c r="G12" i="2"/>
  <c r="I12" i="2" s="1"/>
  <c r="G10" i="2"/>
  <c r="I10" i="2" s="1"/>
  <c r="G4" i="2"/>
  <c r="I4" i="2" s="1"/>
  <c r="G17" i="2"/>
  <c r="I17" i="2" s="1"/>
  <c r="F11" i="2"/>
  <c r="H11" i="2" s="1"/>
  <c r="H47" i="2" l="1"/>
  <c r="F47" i="2"/>
  <c r="G47" i="2"/>
  <c r="I47" i="2"/>
  <c r="G43" i="2"/>
  <c r="Q20" i="4" s="1"/>
  <c r="I45" i="2"/>
  <c r="I43" i="2" s="1"/>
  <c r="G23" i="2"/>
  <c r="I41" i="2"/>
  <c r="F5" i="2"/>
  <c r="F6" i="2"/>
  <c r="H6" i="2" s="1"/>
  <c r="F7" i="2"/>
  <c r="H7" i="2" s="1"/>
  <c r="F8" i="2"/>
  <c r="H8" i="2" s="1"/>
  <c r="F9" i="2"/>
  <c r="H9" i="2" s="1"/>
  <c r="F13" i="2"/>
  <c r="H13" i="2" s="1"/>
  <c r="F14" i="2"/>
  <c r="H14" i="2" s="1"/>
  <c r="F15" i="2"/>
  <c r="H15" i="2" s="1"/>
  <c r="F16" i="2"/>
  <c r="H16" i="2" s="1"/>
  <c r="F21" i="2"/>
  <c r="H21" i="2" s="1"/>
  <c r="F33" i="2"/>
  <c r="H33" i="2" s="1"/>
  <c r="F3" i="2" l="1"/>
  <c r="H5" i="2"/>
  <c r="F32" i="2"/>
  <c r="H32" i="2" s="1"/>
  <c r="F30" i="2" l="1"/>
  <c r="H30" i="2" s="1"/>
  <c r="F31" i="2"/>
  <c r="H31" i="2" s="1"/>
  <c r="I3" i="2" l="1"/>
  <c r="G3" i="2"/>
  <c r="Q14" i="4" s="1"/>
  <c r="F332" i="2" l="1"/>
  <c r="H332" i="2" s="1"/>
  <c r="H327" i="2" s="1"/>
  <c r="G331" i="2"/>
  <c r="I331" i="2" s="1"/>
  <c r="G330" i="2"/>
  <c r="I330" i="2" s="1"/>
  <c r="G329" i="2"/>
  <c r="I329" i="2" s="1"/>
  <c r="G328" i="2"/>
  <c r="G40" i="2"/>
  <c r="I40" i="2" s="1"/>
  <c r="G39" i="2"/>
  <c r="I39" i="2" s="1"/>
  <c r="F37" i="2"/>
  <c r="H37" i="2" s="1"/>
  <c r="G36" i="2"/>
  <c r="F35" i="2"/>
  <c r="F24" i="2"/>
  <c r="H24" i="2" l="1"/>
  <c r="H23" i="2" s="1"/>
  <c r="F23" i="2"/>
  <c r="Q16" i="4" s="1"/>
  <c r="F34" i="2"/>
  <c r="G34" i="2"/>
  <c r="I328" i="2"/>
  <c r="I327" i="2" s="1"/>
  <c r="G327" i="2"/>
  <c r="I36" i="2"/>
  <c r="I34" i="2" s="1"/>
  <c r="H35" i="2"/>
  <c r="H34" i="2" s="1"/>
  <c r="H3" i="2"/>
  <c r="F327" i="2"/>
  <c r="Q18" i="4" l="1"/>
  <c r="Q22" i="4" s="1"/>
  <c r="Q30" i="4" s="1"/>
  <c r="F334" i="2"/>
  <c r="G334" i="2"/>
  <c r="F339" i="2" s="1"/>
  <c r="I334" i="2"/>
  <c r="H334" i="2"/>
  <c r="Q32" i="4" l="1"/>
  <c r="Q36" i="4" s="1"/>
  <c r="H339" i="2"/>
  <c r="F338" i="2"/>
  <c r="F337" i="2"/>
  <c r="G339" i="2" l="1"/>
  <c r="H338" i="2"/>
  <c r="G338" i="2" s="1"/>
  <c r="H337" i="2"/>
  <c r="G337" i="2" l="1"/>
</calcChain>
</file>

<file path=xl/sharedStrings.xml><?xml version="1.0" encoding="utf-8"?>
<sst xmlns="http://schemas.openxmlformats.org/spreadsheetml/2006/main" count="1656" uniqueCount="470">
  <si>
    <t>Kč</t>
  </si>
  <si>
    <t>x</t>
  </si>
  <si>
    <t>Náklady v Kč s DPH</t>
  </si>
  <si>
    <t>Náklady v Kč bez DPH</t>
  </si>
  <si>
    <t>h</t>
  </si>
  <si>
    <t>Kč/MJ</t>
  </si>
  <si>
    <t>Způsobilé výdaje</t>
  </si>
  <si>
    <t>Nezpůsobilé výdaje</t>
  </si>
  <si>
    <t>Materiál</t>
  </si>
  <si>
    <t>Číslo</t>
  </si>
  <si>
    <t>Položka</t>
  </si>
  <si>
    <t>Množství</t>
  </si>
  <si>
    <t>MJ</t>
  </si>
  <si>
    <t>Uznatelné</t>
  </si>
  <si>
    <t>Neuznatelné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</si>
  <si>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</si>
  <si>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</si>
  <si>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</si>
  <si>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</si>
  <si>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</si>
  <si>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</si>
  <si>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</si>
  <si>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</si>
  <si>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</si>
  <si>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</si>
  <si>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</si>
  <si>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</si>
  <si>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</si>
  <si>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</si>
  <si>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</t>
  </si>
  <si>
    <t>Podružný elektromateriál pro zapojení svítidel</t>
  </si>
  <si>
    <t>Montážní práce</t>
  </si>
  <si>
    <t>2.</t>
  </si>
  <si>
    <t>2.1</t>
  </si>
  <si>
    <t>2.2</t>
  </si>
  <si>
    <t>2.3</t>
  </si>
  <si>
    <t>2.4</t>
  </si>
  <si>
    <t>2.5</t>
  </si>
  <si>
    <t>Ostatní</t>
  </si>
  <si>
    <t>3.</t>
  </si>
  <si>
    <t>3.1</t>
  </si>
  <si>
    <t>3.2</t>
  </si>
  <si>
    <t>3.3</t>
  </si>
  <si>
    <t>3.4</t>
  </si>
  <si>
    <t>3.5</t>
  </si>
  <si>
    <t>3.6</t>
  </si>
  <si>
    <t>3.7</t>
  </si>
  <si>
    <t>Pasport VO</t>
  </si>
  <si>
    <t>Ekologická likvidace svítidel a zdrojů</t>
  </si>
  <si>
    <t>Vyhotovení protokolu o ověření osvětlenosti</t>
  </si>
  <si>
    <t>Vyhotovení ZVA</t>
  </si>
  <si>
    <t>Ubytování a doprava</t>
  </si>
  <si>
    <t>Doprava a manipulace s materiálem</t>
  </si>
  <si>
    <t xml:space="preserve">4. </t>
  </si>
  <si>
    <t>VRN</t>
  </si>
  <si>
    <t>Související práce pro zařízení staveniště</t>
  </si>
  <si>
    <t>Skládky na staveništi</t>
  </si>
  <si>
    <t>Zabezpečení stanoviště</t>
  </si>
  <si>
    <t>Dopravní značení na staveništi</t>
  </si>
  <si>
    <t>Revize</t>
  </si>
  <si>
    <t>ks</t>
  </si>
  <si>
    <t>kpl</t>
  </si>
  <si>
    <t>km</t>
  </si>
  <si>
    <t>5.</t>
  </si>
  <si>
    <t>5.2</t>
  </si>
  <si>
    <t>5.1</t>
  </si>
  <si>
    <t>5.3</t>
  </si>
  <si>
    <t>5.4</t>
  </si>
  <si>
    <t>5.5</t>
  </si>
  <si>
    <t>CELKEM</t>
  </si>
  <si>
    <t>Celkové výdaje</t>
  </si>
  <si>
    <t>Mj</t>
  </si>
  <si>
    <t>Bez DPH</t>
  </si>
  <si>
    <t>DPH</t>
  </si>
  <si>
    <t>Celkem s DPH</t>
  </si>
  <si>
    <t>4.1</t>
  </si>
  <si>
    <t>1.15</t>
  </si>
  <si>
    <t>2.6</t>
  </si>
  <si>
    <t>1.16</t>
  </si>
  <si>
    <t>Montáž stožáru</t>
  </si>
  <si>
    <t>Svítidlo pro situaci 1, stmívatelný předřadník, CLO , příkon max.24W, 2700K - typ A</t>
  </si>
  <si>
    <t>Svítidlo pro situaci 2, stmívatelný předřadník, CLO , příkon max.37W, 2700K - typ A</t>
  </si>
  <si>
    <t>Svítidlo pro situaci 3, stmívatelný předřadník, CLO , příkon max.118W, 2700K - typ A</t>
  </si>
  <si>
    <t>Svítidlo pro situaci 4, stmívatelný předřadník, CLO , příkon max. 53W, 2700K - typ A</t>
  </si>
  <si>
    <t>Svítidlo pro situaci 5, stmívatelný předřadník, CLO , příkon max. 31W, 2700K - typ A</t>
  </si>
  <si>
    <t>Svítidlo pro situaci 6, stmívatelný předřadník, CLO , příkon max. 19W, 2700K - typ A</t>
  </si>
  <si>
    <t>Svítidlo pro situaci 7, stmívatelný předřadník, CLO , příkon max. 19W, 2700K - typ A</t>
  </si>
  <si>
    <t>Svítidlo pro situaci 8, stmívatelný předřadník, CLO , příkon max. 19W, 2700K - typ A</t>
  </si>
  <si>
    <t>Svítidlo pro situaci 9, stmívatelný předřadník, CLO , příkon max. 19W, 2700K - typ A</t>
  </si>
  <si>
    <t>Svítidlo pro situaci 10, stmívatelný předřadník, CLO , příkon max. 19W, 2700K - typ A</t>
  </si>
  <si>
    <t>Svítidlo pro přechod, stmívatelný předřadník, CLO, příkon max. 54,5W, 4000K - typ B, pozice 257, 258.1</t>
  </si>
  <si>
    <t>Svítidlo pro přechod, stmívatelný předřadník, CLO, příkon max. 35W, 4000K - typ B, pozice 287</t>
  </si>
  <si>
    <t>Přezbrojení podružných jističů na charakteristiu C</t>
  </si>
  <si>
    <t>Demontáž svítidla</t>
  </si>
  <si>
    <t>Plošina</t>
  </si>
  <si>
    <t>Demontáž// monttáž stávající výzbroje RVO</t>
  </si>
  <si>
    <t>hod</t>
  </si>
  <si>
    <t>Stožárová svorkovnice</t>
  </si>
  <si>
    <t>Svodový kabel CYKY-J 3x1,5 mm</t>
  </si>
  <si>
    <t>m</t>
  </si>
  <si>
    <t>Montáž svodového kabelu</t>
  </si>
  <si>
    <t>Montáž stožárové svorkovnice</t>
  </si>
  <si>
    <t>Hlavní stavební práce</t>
  </si>
  <si>
    <t>1.17</t>
  </si>
  <si>
    <t>1.18</t>
  </si>
  <si>
    <t>4.2</t>
  </si>
  <si>
    <t>Úprava RVO</t>
  </si>
  <si>
    <t>3.8</t>
  </si>
  <si>
    <t xml:space="preserve">Měření kvality kabelového vedení </t>
  </si>
  <si>
    <t>Koncepce výměny kabelového vedení (koncepční dokument dle zjištěných hodnot z měření - 
vyčíslení nákladů v čase, prioritizace výměn kabelu, návrh výměny kabelů dle jednotlivých 
lokalit v čase)</t>
  </si>
  <si>
    <t>Svítidlo pro osvětlení podchodu u lice 28.října, stmívatelný předřadník, CLO, příkon max. 15W, 2700K - typ C</t>
  </si>
  <si>
    <t>1.19</t>
  </si>
  <si>
    <t>Montáž svítidla veřejného osvětlení</t>
  </si>
  <si>
    <t>Montáž svítidla v podchodu v ulici 28.října</t>
  </si>
  <si>
    <t>Demontáž svítidla v podchodu v ulici 28.října</t>
  </si>
  <si>
    <t>2.7</t>
  </si>
  <si>
    <t>2.8</t>
  </si>
  <si>
    <t>RVO 5 - zednické práce, narovnání geometrie RVO, oprava praskliny ve zděném pilíři</t>
  </si>
  <si>
    <t>RVO 21 - výměna vnějších dvířek, zámečnické práce, rozměr 76 (š) x 90 (v) x 25 (h)</t>
  </si>
  <si>
    <t>Rekonstrukce VO - ulice Přívozní - SB č. 288 - 293</t>
  </si>
  <si>
    <t>Stožár bezpaticový vetknutý K6</t>
  </si>
  <si>
    <t>Stožárová svorkovnice Bečov SV 6.16/6A</t>
  </si>
  <si>
    <t>Kabel AYKY-J 4x10mm2</t>
  </si>
  <si>
    <t>Kabel CYKY 3x1,5mm2</t>
  </si>
  <si>
    <t>Zemnící drát FeZn 10mm</t>
  </si>
  <si>
    <t>Oko na zemnící drát, M8</t>
  </si>
  <si>
    <t>Svorka SK</t>
  </si>
  <si>
    <t>Chránička KOPEX 63mm</t>
  </si>
  <si>
    <t>Krycí desky / výstražná fólie</t>
  </si>
  <si>
    <t>Výkopové práce 30x80m</t>
  </si>
  <si>
    <t>Stožárové pouzdro 900*300</t>
  </si>
  <si>
    <t>Betonový základ pro stožár</t>
  </si>
  <si>
    <t>Výkop pro betonový základ stožáru</t>
  </si>
  <si>
    <t>Pískové lože 20cm</t>
  </si>
  <si>
    <t>bm</t>
  </si>
  <si>
    <t>Spojovací a montážní materiál</t>
  </si>
  <si>
    <t>soub</t>
  </si>
  <si>
    <t>Napojení na stávající rozvody</t>
  </si>
  <si>
    <t>Doprava</t>
  </si>
  <si>
    <t>Odvoz a likvidace odpadu</t>
  </si>
  <si>
    <t>Koordinace se správci sítí</t>
  </si>
  <si>
    <t>Výchozí revize</t>
  </si>
  <si>
    <t>Geodetické vytýčení nových rozvodů vč. geometrického plánu</t>
  </si>
  <si>
    <t>Projektová dokumentace skutečného provedení</t>
  </si>
  <si>
    <t>Stožár bezpaticový vetknutý K7</t>
  </si>
  <si>
    <t>Stavby - kompletní výměna kabelové trasy a světelných bodů</t>
  </si>
  <si>
    <t>demontáž a likvidace zdemontovaného materiálu</t>
  </si>
  <si>
    <t>Montáž svorkovnice</t>
  </si>
  <si>
    <t>Pokládka kabelu, chráničky a zemnícího pásku</t>
  </si>
  <si>
    <t>Výkopové práce 30x120m</t>
  </si>
  <si>
    <t>Chránička DN50</t>
  </si>
  <si>
    <t>Zához, hutnění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</si>
  <si>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</si>
  <si>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</si>
  <si>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</si>
  <si>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</si>
  <si>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</si>
  <si>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</si>
  <si>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</si>
  <si>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</si>
  <si>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</si>
  <si>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</si>
  <si>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</si>
  <si>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</si>
  <si>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</si>
  <si>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</si>
  <si>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</si>
  <si>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</si>
  <si>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</si>
  <si>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</si>
  <si>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</si>
  <si>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</si>
  <si>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</si>
  <si>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</si>
  <si>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</si>
  <si>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</si>
  <si>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</si>
  <si>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</si>
  <si>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</si>
  <si>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</si>
  <si>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</si>
  <si>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</si>
  <si>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</si>
  <si>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</si>
  <si>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</si>
  <si>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</si>
  <si>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</si>
  <si>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</si>
  <si>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</si>
  <si>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</si>
  <si>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</si>
  <si>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</si>
  <si>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</si>
  <si>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</si>
  <si>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</si>
  <si>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</si>
  <si>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</si>
  <si>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</si>
  <si>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</si>
  <si>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</si>
  <si>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</si>
  <si>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</si>
  <si>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</si>
  <si>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</si>
  <si>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</si>
  <si>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</si>
  <si>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</si>
  <si>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Stožár bezpaticový vetknutý K5</t>
  </si>
  <si>
    <t>Demontáž a likvidace zdemontovaného materiálu</t>
  </si>
  <si>
    <t>5.61</t>
  </si>
  <si>
    <t>Správní inženýrink, souhlasy majitelů pozemků a sousedů do 2 m</t>
  </si>
  <si>
    <t>Dvouvýložník 2/60 - 300/180</t>
  </si>
  <si>
    <t>Montáž výložníku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</si>
  <si>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</si>
  <si>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</si>
  <si>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</si>
  <si>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</si>
  <si>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</si>
  <si>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</si>
  <si>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</si>
  <si>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</si>
  <si>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</si>
  <si>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</si>
  <si>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</si>
  <si>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</si>
  <si>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</si>
  <si>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</si>
  <si>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</si>
  <si>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</si>
  <si>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</si>
  <si>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</si>
  <si>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</si>
  <si>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</si>
  <si>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</si>
  <si>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</si>
  <si>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</si>
  <si>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</si>
  <si>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</si>
  <si>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</si>
  <si>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</si>
  <si>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</si>
  <si>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</si>
  <si>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</si>
  <si>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</si>
  <si>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</si>
  <si>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Rekonstrukce VO - parkoviště U stadionu - SB č. 314, 315, 316, 317, 317.1</t>
  </si>
  <si>
    <t>Rekonstrukce VO - stadion - SB 323- 340, 507</t>
  </si>
  <si>
    <t>Stožár bezpaticový vetknutý JB8</t>
  </si>
  <si>
    <t>Výložník V 1/76-1500</t>
  </si>
  <si>
    <t>Kabel CYKY-J 4x10mm2</t>
  </si>
  <si>
    <t>5.94</t>
  </si>
  <si>
    <t>5.95</t>
  </si>
  <si>
    <t>Rekonstrukce VO - Terezínská - SB 795-810.2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</si>
  <si>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</si>
  <si>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</si>
  <si>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</si>
  <si>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</si>
  <si>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</si>
  <si>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</si>
  <si>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</si>
  <si>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</si>
  <si>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</si>
  <si>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</si>
  <si>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</si>
  <si>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</si>
  <si>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</si>
  <si>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</si>
  <si>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</si>
  <si>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</si>
  <si>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</si>
  <si>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</si>
  <si>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</si>
  <si>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</si>
  <si>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</si>
  <si>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</si>
  <si>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</si>
  <si>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</si>
  <si>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</si>
  <si>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</si>
  <si>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</si>
  <si>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</si>
  <si>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</si>
  <si>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</si>
  <si>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</si>
  <si>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</si>
  <si>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</si>
  <si>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</si>
  <si>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</si>
  <si>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</si>
  <si>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</si>
  <si>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</si>
  <si>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</si>
  <si>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</si>
  <si>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</si>
  <si>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</si>
  <si>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</si>
  <si>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</si>
  <si>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</si>
  <si>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</si>
  <si>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</si>
  <si>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</si>
  <si>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</si>
  <si>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</si>
  <si>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</si>
  <si>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</si>
  <si>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</si>
  <si>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</si>
  <si>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</si>
  <si>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</si>
  <si>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</si>
  <si>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</si>
  <si>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</si>
  <si>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</si>
  <si>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</si>
  <si>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</si>
  <si>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</si>
  <si>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Rekonstrukce VO - Terezínská průtah- SB 885-890</t>
  </si>
  <si>
    <t>Protlakové práce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</si>
  <si>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</si>
  <si>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</si>
  <si>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</si>
  <si>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</si>
  <si>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</si>
  <si>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</si>
  <si>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</si>
  <si>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</si>
  <si>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</si>
  <si>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</si>
  <si>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</si>
  <si>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</si>
  <si>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</si>
  <si>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</si>
  <si>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</si>
  <si>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</si>
  <si>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</si>
  <si>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</si>
  <si>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</si>
  <si>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</si>
  <si>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</si>
  <si>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</si>
  <si>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</si>
  <si>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</si>
  <si>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</si>
  <si>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</si>
  <si>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</si>
  <si>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</si>
  <si>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</si>
  <si>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</si>
  <si>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</si>
  <si>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</si>
  <si>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</si>
  <si>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Rekonstrukce VO - Terezínská garáže - SB 891-894</t>
  </si>
  <si>
    <t>Rekonstrukce VO - Terezínská u jatek - SB 895-898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</si>
  <si>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</si>
  <si>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</si>
  <si>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</si>
  <si>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</si>
  <si>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</si>
  <si>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</si>
  <si>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</si>
  <si>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</si>
  <si>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</si>
  <si>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</si>
  <si>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</si>
  <si>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</si>
  <si>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</si>
  <si>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</si>
  <si>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</si>
  <si>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</si>
  <si>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</si>
  <si>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</si>
  <si>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</si>
  <si>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</si>
  <si>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</si>
  <si>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</si>
  <si>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</si>
  <si>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</si>
  <si>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</si>
  <si>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</si>
  <si>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</si>
  <si>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RVO garáže - kompletní demontáž a bourací práce stávající spínací skříně, montáž a doávka 
nového plastového pilíře</t>
  </si>
  <si>
    <t>5.219</t>
  </si>
  <si>
    <t>5.220</t>
  </si>
  <si>
    <t>5.221</t>
  </si>
  <si>
    <t>Rekonstrukce VO - Teplická chodník - SB 911-915</t>
  </si>
  <si>
    <t>5.222</t>
  </si>
  <si>
    <t>5.223</t>
  </si>
  <si>
    <t>5.224</t>
  </si>
  <si>
    <t>5.225</t>
  </si>
  <si>
    <t>5.226</t>
  </si>
  <si>
    <t>5.227</t>
  </si>
  <si>
    <t>5.228</t>
  </si>
  <si>
    <t>5.229</t>
  </si>
  <si>
    <t>5.230</t>
  </si>
  <si>
    <t>5.231</t>
  </si>
  <si>
    <t>5.232</t>
  </si>
  <si>
    <t>5.233</t>
  </si>
  <si>
    <t>5.234</t>
  </si>
  <si>
    <t>5.235</t>
  </si>
  <si>
    <t>5.236</t>
  </si>
  <si>
    <t>5.237</t>
  </si>
  <si>
    <t>5.238</t>
  </si>
  <si>
    <t>5.239</t>
  </si>
  <si>
    <t>5.240</t>
  </si>
  <si>
    <t>5.241</t>
  </si>
  <si>
    <t>5.242</t>
  </si>
  <si>
    <t>5.243</t>
  </si>
  <si>
    <t>5.244</t>
  </si>
  <si>
    <t>5.245</t>
  </si>
  <si>
    <t>5.246</t>
  </si>
  <si>
    <t>5.247</t>
  </si>
  <si>
    <t>5.248</t>
  </si>
  <si>
    <t>6.</t>
  </si>
  <si>
    <t>6.1</t>
  </si>
  <si>
    <t>6.2</t>
  </si>
  <si>
    <t>6.3</t>
  </si>
  <si>
    <t>6.4</t>
  </si>
  <si>
    <t>6.5</t>
  </si>
  <si>
    <t>Demontáž a montáž příslušenství stožáru</t>
  </si>
  <si>
    <t>5.249</t>
  </si>
  <si>
    <t>5.250</t>
  </si>
  <si>
    <t>5.251</t>
  </si>
  <si>
    <t>5.252</t>
  </si>
  <si>
    <t>5.253</t>
  </si>
  <si>
    <t>5.254</t>
  </si>
  <si>
    <t>5.255</t>
  </si>
  <si>
    <t>5.256</t>
  </si>
  <si>
    <t>Úprava povrchů (záhrab, zasetí trávy)</t>
  </si>
  <si>
    <t>m2</t>
  </si>
  <si>
    <t>Asfaltování</t>
  </si>
  <si>
    <t>5.257</t>
  </si>
  <si>
    <t>5.258</t>
  </si>
  <si>
    <t>5.259</t>
  </si>
  <si>
    <t>5.260</t>
  </si>
  <si>
    <t>5.261</t>
  </si>
  <si>
    <t>5.262</t>
  </si>
  <si>
    <t>5.263</t>
  </si>
  <si>
    <t>5.264</t>
  </si>
  <si>
    <t>5.265</t>
  </si>
  <si>
    <t>5.266</t>
  </si>
  <si>
    <t>5.267</t>
  </si>
  <si>
    <t>5.268</t>
  </si>
  <si>
    <t>5.269</t>
  </si>
  <si>
    <t>5.270</t>
  </si>
  <si>
    <t>5.271</t>
  </si>
  <si>
    <t>2.9</t>
  </si>
  <si>
    <t>2.10</t>
  </si>
  <si>
    <t>POLOŽKOVÝ ROZPOČET STAVBY</t>
  </si>
  <si>
    <t>Rekonstrukce veřejného osvětlení ve městě Lovosice - 3.etapa</t>
  </si>
  <si>
    <t>Objednatel</t>
  </si>
  <si>
    <t>Zhotovitel</t>
  </si>
  <si>
    <t>Město Lovosice</t>
  </si>
  <si>
    <t>Litohlavy 64</t>
  </si>
  <si>
    <t>Rokycany 337 01</t>
  </si>
  <si>
    <t>IČ: 48379701</t>
  </si>
  <si>
    <t>Rozpis ceny</t>
  </si>
  <si>
    <t>Hlavní stavební materiál</t>
  </si>
  <si>
    <t>Ostatní náklady, VRN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</si>
  <si>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</si>
  <si>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</si>
  <si>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</si>
  <si>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</si>
  <si>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</si>
  <si>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</si>
  <si>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</si>
  <si>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</si>
  <si>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</si>
  <si>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</si>
  <si>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</si>
  <si>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Za zhotovitele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</si>
</sst>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9" fillId="0" borderId="0"/>
  </cellStyleXfs>
  <cellXfs count="151">
    <xf numFmtId="0" fontId="0" fillId="0" borderId="0" xfId="0"/>
    <xf numFmtId="0" fontId="1" fillId="0" borderId="0" xfId="2" applyProtection="1">
      <protection hidden="1"/>
    </xf>
    <xf numFmtId="0" fontId="10" fillId="0" borderId="0" xfId="3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1" fillId="0" borderId="0" xfId="0" applyFont="1" applyProtection="1">
      <protection hidden="1"/>
    </xf>
    <xf numFmtId="0" fontId="12" fillId="0" borderId="0" xfId="3" applyFont="1" applyAlignment="1" applyProtection="1">
      <alignment horizontal="center" vertical="center"/>
      <protection hidden="1"/>
    </xf>
    <xf numFmtId="0" fontId="13" fillId="0" borderId="0" xfId="3" applyFont="1" applyAlignment="1" applyProtection="1">
      <alignment vertical="center"/>
      <protection hidden="1"/>
    </xf>
    <xf numFmtId="0" fontId="14" fillId="0" borderId="26" xfId="3" applyFont="1" applyBorder="1" applyAlignment="1" applyProtection="1">
      <alignment vertical="center"/>
      <protection hidden="1"/>
    </xf>
    <xf numFmtId="0" fontId="13" fillId="0" borderId="26" xfId="3" applyFont="1" applyBorder="1" applyAlignment="1" applyProtection="1">
      <alignment vertical="center"/>
      <protection hidden="1"/>
    </xf>
    <xf numFmtId="0" fontId="13" fillId="0" borderId="27" xfId="3" applyFont="1" applyBorder="1" applyAlignment="1" applyProtection="1">
      <alignment vertical="center"/>
      <protection hidden="1"/>
    </xf>
    <xf numFmtId="0" fontId="14" fillId="0" borderId="0" xfId="3" applyFont="1" applyAlignment="1" applyProtection="1">
      <alignment vertical="center"/>
      <protection hidden="1"/>
    </xf>
    <xf numFmtId="4" fontId="13" fillId="0" borderId="0" xfId="3" applyNumberFormat="1" applyFont="1" applyAlignment="1" applyProtection="1">
      <alignment vertical="center"/>
      <protection hidden="1"/>
    </xf>
    <xf numFmtId="0" fontId="13" fillId="0" borderId="0" xfId="3" applyFont="1" applyAlignment="1" applyProtection="1">
      <alignment vertical="center" wrapText="1"/>
      <protection hidden="1"/>
    </xf>
    <xf numFmtId="0" fontId="14" fillId="0" borderId="0" xfId="3" applyFont="1" applyAlignment="1" applyProtection="1">
      <alignment vertical="center" wrapText="1"/>
      <protection hidden="1"/>
    </xf>
    <xf numFmtId="0" fontId="16" fillId="0" borderId="0" xfId="3" applyFont="1" applyAlignment="1" applyProtection="1">
      <alignment vertical="center"/>
      <protection hidden="1"/>
    </xf>
    <xf numFmtId="0" fontId="13" fillId="0" borderId="0" xfId="3" applyFont="1" applyAlignment="1" applyProtection="1">
      <alignment vertical="top" wrapText="1"/>
      <protection hidden="1"/>
    </xf>
    <xf numFmtId="0" fontId="17" fillId="0" borderId="0" xfId="3" applyFont="1" applyAlignment="1" applyProtection="1">
      <alignment vertical="center"/>
      <protection hidden="1"/>
    </xf>
    <xf numFmtId="0" fontId="13" fillId="0" borderId="0" xfId="3" applyFont="1" applyAlignment="1" applyProtection="1">
      <alignment horizontal="left" vertical="center" wrapText="1"/>
      <protection hidden="1"/>
    </xf>
    <xf numFmtId="0" fontId="13" fillId="0" borderId="0" xfId="3" applyFont="1" applyAlignment="1" applyProtection="1">
      <alignment horizontal="left" vertical="center"/>
      <protection hidden="1"/>
    </xf>
    <xf numFmtId="0" fontId="14" fillId="0" borderId="0" xfId="3" applyFont="1" applyAlignment="1" applyProtection="1">
      <alignment horizontal="left" vertical="center" wrapText="1"/>
      <protection hidden="1"/>
    </xf>
    <xf numFmtId="0" fontId="13" fillId="0" borderId="0" xfId="3" applyFont="1" applyAlignment="1" applyProtection="1">
      <alignment horizontal="justify" vertical="center" wrapText="1"/>
      <protection hidden="1"/>
    </xf>
    <xf numFmtId="0" fontId="18" fillId="0" borderId="0" xfId="3" applyFont="1" applyAlignment="1" applyProtection="1">
      <alignment vertical="top" wrapText="1"/>
      <protection hidden="1"/>
    </xf>
    <xf numFmtId="0" fontId="14" fillId="0" borderId="0" xfId="3" applyFont="1" applyAlignment="1" applyProtection="1">
      <alignment vertical="top" wrapText="1"/>
      <protection hidden="1"/>
    </xf>
    <xf numFmtId="0" fontId="14" fillId="0" borderId="0" xfId="3" applyFont="1" applyAlignment="1" applyProtection="1">
      <alignment horizontal="justify" vertical="center" wrapText="1"/>
      <protection hidden="1"/>
    </xf>
    <xf numFmtId="0" fontId="16" fillId="0" borderId="0" xfId="3" applyFont="1" applyAlignment="1" applyProtection="1">
      <alignment vertical="center" wrapText="1"/>
      <protection hidden="1"/>
    </xf>
    <xf numFmtId="0" fontId="18" fillId="0" borderId="0" xfId="3" applyFont="1" applyAlignment="1" applyProtection="1">
      <alignment vertical="center" wrapText="1"/>
      <protection hidden="1"/>
    </xf>
    <xf numFmtId="0" fontId="18" fillId="0" borderId="0" xfId="3" applyFont="1" applyAlignment="1" applyProtection="1">
      <alignment horizontal="left" vertical="center" wrapText="1"/>
      <protection hidden="1"/>
    </xf>
    <xf numFmtId="0" fontId="19" fillId="0" borderId="0" xfId="3" applyFont="1" applyAlignment="1" applyProtection="1">
      <alignment vertical="top" wrapText="1"/>
      <protection hidden="1"/>
    </xf>
    <xf numFmtId="0" fontId="13" fillId="0" borderId="0" xfId="3" applyFont="1" applyAlignment="1" applyProtection="1">
      <alignment vertical="top"/>
      <protection hidden="1"/>
    </xf>
    <xf numFmtId="0" fontId="13" fillId="0" borderId="0" xfId="3" applyFont="1" applyAlignment="1" applyProtection="1">
      <alignment horizontal="justify" vertical="center"/>
      <protection hidden="1"/>
    </xf>
    <xf numFmtId="0" fontId="20" fillId="0" borderId="0" xfId="3" applyFont="1" applyAlignment="1" applyProtection="1">
      <alignment vertical="center"/>
      <protection hidden="1"/>
    </xf>
    <xf numFmtId="0" fontId="13" fillId="0" borderId="29" xfId="3" applyFont="1" applyBorder="1" applyAlignment="1" applyProtection="1">
      <alignment horizontal="left" vertical="center"/>
      <protection hidden="1"/>
    </xf>
    <xf numFmtId="0" fontId="13" fillId="0" borderId="30" xfId="3" applyFont="1" applyBorder="1" applyAlignment="1" applyProtection="1">
      <alignment horizontal="left" vertical="center"/>
      <protection hidden="1"/>
    </xf>
    <xf numFmtId="0" fontId="13" fillId="0" borderId="32" xfId="3" applyFont="1" applyBorder="1" applyAlignment="1" applyProtection="1">
      <alignment horizontal="left" vertical="center"/>
      <protection hidden="1"/>
    </xf>
    <xf numFmtId="0" fontId="13" fillId="0" borderId="26" xfId="3" applyFont="1" applyBorder="1" applyAlignment="1" applyProtection="1">
      <alignment horizontal="left" vertical="center"/>
      <protection hidden="1"/>
    </xf>
    <xf numFmtId="49" fontId="13" fillId="0" borderId="30" xfId="3" applyNumberFormat="1" applyFont="1" applyBorder="1" applyAlignment="1" applyProtection="1">
      <alignment horizontal="center" vertical="center"/>
      <protection hidden="1"/>
    </xf>
    <xf numFmtId="49" fontId="13" fillId="0" borderId="26" xfId="3" applyNumberFormat="1" applyFont="1" applyBorder="1" applyAlignment="1" applyProtection="1">
      <alignment horizontal="center" vertical="center"/>
      <protection hidden="1"/>
    </xf>
    <xf numFmtId="4" fontId="13" fillId="0" borderId="30" xfId="3" applyNumberFormat="1" applyFont="1" applyBorder="1" applyAlignment="1" applyProtection="1">
      <alignment horizontal="right" vertical="center"/>
      <protection hidden="1"/>
    </xf>
    <xf numFmtId="4" fontId="13" fillId="0" borderId="26" xfId="3" applyNumberFormat="1" applyFont="1" applyBorder="1" applyAlignment="1" applyProtection="1">
      <alignment horizontal="right" vertical="center"/>
      <protection hidden="1"/>
    </xf>
    <xf numFmtId="0" fontId="13" fillId="0" borderId="30" xfId="3" applyFont="1" applyBorder="1" applyAlignment="1" applyProtection="1">
      <alignment horizontal="center" vertical="center"/>
      <protection hidden="1"/>
    </xf>
    <xf numFmtId="0" fontId="13" fillId="0" borderId="31" xfId="3" applyFont="1" applyBorder="1" applyAlignment="1" applyProtection="1">
      <alignment horizontal="center" vertical="center"/>
      <protection hidden="1"/>
    </xf>
    <xf numFmtId="0" fontId="13" fillId="0" borderId="26" xfId="3" applyFont="1" applyBorder="1" applyAlignment="1" applyProtection="1">
      <alignment horizontal="center" vertical="center"/>
      <protection hidden="1"/>
    </xf>
    <xf numFmtId="0" fontId="13" fillId="0" borderId="33" xfId="3" applyFont="1" applyBorder="1" applyAlignment="1" applyProtection="1">
      <alignment horizontal="center" vertical="center"/>
      <protection hidden="1"/>
    </xf>
    <xf numFmtId="0" fontId="15" fillId="4" borderId="34" xfId="3" applyFont="1" applyFill="1" applyBorder="1" applyAlignment="1" applyProtection="1">
      <alignment horizontal="left" vertical="center"/>
      <protection hidden="1"/>
    </xf>
    <xf numFmtId="0" fontId="15" fillId="4" borderId="0" xfId="3" applyFont="1" applyFill="1" applyAlignment="1" applyProtection="1">
      <alignment horizontal="left" vertical="center"/>
      <protection hidden="1"/>
    </xf>
    <xf numFmtId="0" fontId="15" fillId="4" borderId="32" xfId="3" applyFont="1" applyFill="1" applyBorder="1" applyAlignment="1" applyProtection="1">
      <alignment horizontal="left" vertical="center"/>
      <protection hidden="1"/>
    </xf>
    <xf numFmtId="0" fontId="15" fillId="4" borderId="26" xfId="3" applyFont="1" applyFill="1" applyBorder="1" applyAlignment="1" applyProtection="1">
      <alignment horizontal="left" vertical="center"/>
      <protection hidden="1"/>
    </xf>
    <xf numFmtId="4" fontId="15" fillId="4" borderId="0" xfId="3" applyNumberFormat="1" applyFont="1" applyFill="1" applyAlignment="1" applyProtection="1">
      <alignment horizontal="right" vertical="center"/>
      <protection hidden="1"/>
    </xf>
    <xf numFmtId="4" fontId="15" fillId="4" borderId="26" xfId="3" applyNumberFormat="1" applyFont="1" applyFill="1" applyBorder="1" applyAlignment="1" applyProtection="1">
      <alignment horizontal="right" vertical="center"/>
      <protection hidden="1"/>
    </xf>
    <xf numFmtId="0" fontId="15" fillId="4" borderId="0" xfId="3" applyFont="1" applyFill="1" applyAlignment="1" applyProtection="1">
      <alignment horizontal="center" vertical="center"/>
      <protection hidden="1"/>
    </xf>
    <xf numFmtId="0" fontId="15" fillId="4" borderId="35" xfId="3" applyFont="1" applyFill="1" applyBorder="1" applyAlignment="1" applyProtection="1">
      <alignment horizontal="center" vertical="center"/>
      <protection hidden="1"/>
    </xf>
    <xf numFmtId="0" fontId="15" fillId="4" borderId="26" xfId="3" applyFont="1" applyFill="1" applyBorder="1" applyAlignment="1" applyProtection="1">
      <alignment horizontal="center" vertical="center"/>
      <protection hidden="1"/>
    </xf>
    <xf numFmtId="0" fontId="15" fillId="4" borderId="33" xfId="3" applyFont="1" applyFill="1" applyBorder="1" applyAlignment="1" applyProtection="1">
      <alignment horizontal="center" vertical="center"/>
      <protection hidden="1"/>
    </xf>
    <xf numFmtId="0" fontId="13" fillId="0" borderId="1" xfId="3" applyFont="1" applyBorder="1" applyAlignment="1" applyProtection="1">
      <alignment horizontal="left" vertical="center"/>
      <protection hidden="1"/>
    </xf>
    <xf numFmtId="49" fontId="13" fillId="0" borderId="1" xfId="3" applyNumberFormat="1" applyFont="1" applyBorder="1" applyAlignment="1" applyProtection="1">
      <alignment horizontal="center" vertical="center"/>
      <protection hidden="1"/>
    </xf>
    <xf numFmtId="4" fontId="13" fillId="0" borderId="29" xfId="3" applyNumberFormat="1" applyFont="1" applyBorder="1" applyAlignment="1" applyProtection="1">
      <alignment horizontal="right" vertical="center"/>
      <protection hidden="1"/>
    </xf>
    <xf numFmtId="4" fontId="13" fillId="0" borderId="32" xfId="3" applyNumberFormat="1" applyFont="1" applyBorder="1" applyAlignment="1" applyProtection="1">
      <alignment horizontal="right" vertical="center"/>
      <protection hidden="1"/>
    </xf>
    <xf numFmtId="0" fontId="13" fillId="0" borderId="3" xfId="3" applyFont="1" applyBorder="1" applyAlignment="1" applyProtection="1">
      <alignment horizontal="left" vertical="center"/>
      <protection hidden="1"/>
    </xf>
    <xf numFmtId="49" fontId="13" fillId="0" borderId="3" xfId="3" applyNumberFormat="1" applyFont="1" applyBorder="1" applyAlignment="1" applyProtection="1">
      <alignment horizontal="center" vertical="center"/>
      <protection hidden="1"/>
    </xf>
    <xf numFmtId="4" fontId="13" fillId="0" borderId="34" xfId="3" applyNumberFormat="1" applyFont="1" applyBorder="1" applyAlignment="1" applyProtection="1">
      <alignment horizontal="right" vertical="center"/>
      <protection hidden="1"/>
    </xf>
    <xf numFmtId="4" fontId="13" fillId="0" borderId="0" xfId="3" applyNumberFormat="1" applyFont="1" applyAlignment="1" applyProtection="1">
      <alignment horizontal="right" vertical="center"/>
      <protection hidden="1"/>
    </xf>
    <xf numFmtId="0" fontId="13" fillId="0" borderId="0" xfId="3" applyFont="1" applyAlignment="1" applyProtection="1">
      <alignment horizontal="center" vertical="center"/>
      <protection hidden="1"/>
    </xf>
    <xf numFmtId="0" fontId="13" fillId="0" borderId="35" xfId="3" applyFont="1" applyBorder="1" applyAlignment="1" applyProtection="1">
      <alignment horizontal="center" vertical="center"/>
      <protection hidden="1"/>
    </xf>
    <xf numFmtId="0" fontId="15" fillId="0" borderId="1" xfId="3" applyFont="1" applyBorder="1" applyAlignment="1" applyProtection="1">
      <alignment horizontal="left" vertical="center"/>
      <protection hidden="1"/>
    </xf>
    <xf numFmtId="4" fontId="15" fillId="0" borderId="29" xfId="3" applyNumberFormat="1" applyFont="1" applyBorder="1" applyAlignment="1" applyProtection="1">
      <alignment horizontal="right" vertical="center"/>
      <protection hidden="1"/>
    </xf>
    <xf numFmtId="4" fontId="15" fillId="0" borderId="30" xfId="3" applyNumberFormat="1" applyFont="1" applyBorder="1" applyAlignment="1" applyProtection="1">
      <alignment horizontal="right" vertical="center"/>
      <protection hidden="1"/>
    </xf>
    <xf numFmtId="4" fontId="15" fillId="0" borderId="32" xfId="3" applyNumberFormat="1" applyFont="1" applyBorder="1" applyAlignment="1" applyProtection="1">
      <alignment horizontal="right" vertical="center"/>
      <protection hidden="1"/>
    </xf>
    <xf numFmtId="4" fontId="15" fillId="0" borderId="26" xfId="3" applyNumberFormat="1" applyFont="1" applyBorder="1" applyAlignment="1" applyProtection="1">
      <alignment horizontal="right" vertical="center"/>
      <protection hidden="1"/>
    </xf>
    <xf numFmtId="0" fontId="15" fillId="0" borderId="30" xfId="3" applyFont="1" applyBorder="1" applyAlignment="1" applyProtection="1">
      <alignment horizontal="center" vertical="center"/>
      <protection hidden="1"/>
    </xf>
    <xf numFmtId="0" fontId="15" fillId="0" borderId="31" xfId="3" applyFont="1" applyBorder="1" applyAlignment="1" applyProtection="1">
      <alignment horizontal="center" vertical="center"/>
      <protection hidden="1"/>
    </xf>
    <xf numFmtId="0" fontId="15" fillId="0" borderId="26" xfId="3" applyFont="1" applyBorder="1" applyAlignment="1" applyProtection="1">
      <alignment horizontal="center" vertical="center"/>
      <protection hidden="1"/>
    </xf>
    <xf numFmtId="0" fontId="15" fillId="0" borderId="33" xfId="3" applyFont="1" applyBorder="1" applyAlignment="1" applyProtection="1">
      <alignment horizontal="center" vertical="center"/>
      <protection hidden="1"/>
    </xf>
    <xf numFmtId="0" fontId="13" fillId="0" borderId="26" xfId="3" applyFont="1" applyBorder="1" applyAlignment="1" applyProtection="1">
      <alignment horizontal="left" vertical="center"/>
      <protection locked="0" hidden="1"/>
    </xf>
    <xf numFmtId="0" fontId="13" fillId="0" borderId="27" xfId="3" applyFont="1" applyBorder="1" applyAlignment="1" applyProtection="1">
      <alignment horizontal="left" vertical="center"/>
      <protection locked="0" hidden="1"/>
    </xf>
    <xf numFmtId="0" fontId="13" fillId="0" borderId="28" xfId="3" applyFont="1" applyBorder="1" applyAlignment="1" applyProtection="1">
      <alignment horizontal="left" vertical="center"/>
      <protection hidden="1"/>
    </xf>
    <xf numFmtId="0" fontId="1" fillId="0" borderId="1" xfId="2" applyBorder="1" applyAlignment="1" applyProtection="1">
      <protection locked="0" hidden="1"/>
    </xf>
    <xf numFmtId="0" fontId="13" fillId="0" borderId="30" xfId="3" applyFont="1" applyBorder="1" applyAlignment="1" applyProtection="1">
      <alignment vertical="center"/>
      <protection hidden="1"/>
    </xf>
    <xf numFmtId="0" fontId="0" fillId="0" borderId="1" xfId="0" applyBorder="1" applyAlignment="1" applyProtection="1">
      <protection locked="0" hidden="1"/>
    </xf>
    <xf numFmtId="49" fontId="6" fillId="0" borderId="8" xfId="0" applyNumberFormat="1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6" fillId="0" borderId="10" xfId="0" applyFont="1" applyBorder="1" applyProtection="1">
      <protection hidden="1"/>
    </xf>
    <xf numFmtId="49" fontId="6" fillId="0" borderId="11" xfId="0" applyNumberFormat="1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13" xfId="0" applyFont="1" applyBorder="1" applyProtection="1">
      <protection hidden="1"/>
    </xf>
    <xf numFmtId="49" fontId="6" fillId="2" borderId="14" xfId="0" applyNumberFormat="1" applyFont="1" applyFill="1" applyBorder="1" applyProtection="1">
      <protection hidden="1"/>
    </xf>
    <xf numFmtId="0" fontId="6" fillId="2" borderId="5" xfId="0" applyFont="1" applyFill="1" applyBorder="1" applyProtection="1">
      <protection hidden="1"/>
    </xf>
    <xf numFmtId="0" fontId="6" fillId="2" borderId="6" xfId="0" applyFont="1" applyFill="1" applyBorder="1" applyProtection="1">
      <protection hidden="1"/>
    </xf>
    <xf numFmtId="164" fontId="6" fillId="2" borderId="6" xfId="0" applyNumberFormat="1" applyFont="1" applyFill="1" applyBorder="1" applyProtection="1">
      <protection hidden="1"/>
    </xf>
    <xf numFmtId="164" fontId="6" fillId="2" borderId="7" xfId="0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49" fontId="6" fillId="0" borderId="4" xfId="0" applyNumberFormat="1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1" xfId="0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right"/>
      <protection hidden="1"/>
    </xf>
    <xf numFmtId="49" fontId="6" fillId="2" borderId="1" xfId="0" applyNumberFormat="1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164" fontId="6" fillId="2" borderId="1" xfId="0" applyNumberFormat="1" applyFont="1" applyFill="1" applyBorder="1" applyProtection="1">
      <protection hidden="1"/>
    </xf>
    <xf numFmtId="49" fontId="6" fillId="0" borderId="1" xfId="0" applyNumberFormat="1" applyFont="1" applyBorder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49" fontId="6" fillId="2" borderId="19" xfId="0" applyNumberFormat="1" applyFont="1" applyFill="1" applyBorder="1" applyProtection="1">
      <protection hidden="1"/>
    </xf>
    <xf numFmtId="0" fontId="6" fillId="2" borderId="19" xfId="0" applyFont="1" applyFill="1" applyBorder="1" applyProtection="1">
      <protection hidden="1"/>
    </xf>
    <xf numFmtId="0" fontId="6" fillId="2" borderId="20" xfId="0" applyFont="1" applyFill="1" applyBorder="1" applyProtection="1">
      <protection hidden="1"/>
    </xf>
    <xf numFmtId="164" fontId="6" fillId="2" borderId="21" xfId="0" applyNumberFormat="1" applyFont="1" applyFill="1" applyBorder="1" applyProtection="1">
      <protection hidden="1"/>
    </xf>
    <xf numFmtId="164" fontId="6" fillId="2" borderId="22" xfId="0" applyNumberFormat="1" applyFont="1" applyFill="1" applyBorder="1" applyProtection="1">
      <protection hidden="1"/>
    </xf>
    <xf numFmtId="0" fontId="6" fillId="0" borderId="1" xfId="0" applyFont="1" applyBorder="1" applyAlignment="1" applyProtection="1">
      <alignment wrapText="1"/>
      <protection hidden="1"/>
    </xf>
    <xf numFmtId="49" fontId="6" fillId="2" borderId="18" xfId="0" applyNumberFormat="1" applyFont="1" applyFill="1" applyBorder="1" applyProtection="1">
      <protection hidden="1"/>
    </xf>
    <xf numFmtId="0" fontId="6" fillId="2" borderId="23" xfId="0" applyFont="1" applyFill="1" applyBorder="1" applyProtection="1">
      <protection hidden="1"/>
    </xf>
    <xf numFmtId="0" fontId="6" fillId="2" borderId="24" xfId="0" applyFont="1" applyFill="1" applyBorder="1" applyProtection="1">
      <protection hidden="1"/>
    </xf>
    <xf numFmtId="164" fontId="6" fillId="2" borderId="24" xfId="0" applyNumberFormat="1" applyFont="1" applyFill="1" applyBorder="1" applyProtection="1">
      <protection hidden="1"/>
    </xf>
    <xf numFmtId="164" fontId="6" fillId="2" borderId="25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0" fontId="8" fillId="0" borderId="4" xfId="0" applyFont="1" applyBorder="1" applyProtection="1">
      <protection hidden="1"/>
    </xf>
    <xf numFmtId="0" fontId="6" fillId="3" borderId="1" xfId="0" applyFont="1" applyFill="1" applyBorder="1" applyAlignment="1" applyProtection="1">
      <alignment wrapText="1"/>
      <protection hidden="1"/>
    </xf>
    <xf numFmtId="0" fontId="8" fillId="2" borderId="4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5" fillId="3" borderId="1" xfId="0" applyFont="1" applyFill="1" applyBorder="1" applyProtection="1">
      <protection hidden="1"/>
    </xf>
    <xf numFmtId="0" fontId="6" fillId="0" borderId="4" xfId="0" applyFont="1" applyBorder="1" applyAlignment="1" applyProtection="1">
      <alignment horizontal="right"/>
      <protection hidden="1"/>
    </xf>
    <xf numFmtId="0" fontId="6" fillId="0" borderId="4" xfId="0" applyFont="1" applyBorder="1" applyAlignment="1" applyProtection="1">
      <alignment wrapText="1"/>
      <protection hidden="1"/>
    </xf>
    <xf numFmtId="49" fontId="0" fillId="0" borderId="0" xfId="0" applyNumberFormat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" xfId="0" applyBorder="1" applyProtection="1">
      <protection hidden="1"/>
    </xf>
    <xf numFmtId="9" fontId="0" fillId="0" borderId="1" xfId="0" applyNumberFormat="1" applyBorder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17" xfId="0" applyNumberFormat="1" applyBorder="1" applyProtection="1">
      <protection hidden="1"/>
    </xf>
    <xf numFmtId="164" fontId="0" fillId="3" borderId="1" xfId="0" applyNumberFormat="1" applyFill="1" applyBorder="1" applyProtection="1">
      <protection hidden="1"/>
    </xf>
    <xf numFmtId="164" fontId="0" fillId="3" borderId="16" xfId="0" applyNumberFormat="1" applyFill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9" fontId="0" fillId="0" borderId="12" xfId="0" applyNumberFormat="1" applyBorder="1" applyProtection="1">
      <protection hidden="1"/>
    </xf>
    <xf numFmtId="164" fontId="0" fillId="3" borderId="12" xfId="0" applyNumberFormat="1" applyFill="1" applyBorder="1" applyProtection="1">
      <protection hidden="1"/>
    </xf>
    <xf numFmtId="164" fontId="0" fillId="3" borderId="13" xfId="0" applyNumberFormat="1" applyFill="1" applyBorder="1" applyProtection="1">
      <protection hidden="1"/>
    </xf>
    <xf numFmtId="9" fontId="0" fillId="0" borderId="0" xfId="0" applyNumberFormat="1" applyProtection="1">
      <protection hidden="1"/>
    </xf>
    <xf numFmtId="164" fontId="0" fillId="3" borderId="0" xfId="0" applyNumberFormat="1" applyFill="1" applyProtection="1">
      <protection hidden="1"/>
    </xf>
    <xf numFmtId="0" fontId="6" fillId="2" borderId="6" xfId="0" applyFont="1" applyFill="1" applyBorder="1" applyProtection="1">
      <protection locked="0" hidden="1"/>
    </xf>
    <xf numFmtId="0" fontId="6" fillId="0" borderId="4" xfId="0" applyFont="1" applyBorder="1" applyProtection="1">
      <protection locked="0" hidden="1"/>
    </xf>
    <xf numFmtId="0" fontId="6" fillId="0" borderId="1" xfId="0" applyFont="1" applyBorder="1" applyProtection="1">
      <protection locked="0" hidden="1"/>
    </xf>
    <xf numFmtId="0" fontId="6" fillId="2" borderId="1" xfId="0" applyFont="1" applyFill="1" applyBorder="1" applyProtection="1">
      <protection locked="0" hidden="1"/>
    </xf>
    <xf numFmtId="0" fontId="6" fillId="2" borderId="20" xfId="0" applyFont="1" applyFill="1" applyBorder="1" applyProtection="1">
      <protection locked="0" hidden="1"/>
    </xf>
    <xf numFmtId="0" fontId="6" fillId="2" borderId="24" xfId="0" applyFont="1" applyFill="1" applyBorder="1" applyProtection="1">
      <protection locked="0" hidden="1"/>
    </xf>
    <xf numFmtId="0" fontId="6" fillId="2" borderId="4" xfId="0" applyFont="1" applyFill="1" applyBorder="1" applyProtection="1">
      <protection locked="0" hidden="1"/>
    </xf>
  </cellXfs>
  <cellStyles count="4">
    <cellStyle name="Normální" xfId="0" builtinId="0"/>
    <cellStyle name="Normální 2" xfId="1" xr:uid="{140A80D7-5ED0-4FEC-B61B-483337A464A6}"/>
    <cellStyle name="Normální 2 2" xfId="3" xr:uid="{FD02190F-2315-4421-AAE8-C9D55B62DFA4}"/>
    <cellStyle name="Normální 4" xfId="2" xr:uid="{16C3BE2E-2F40-4CA8-B4EB-948256E63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BCE6-ACDA-4C3A-9615-89AA5774B5C1}">
  <dimension ref="A1:AB405"/>
  <sheetViews>
    <sheetView workbookViewId="0">
      <selection activeCell="R7" sqref="R7:V7"/>
    </sheetView>
  </sheetViews>
  <sheetFormatPr defaultRowHeight="15" x14ac:dyDescent="0.25"/>
  <cols>
    <col min="1" max="24" width="3.5703125" style="3" customWidth="1"/>
    <col min="25" max="16384" width="9.140625" style="3"/>
  </cols>
  <sheetData>
    <row r="1" spans="2:28" ht="18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447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ht="21" x14ac:dyDescent="0.35">
      <c r="K2" s="4"/>
      <c r="L2" s="4"/>
      <c r="M2" s="4"/>
      <c r="N2" s="4"/>
      <c r="O2" s="4"/>
      <c r="P2" s="4"/>
      <c r="Q2" s="4"/>
    </row>
    <row r="3" spans="2:28" ht="18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448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18.75" x14ac:dyDescent="0.25">
      <c r="B4" s="1"/>
      <c r="C4" s="1"/>
      <c r="D4" s="1"/>
      <c r="E4" s="1"/>
      <c r="F4" s="1"/>
      <c r="G4" s="1"/>
      <c r="H4" s="1"/>
      <c r="I4" s="1"/>
      <c r="J4" s="1"/>
      <c r="L4" s="6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ht="15.75" x14ac:dyDescent="0.25">
      <c r="B6" s="1"/>
      <c r="C6" s="7" t="s">
        <v>449</v>
      </c>
      <c r="D6" s="8"/>
      <c r="E6" s="8"/>
      <c r="F6" s="8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0" t="s">
        <v>450</v>
      </c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8" ht="15.75" x14ac:dyDescent="0.25">
      <c r="B7" s="1"/>
      <c r="C7" s="8" t="s">
        <v>451</v>
      </c>
      <c r="D7" s="8"/>
      <c r="E7" s="8"/>
      <c r="F7" s="8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72"/>
      <c r="S7" s="72"/>
      <c r="T7" s="72"/>
      <c r="U7" s="72"/>
      <c r="V7" s="72"/>
      <c r="W7" s="1"/>
      <c r="X7" s="1"/>
      <c r="Y7" s="1"/>
      <c r="Z7" s="1"/>
      <c r="AA7" s="1"/>
      <c r="AB7" s="1"/>
    </row>
    <row r="8" spans="2:28" ht="15.75" x14ac:dyDescent="0.25">
      <c r="B8" s="1"/>
      <c r="C8" s="9" t="s">
        <v>452</v>
      </c>
      <c r="D8" s="9"/>
      <c r="E8" s="9"/>
      <c r="F8" s="9"/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73"/>
      <c r="S8" s="73"/>
      <c r="T8" s="73"/>
      <c r="U8" s="73"/>
      <c r="V8" s="73"/>
      <c r="W8" s="1"/>
      <c r="X8" s="1"/>
      <c r="Y8" s="1"/>
      <c r="Z8" s="1"/>
      <c r="AA8" s="1"/>
      <c r="AB8" s="1"/>
    </row>
    <row r="9" spans="2:28" ht="15.75" x14ac:dyDescent="0.25">
      <c r="B9" s="1"/>
      <c r="C9" s="9" t="s">
        <v>453</v>
      </c>
      <c r="D9" s="9"/>
      <c r="E9" s="9"/>
      <c r="F9" s="9"/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73"/>
      <c r="S9" s="73"/>
      <c r="T9" s="73"/>
      <c r="U9" s="73"/>
      <c r="V9" s="73"/>
      <c r="W9" s="1"/>
      <c r="X9" s="1"/>
      <c r="Y9" s="1"/>
      <c r="Z9" s="1"/>
      <c r="AA9" s="1"/>
      <c r="AB9" s="1"/>
    </row>
    <row r="10" spans="2:28" ht="15.75" x14ac:dyDescent="0.25">
      <c r="B10" s="1"/>
      <c r="C10" s="9" t="s">
        <v>454</v>
      </c>
      <c r="D10" s="9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73"/>
      <c r="S10" s="73"/>
      <c r="T10" s="73"/>
      <c r="U10" s="73"/>
      <c r="V10" s="73"/>
      <c r="W10" s="1"/>
      <c r="X10" s="1"/>
      <c r="Y10" s="1"/>
      <c r="Z10" s="1"/>
      <c r="AA10" s="1"/>
      <c r="AB10" s="1"/>
    </row>
    <row r="11" spans="2:28" ht="15.75" x14ac:dyDescent="0.25">
      <c r="B11" s="1"/>
      <c r="C11" s="9"/>
      <c r="D11" s="9"/>
      <c r="E11" s="9"/>
      <c r="F11" s="9"/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73"/>
      <c r="S11" s="73"/>
      <c r="T11" s="73"/>
      <c r="U11" s="73"/>
      <c r="V11" s="73"/>
      <c r="W11" s="1"/>
      <c r="X11" s="1"/>
      <c r="Y11" s="1"/>
      <c r="Z11" s="1"/>
      <c r="AA11" s="1"/>
      <c r="AB11" s="1"/>
    </row>
    <row r="13" spans="2:28" ht="15.75" x14ac:dyDescent="0.25">
      <c r="B13" s="10" t="s">
        <v>455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x14ac:dyDescent="0.25">
      <c r="B14" s="53" t="s">
        <v>456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74"/>
      <c r="Q14" s="55">
        <f>'Výkaz výměr'!F3+'Výkaz výměr'!G3</f>
        <v>0</v>
      </c>
      <c r="R14" s="37"/>
      <c r="S14" s="37"/>
      <c r="T14" s="37"/>
      <c r="U14" s="37"/>
      <c r="V14" s="37"/>
      <c r="W14" s="39" t="s">
        <v>0</v>
      </c>
      <c r="X14" s="40"/>
      <c r="Y14" s="1"/>
      <c r="Z14" s="1"/>
      <c r="AA14" s="1"/>
      <c r="AB14" s="1"/>
    </row>
    <row r="15" spans="2:28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74"/>
      <c r="Q15" s="56"/>
      <c r="R15" s="38"/>
      <c r="S15" s="38"/>
      <c r="T15" s="38"/>
      <c r="U15" s="38"/>
      <c r="V15" s="38"/>
      <c r="W15" s="41"/>
      <c r="X15" s="42"/>
      <c r="Y15" s="1"/>
      <c r="Z15" s="1"/>
      <c r="AA15" s="1"/>
      <c r="AB15" s="1"/>
    </row>
    <row r="16" spans="2:28" x14ac:dyDescent="0.25">
      <c r="B16" s="53" t="s">
        <v>31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5">
        <f>'Výkaz výměr'!F23+'Výkaz výměr'!G23</f>
        <v>0</v>
      </c>
      <c r="R16" s="37"/>
      <c r="S16" s="37"/>
      <c r="T16" s="37"/>
      <c r="U16" s="37"/>
      <c r="V16" s="37"/>
      <c r="W16" s="39" t="s">
        <v>0</v>
      </c>
      <c r="X16" s="40"/>
      <c r="Y16" s="1"/>
      <c r="Z16" s="1"/>
      <c r="AA16" s="1"/>
      <c r="AB16" s="1"/>
    </row>
    <row r="17" spans="2:24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6"/>
      <c r="R17" s="38"/>
      <c r="S17" s="38"/>
      <c r="T17" s="38"/>
      <c r="U17" s="38"/>
      <c r="V17" s="38"/>
      <c r="W17" s="41"/>
      <c r="X17" s="42"/>
    </row>
    <row r="18" spans="2:24" x14ac:dyDescent="0.25">
      <c r="B18" s="53" t="s">
        <v>457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5">
        <f>'Výkaz výměr'!F34+'Výkaz výměr'!G34+'Výkaz výměr'!F327+'Výkaz výměr'!G327</f>
        <v>0</v>
      </c>
      <c r="R18" s="37"/>
      <c r="S18" s="37"/>
      <c r="T18" s="37"/>
      <c r="U18" s="37"/>
      <c r="V18" s="37"/>
      <c r="W18" s="39" t="s">
        <v>0</v>
      </c>
      <c r="X18" s="40"/>
    </row>
    <row r="19" spans="2:24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6"/>
      <c r="R19" s="38"/>
      <c r="S19" s="38"/>
      <c r="T19" s="38"/>
      <c r="U19" s="38"/>
      <c r="V19" s="38"/>
      <c r="W19" s="41"/>
      <c r="X19" s="42"/>
    </row>
    <row r="20" spans="2:24" x14ac:dyDescent="0.25">
      <c r="B20" s="53" t="s">
        <v>102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5">
        <f>'Výkaz výměr'!F43+'Výkaz výměr'!G43+'Výkaz výměr'!F47+'Výkaz výměr'!G47</f>
        <v>0</v>
      </c>
      <c r="R20" s="37"/>
      <c r="S20" s="37"/>
      <c r="T20" s="37"/>
      <c r="U20" s="37"/>
      <c r="V20" s="37"/>
      <c r="W20" s="39" t="s">
        <v>0</v>
      </c>
      <c r="X20" s="40"/>
    </row>
    <row r="21" spans="2:24" x14ac:dyDescent="0.25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6"/>
      <c r="R21" s="38"/>
      <c r="S21" s="38"/>
      <c r="T21" s="38"/>
      <c r="U21" s="38"/>
      <c r="V21" s="38"/>
      <c r="W21" s="41"/>
      <c r="X21" s="42"/>
    </row>
    <row r="22" spans="2:24" x14ac:dyDescent="0.25">
      <c r="B22" s="63" t="s">
        <v>458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>
        <f>Q14+Q16+Q18+Q20</f>
        <v>0</v>
      </c>
      <c r="R22" s="65"/>
      <c r="S22" s="65"/>
      <c r="T22" s="65"/>
      <c r="U22" s="65"/>
      <c r="V22" s="65"/>
      <c r="W22" s="68" t="s">
        <v>0</v>
      </c>
      <c r="X22" s="69"/>
    </row>
    <row r="23" spans="2:24" x14ac:dyDescent="0.2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6"/>
      <c r="R23" s="67"/>
      <c r="S23" s="67"/>
      <c r="T23" s="67"/>
      <c r="U23" s="67"/>
      <c r="V23" s="67"/>
      <c r="W23" s="70"/>
      <c r="X23" s="71"/>
    </row>
    <row r="24" spans="2:24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1"/>
      <c r="R24" s="11"/>
      <c r="S24" s="11"/>
      <c r="T24" s="11"/>
      <c r="U24" s="11"/>
      <c r="V24" s="11"/>
      <c r="W24" s="1"/>
      <c r="X24" s="1"/>
    </row>
    <row r="25" spans="2:24" ht="15.75" x14ac:dyDescent="0.25">
      <c r="B25" s="10" t="s">
        <v>459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1"/>
      <c r="R25" s="11"/>
      <c r="S25" s="11"/>
      <c r="T25" s="11"/>
      <c r="U25" s="11"/>
      <c r="V25" s="11"/>
      <c r="W25" s="1"/>
      <c r="X25" s="1"/>
    </row>
    <row r="26" spans="2:24" x14ac:dyDescent="0.25">
      <c r="B26" s="53" t="s">
        <v>460</v>
      </c>
      <c r="C26" s="53"/>
      <c r="D26" s="53"/>
      <c r="E26" s="53"/>
      <c r="F26" s="53"/>
      <c r="G26" s="53"/>
      <c r="H26" s="53"/>
      <c r="I26" s="53"/>
      <c r="J26" s="53"/>
      <c r="K26" s="54" t="s">
        <v>461</v>
      </c>
      <c r="L26" s="54"/>
      <c r="M26" s="54"/>
      <c r="N26" s="54"/>
      <c r="O26" s="54"/>
      <c r="P26" s="54"/>
      <c r="Q26" s="55">
        <v>0</v>
      </c>
      <c r="R26" s="37"/>
      <c r="S26" s="37"/>
      <c r="T26" s="37"/>
      <c r="U26" s="37"/>
      <c r="V26" s="37"/>
      <c r="W26" s="39" t="s">
        <v>0</v>
      </c>
      <c r="X26" s="40"/>
    </row>
    <row r="27" spans="2:24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54"/>
      <c r="M27" s="54"/>
      <c r="N27" s="54"/>
      <c r="O27" s="54"/>
      <c r="P27" s="54"/>
      <c r="Q27" s="56"/>
      <c r="R27" s="38"/>
      <c r="S27" s="38"/>
      <c r="T27" s="38"/>
      <c r="U27" s="38"/>
      <c r="V27" s="38"/>
      <c r="W27" s="41"/>
      <c r="X27" s="42"/>
    </row>
    <row r="28" spans="2:24" x14ac:dyDescent="0.25">
      <c r="B28" s="53" t="s">
        <v>462</v>
      </c>
      <c r="C28" s="53"/>
      <c r="D28" s="53"/>
      <c r="E28" s="53"/>
      <c r="F28" s="53"/>
      <c r="G28" s="53"/>
      <c r="H28" s="53"/>
      <c r="I28" s="53"/>
      <c r="J28" s="53"/>
      <c r="K28" s="54" t="s">
        <v>461</v>
      </c>
      <c r="L28" s="54"/>
      <c r="M28" s="54"/>
      <c r="N28" s="54"/>
      <c r="O28" s="54"/>
      <c r="P28" s="54"/>
      <c r="Q28" s="55">
        <v>0</v>
      </c>
      <c r="R28" s="37"/>
      <c r="S28" s="37"/>
      <c r="T28" s="37"/>
      <c r="U28" s="37"/>
      <c r="V28" s="37"/>
      <c r="W28" s="39" t="s">
        <v>0</v>
      </c>
      <c r="X28" s="40"/>
    </row>
    <row r="29" spans="2:24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54"/>
      <c r="M29" s="54"/>
      <c r="N29" s="54"/>
      <c r="O29" s="54"/>
      <c r="P29" s="54"/>
      <c r="Q29" s="56"/>
      <c r="R29" s="38"/>
      <c r="S29" s="38"/>
      <c r="T29" s="38"/>
      <c r="U29" s="38"/>
      <c r="V29" s="38"/>
      <c r="W29" s="41"/>
      <c r="X29" s="42"/>
    </row>
    <row r="30" spans="2:24" x14ac:dyDescent="0.25">
      <c r="B30" s="53" t="s">
        <v>463</v>
      </c>
      <c r="C30" s="53"/>
      <c r="D30" s="53"/>
      <c r="E30" s="53"/>
      <c r="F30" s="53"/>
      <c r="G30" s="53"/>
      <c r="H30" s="53"/>
      <c r="I30" s="53"/>
      <c r="J30" s="53"/>
      <c r="K30" s="54" t="s">
        <v>464</v>
      </c>
      <c r="L30" s="54"/>
      <c r="M30" s="54"/>
      <c r="N30" s="54"/>
      <c r="O30" s="54"/>
      <c r="P30" s="54"/>
      <c r="Q30" s="55">
        <f>Q22</f>
        <v>0</v>
      </c>
      <c r="R30" s="37"/>
      <c r="S30" s="37"/>
      <c r="T30" s="37"/>
      <c r="U30" s="37"/>
      <c r="V30" s="37"/>
      <c r="W30" s="39" t="s">
        <v>0</v>
      </c>
      <c r="X30" s="40"/>
    </row>
    <row r="31" spans="2:24" x14ac:dyDescent="0.25"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54"/>
      <c r="M31" s="54"/>
      <c r="N31" s="54"/>
      <c r="O31" s="54"/>
      <c r="P31" s="54"/>
      <c r="Q31" s="56"/>
      <c r="R31" s="38"/>
      <c r="S31" s="38"/>
      <c r="T31" s="38"/>
      <c r="U31" s="38"/>
      <c r="V31" s="38"/>
      <c r="W31" s="41"/>
      <c r="X31" s="42"/>
    </row>
    <row r="32" spans="2:24" x14ac:dyDescent="0.25">
      <c r="B32" s="53" t="s">
        <v>465</v>
      </c>
      <c r="C32" s="53"/>
      <c r="D32" s="53"/>
      <c r="E32" s="53"/>
      <c r="F32" s="53"/>
      <c r="G32" s="53"/>
      <c r="H32" s="53"/>
      <c r="I32" s="53"/>
      <c r="J32" s="53"/>
      <c r="K32" s="54" t="s">
        <v>464</v>
      </c>
      <c r="L32" s="54"/>
      <c r="M32" s="54"/>
      <c r="N32" s="54"/>
      <c r="O32" s="54"/>
      <c r="P32" s="54"/>
      <c r="Q32" s="55">
        <f>Q30*0.21</f>
        <v>0</v>
      </c>
      <c r="R32" s="37"/>
      <c r="S32" s="37"/>
      <c r="T32" s="37"/>
      <c r="U32" s="37"/>
      <c r="V32" s="37"/>
      <c r="W32" s="39" t="s">
        <v>0</v>
      </c>
      <c r="X32" s="40"/>
    </row>
    <row r="33" spans="1:27" x14ac:dyDescent="0.25"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58"/>
      <c r="M33" s="58"/>
      <c r="N33" s="58"/>
      <c r="O33" s="58"/>
      <c r="P33" s="58"/>
      <c r="Q33" s="59"/>
      <c r="R33" s="60"/>
      <c r="S33" s="60"/>
      <c r="T33" s="60"/>
      <c r="U33" s="60"/>
      <c r="V33" s="60"/>
      <c r="W33" s="61"/>
      <c r="X33" s="62"/>
    </row>
    <row r="34" spans="1:27" x14ac:dyDescent="0.25">
      <c r="B34" s="31" t="s">
        <v>466</v>
      </c>
      <c r="C34" s="32"/>
      <c r="D34" s="32"/>
      <c r="E34" s="32"/>
      <c r="F34" s="32"/>
      <c r="G34" s="32"/>
      <c r="H34" s="32"/>
      <c r="I34" s="32"/>
      <c r="J34" s="32"/>
      <c r="K34" s="35"/>
      <c r="L34" s="35"/>
      <c r="M34" s="35"/>
      <c r="N34" s="35"/>
      <c r="O34" s="35"/>
      <c r="P34" s="35"/>
      <c r="Q34" s="37">
        <v>0</v>
      </c>
      <c r="R34" s="37"/>
      <c r="S34" s="37"/>
      <c r="T34" s="37"/>
      <c r="U34" s="37"/>
      <c r="V34" s="37"/>
      <c r="W34" s="39" t="s">
        <v>0</v>
      </c>
      <c r="X34" s="40"/>
    </row>
    <row r="35" spans="1:27" x14ac:dyDescent="0.25">
      <c r="A35" s="1"/>
      <c r="B35" s="33"/>
      <c r="C35" s="34"/>
      <c r="D35" s="34"/>
      <c r="E35" s="34"/>
      <c r="F35" s="34"/>
      <c r="G35" s="34"/>
      <c r="H35" s="34"/>
      <c r="I35" s="34"/>
      <c r="J35" s="34"/>
      <c r="K35" s="36"/>
      <c r="L35" s="36"/>
      <c r="M35" s="36"/>
      <c r="N35" s="36"/>
      <c r="O35" s="36"/>
      <c r="P35" s="36"/>
      <c r="Q35" s="38"/>
      <c r="R35" s="38"/>
      <c r="S35" s="38"/>
      <c r="T35" s="38"/>
      <c r="U35" s="38"/>
      <c r="V35" s="38"/>
      <c r="W35" s="41"/>
      <c r="X35" s="42"/>
      <c r="Y35" s="1"/>
      <c r="Z35" s="1"/>
      <c r="AA35" s="1"/>
    </row>
    <row r="36" spans="1:27" x14ac:dyDescent="0.25">
      <c r="A36" s="1"/>
      <c r="B36" s="43" t="s">
        <v>467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7">
        <f>Q30+Q32</f>
        <v>0</v>
      </c>
      <c r="R36" s="47"/>
      <c r="S36" s="47"/>
      <c r="T36" s="47"/>
      <c r="U36" s="47"/>
      <c r="V36" s="47"/>
      <c r="W36" s="49" t="s">
        <v>0</v>
      </c>
      <c r="X36" s="50"/>
      <c r="Y36" s="1"/>
      <c r="Z36" s="1"/>
      <c r="AA36" s="1"/>
    </row>
    <row r="37" spans="1:27" x14ac:dyDescent="0.25">
      <c r="A37" s="1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8"/>
      <c r="R37" s="48"/>
      <c r="S37" s="48"/>
      <c r="T37" s="48"/>
      <c r="U37" s="48"/>
      <c r="V37" s="48"/>
      <c r="W37" s="51"/>
      <c r="X37" s="52"/>
      <c r="Y37" s="1"/>
      <c r="Z37" s="1"/>
      <c r="AA37" s="1"/>
    </row>
    <row r="38" spans="1:27" x14ac:dyDescent="0.25">
      <c r="E38" s="77"/>
      <c r="F38" s="77"/>
      <c r="G38" s="77"/>
      <c r="H38" s="77"/>
      <c r="I38" s="77"/>
      <c r="J38" s="77"/>
    </row>
    <row r="39" spans="1:27" ht="15.75" x14ac:dyDescent="0.25">
      <c r="A39" s="1"/>
      <c r="B39" s="1"/>
      <c r="C39" s="1"/>
      <c r="D39" s="6" t="s">
        <v>468</v>
      </c>
      <c r="E39" s="77"/>
      <c r="F39" s="77"/>
      <c r="G39" s="77"/>
      <c r="H39" s="77"/>
      <c r="I39" s="77"/>
      <c r="J39" s="77"/>
      <c r="K39" s="1"/>
      <c r="L39" s="1"/>
      <c r="M39" s="1"/>
      <c r="N39" s="1"/>
      <c r="O39" s="6"/>
      <c r="P39" s="6"/>
      <c r="Q39" s="6"/>
      <c r="R39" s="6"/>
      <c r="S39" s="6"/>
      <c r="T39" s="6"/>
      <c r="U39" s="6"/>
      <c r="V39" s="6"/>
      <c r="W39" s="1"/>
      <c r="X39" s="1"/>
      <c r="Y39" s="1"/>
      <c r="Z39" s="1"/>
      <c r="AA39" s="1"/>
    </row>
    <row r="41" spans="1:27" ht="15.75" x14ac:dyDescent="0.25">
      <c r="A41" s="1"/>
      <c r="B41" s="1"/>
      <c r="C41" s="1"/>
      <c r="D41" s="1"/>
      <c r="E41" s="75"/>
      <c r="F41" s="77"/>
      <c r="G41" s="77"/>
      <c r="H41" s="77"/>
      <c r="I41" s="77"/>
      <c r="J41" s="7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0"/>
      <c r="AA41" s="10"/>
    </row>
    <row r="42" spans="1:27" ht="15.75" x14ac:dyDescent="0.25">
      <c r="A42" s="1"/>
      <c r="B42" s="1"/>
      <c r="C42" s="1"/>
      <c r="D42" s="1"/>
      <c r="E42" s="77"/>
      <c r="F42" s="77"/>
      <c r="G42" s="77"/>
      <c r="H42" s="77"/>
      <c r="I42" s="77"/>
      <c r="J42" s="7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0"/>
      <c r="AA42" s="10"/>
    </row>
    <row r="43" spans="1:27" ht="15.75" x14ac:dyDescent="0.25">
      <c r="A43" s="1"/>
      <c r="B43" s="1"/>
      <c r="C43" s="1"/>
      <c r="D43" s="1"/>
      <c r="E43" s="76"/>
      <c r="F43" s="76" t="s">
        <v>469</v>
      </c>
      <c r="G43" s="76"/>
      <c r="H43" s="76"/>
      <c r="I43" s="76"/>
      <c r="J43" s="76"/>
      <c r="K43" s="1"/>
      <c r="L43" s="1"/>
      <c r="M43" s="1"/>
      <c r="N43" s="1"/>
      <c r="O43" s="1"/>
      <c r="P43" s="6"/>
      <c r="Q43" s="6"/>
      <c r="R43" s="6"/>
      <c r="S43" s="6"/>
      <c r="T43" s="6"/>
      <c r="U43" s="6"/>
      <c r="V43" s="6"/>
      <c r="W43" s="1"/>
      <c r="X43" s="1"/>
      <c r="Y43" s="1"/>
      <c r="Z43" s="1"/>
      <c r="AA43" s="1"/>
    </row>
    <row r="44" spans="1:27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10"/>
      <c r="AA44" s="10"/>
    </row>
    <row r="45" spans="1:27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10"/>
      <c r="AA45" s="10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0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0"/>
    </row>
    <row r="48" spans="1:27" ht="15.7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0"/>
    </row>
    <row r="49" spans="1:28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0"/>
    </row>
    <row r="50" spans="1:28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0"/>
    </row>
    <row r="51" spans="1:28" ht="15.75" x14ac:dyDescent="0.25">
      <c r="Z51" s="1"/>
      <c r="AA51" s="10"/>
      <c r="AB51" s="1"/>
    </row>
    <row r="52" spans="1:28" ht="15.75" x14ac:dyDescent="0.25">
      <c r="Z52" s="10"/>
      <c r="AA52" s="10"/>
      <c r="AB52" s="1"/>
    </row>
    <row r="53" spans="1:28" ht="15.75" x14ac:dyDescent="0.25">
      <c r="Z53" s="10"/>
      <c r="AA53" s="10"/>
      <c r="AB53" s="1"/>
    </row>
    <row r="54" spans="1:28" ht="15.75" x14ac:dyDescent="0.25">
      <c r="Z54" s="12"/>
      <c r="AA54" s="13"/>
      <c r="AB54" s="1"/>
    </row>
    <row r="55" spans="1:28" ht="15.75" x14ac:dyDescent="0.25">
      <c r="Z55" s="1"/>
      <c r="AA55" s="10"/>
      <c r="AB55" s="1"/>
    </row>
    <row r="56" spans="1:28" ht="15.75" x14ac:dyDescent="0.25">
      <c r="Z56" s="10"/>
      <c r="AA56" s="10"/>
      <c r="AB56" s="1"/>
    </row>
    <row r="57" spans="1:28" ht="15.75" x14ac:dyDescent="0.25">
      <c r="Z57" s="10"/>
      <c r="AA57" s="10"/>
      <c r="AB57" s="1"/>
    </row>
    <row r="58" spans="1:28" ht="15.75" x14ac:dyDescent="0.25">
      <c r="Z58" s="12"/>
      <c r="AA58" s="13"/>
      <c r="AB58" s="1"/>
    </row>
    <row r="59" spans="1:28" ht="15.75" x14ac:dyDescent="0.25">
      <c r="Z59" s="12"/>
      <c r="AA59" s="13"/>
      <c r="AB59" s="1"/>
    </row>
    <row r="60" spans="1:28" ht="15.75" x14ac:dyDescent="0.25">
      <c r="Z60" s="1"/>
      <c r="AA60" s="10"/>
      <c r="AB60" s="1"/>
    </row>
    <row r="61" spans="1:28" ht="15.75" x14ac:dyDescent="0.25">
      <c r="Z61" s="1"/>
      <c r="AA61" s="10"/>
      <c r="AB61" s="14"/>
    </row>
    <row r="62" spans="1:28" ht="15.75" x14ac:dyDescent="0.25">
      <c r="Z62" s="1"/>
      <c r="AA62" s="10"/>
      <c r="AB62" s="1"/>
    </row>
    <row r="63" spans="1:28" ht="15.75" x14ac:dyDescent="0.25">
      <c r="Z63" s="1"/>
      <c r="AA63" s="10"/>
      <c r="AB63" s="1"/>
    </row>
    <row r="64" spans="1:28" ht="15.75" x14ac:dyDescent="0.25">
      <c r="Z64" s="1"/>
      <c r="AA64" s="10"/>
      <c r="AB64" s="1"/>
    </row>
    <row r="65" spans="26:28" ht="15.75" x14ac:dyDescent="0.25">
      <c r="Z65" s="1"/>
      <c r="AA65" s="10"/>
      <c r="AB65" s="1"/>
    </row>
    <row r="66" spans="26:28" ht="15.75" x14ac:dyDescent="0.25">
      <c r="Z66" s="1"/>
      <c r="AA66" s="10"/>
      <c r="AB66" s="1"/>
    </row>
    <row r="67" spans="26:28" ht="15.75" x14ac:dyDescent="0.25">
      <c r="AA67" s="10"/>
    </row>
    <row r="68" spans="26:28" ht="15.75" x14ac:dyDescent="0.25">
      <c r="AA68" s="10"/>
    </row>
    <row r="69" spans="26:28" ht="15.75" x14ac:dyDescent="0.25">
      <c r="AA69" s="10"/>
    </row>
    <row r="70" spans="26:28" ht="15.75" x14ac:dyDescent="0.25">
      <c r="AA70" s="10"/>
    </row>
    <row r="71" spans="26:28" ht="15.75" x14ac:dyDescent="0.25">
      <c r="AA71" s="10"/>
    </row>
    <row r="72" spans="26:28" ht="15.75" x14ac:dyDescent="0.25">
      <c r="AA72" s="10"/>
    </row>
    <row r="95" spans="26:28" ht="15.75" x14ac:dyDescent="0.25">
      <c r="Z95" s="10"/>
      <c r="AA95" s="10"/>
      <c r="AB95" s="1"/>
    </row>
    <row r="97" spans="26:28" ht="15.75" x14ac:dyDescent="0.25">
      <c r="Z97" s="15"/>
      <c r="AA97" s="15"/>
      <c r="AB97" s="16"/>
    </row>
    <row r="98" spans="26:28" ht="15.75" x14ac:dyDescent="0.25">
      <c r="Z98" s="15"/>
      <c r="AA98" s="15"/>
      <c r="AB98" s="1"/>
    </row>
    <row r="99" spans="26:28" ht="15.75" x14ac:dyDescent="0.25">
      <c r="Z99" s="17"/>
      <c r="AA99" s="17"/>
    </row>
    <row r="100" spans="26:28" ht="15.75" x14ac:dyDescent="0.25">
      <c r="Z100" s="15"/>
      <c r="AA100" s="15"/>
    </row>
    <row r="101" spans="26:28" ht="15.75" x14ac:dyDescent="0.25">
      <c r="Z101" s="15"/>
      <c r="AA101" s="15"/>
    </row>
    <row r="102" spans="26:28" ht="15.75" x14ac:dyDescent="0.25">
      <c r="Z102" s="15"/>
      <c r="AA102" s="15"/>
    </row>
    <row r="104" spans="26:28" ht="15.75" x14ac:dyDescent="0.25">
      <c r="Z104" s="10"/>
      <c r="AA104" s="10"/>
    </row>
    <row r="116" spans="26:28" ht="15.75" x14ac:dyDescent="0.25">
      <c r="Z116" s="10"/>
      <c r="AA116" s="10"/>
      <c r="AB116" s="1"/>
    </row>
    <row r="118" spans="26:28" ht="15.75" x14ac:dyDescent="0.25">
      <c r="Z118" s="1"/>
      <c r="AA118" s="1"/>
      <c r="AB118" s="16"/>
    </row>
    <row r="119" spans="26:28" ht="15.75" x14ac:dyDescent="0.25">
      <c r="Z119" s="18"/>
      <c r="AA119" s="18"/>
      <c r="AB119" s="1"/>
    </row>
    <row r="121" spans="26:28" ht="15.75" x14ac:dyDescent="0.25">
      <c r="Z121" s="18"/>
      <c r="AA121" s="18"/>
      <c r="AB121" s="1"/>
    </row>
    <row r="123" spans="26:28" ht="15.75" x14ac:dyDescent="0.25">
      <c r="Z123" s="18"/>
      <c r="AA123" s="18"/>
      <c r="AB123" s="1"/>
    </row>
    <row r="124" spans="26:28" ht="15.75" x14ac:dyDescent="0.25">
      <c r="Z124" s="10"/>
      <c r="AA124" s="10"/>
      <c r="AB124" s="1"/>
    </row>
    <row r="127" spans="26:28" ht="15.75" x14ac:dyDescent="0.25">
      <c r="Z127" s="18"/>
      <c r="AA127" s="18"/>
      <c r="AB127" s="1"/>
    </row>
    <row r="129" spans="26:28" ht="15.75" x14ac:dyDescent="0.25">
      <c r="Z129" s="18"/>
      <c r="AA129" s="18"/>
      <c r="AB129" s="1"/>
    </row>
    <row r="131" spans="26:28" ht="15.75" x14ac:dyDescent="0.25">
      <c r="Z131" s="18"/>
      <c r="AA131" s="18"/>
    </row>
    <row r="133" spans="26:28" ht="15.75" x14ac:dyDescent="0.25">
      <c r="Z133" s="18"/>
      <c r="AA133" s="18"/>
    </row>
    <row r="137" spans="26:28" ht="15.75" x14ac:dyDescent="0.25">
      <c r="Z137" s="18"/>
      <c r="AA137" s="18"/>
    </row>
    <row r="139" spans="26:28" ht="15.75" x14ac:dyDescent="0.25">
      <c r="Z139" s="18"/>
      <c r="AA139" s="18"/>
    </row>
    <row r="140" spans="26:28" ht="15.75" x14ac:dyDescent="0.25">
      <c r="Z140" s="18"/>
      <c r="AA140" s="18"/>
    </row>
    <row r="141" spans="26:28" ht="15.75" x14ac:dyDescent="0.25">
      <c r="Z141" s="18"/>
      <c r="AA141" s="18"/>
    </row>
    <row r="142" spans="26:28" ht="15.75" x14ac:dyDescent="0.25">
      <c r="Z142" s="18"/>
      <c r="AA142" s="18"/>
    </row>
    <row r="143" spans="26:28" ht="15.75" x14ac:dyDescent="0.25">
      <c r="Z143" s="18"/>
      <c r="AA143" s="18"/>
    </row>
    <row r="144" spans="26:28" ht="15.75" x14ac:dyDescent="0.25">
      <c r="Z144" s="18"/>
      <c r="AA144" s="18"/>
    </row>
    <row r="145" spans="26:28" ht="15.75" x14ac:dyDescent="0.25">
      <c r="Z145" s="18"/>
      <c r="AA145" s="18"/>
    </row>
    <row r="146" spans="26:28" ht="15.75" x14ac:dyDescent="0.25">
      <c r="Z146" s="18"/>
      <c r="AA146" s="18"/>
    </row>
    <row r="147" spans="26:28" ht="15.75" x14ac:dyDescent="0.25">
      <c r="Z147" s="18"/>
      <c r="AA147" s="18"/>
      <c r="AB147" s="1"/>
    </row>
    <row r="149" spans="26:28" ht="15.75" x14ac:dyDescent="0.25">
      <c r="Z149" s="10"/>
      <c r="AA149" s="10"/>
      <c r="AB149" s="1"/>
    </row>
    <row r="151" spans="26:28" ht="15.75" x14ac:dyDescent="0.25">
      <c r="Z151" s="15"/>
      <c r="AA151" s="15"/>
      <c r="AB151" s="16"/>
    </row>
    <row r="152" spans="26:28" ht="15.75" x14ac:dyDescent="0.25">
      <c r="Z152" s="15"/>
      <c r="AA152" s="15"/>
      <c r="AB152" s="16"/>
    </row>
    <row r="153" spans="26:28" ht="15.75" x14ac:dyDescent="0.25">
      <c r="Z153" s="15"/>
      <c r="AA153" s="15"/>
      <c r="AB153" s="1"/>
    </row>
    <row r="154" spans="26:28" ht="15.75" x14ac:dyDescent="0.25">
      <c r="Z154" s="15"/>
      <c r="AA154" s="15"/>
      <c r="AB154" s="1"/>
    </row>
    <row r="156" spans="26:28" ht="15.75" x14ac:dyDescent="0.25">
      <c r="Z156" s="10"/>
      <c r="AA156" s="10"/>
      <c r="AB156" s="1"/>
    </row>
    <row r="164" spans="26:28" ht="15.75" x14ac:dyDescent="0.25">
      <c r="Z164" s="12"/>
      <c r="AA164" s="12"/>
      <c r="AB164" s="1"/>
    </row>
    <row r="165" spans="26:28" ht="15.75" x14ac:dyDescent="0.25">
      <c r="Z165" s="12"/>
      <c r="AA165" s="12"/>
      <c r="AB165" s="1"/>
    </row>
    <row r="166" spans="26:28" ht="15.75" x14ac:dyDescent="0.25">
      <c r="Z166" s="17"/>
      <c r="AA166" s="1"/>
      <c r="AB166" s="1"/>
    </row>
    <row r="169" spans="26:28" ht="15.75" x14ac:dyDescent="0.25">
      <c r="Z169" s="12"/>
      <c r="AA169" s="12"/>
      <c r="AB169" s="1"/>
    </row>
    <row r="170" spans="26:28" ht="15.75" x14ac:dyDescent="0.25">
      <c r="Z170" s="12"/>
      <c r="AA170" s="12"/>
      <c r="AB170" s="1"/>
    </row>
    <row r="173" spans="26:28" ht="15.75" x14ac:dyDescent="0.25">
      <c r="Z173" s="10"/>
      <c r="AA173" s="10"/>
      <c r="AB173" s="1"/>
    </row>
    <row r="175" spans="26:28" ht="15.75" x14ac:dyDescent="0.25">
      <c r="Z175" s="15"/>
      <c r="AA175" s="15"/>
      <c r="AB175" s="14"/>
    </row>
    <row r="176" spans="26:28" ht="15.75" x14ac:dyDescent="0.25">
      <c r="Z176" s="15"/>
      <c r="AA176" s="15"/>
      <c r="AB176" s="14"/>
    </row>
    <row r="177" spans="26:28" ht="15.75" x14ac:dyDescent="0.25">
      <c r="Z177" s="15"/>
      <c r="AA177" s="15"/>
      <c r="AB177" s="1"/>
    </row>
    <row r="178" spans="26:28" ht="15.75" x14ac:dyDescent="0.25">
      <c r="Z178" s="15"/>
      <c r="AA178" s="15"/>
      <c r="AB178" s="1"/>
    </row>
    <row r="180" spans="26:28" ht="15.75" x14ac:dyDescent="0.25">
      <c r="Z180" s="10"/>
      <c r="AA180" s="10"/>
      <c r="AB180" s="1"/>
    </row>
    <row r="181" spans="26:28" ht="15.75" x14ac:dyDescent="0.25">
      <c r="Z181" s="10"/>
      <c r="AA181" s="10"/>
      <c r="AB181" s="1"/>
    </row>
    <row r="182" spans="26:28" ht="15.75" x14ac:dyDescent="0.25">
      <c r="Z182" s="15"/>
      <c r="AA182" s="15"/>
      <c r="AB182" s="14"/>
    </row>
    <row r="183" spans="26:28" ht="15.75" x14ac:dyDescent="0.25">
      <c r="Z183" s="15"/>
      <c r="AA183" s="15"/>
      <c r="AB183" s="14"/>
    </row>
    <row r="184" spans="26:28" ht="15.75" x14ac:dyDescent="0.25">
      <c r="Z184" s="15"/>
      <c r="AA184" s="15"/>
      <c r="AB184" s="1"/>
    </row>
    <row r="185" spans="26:28" ht="15.75" x14ac:dyDescent="0.25">
      <c r="Z185" s="17"/>
      <c r="AA185" s="17"/>
      <c r="AB185" s="1"/>
    </row>
    <row r="187" spans="26:28" ht="15.75" x14ac:dyDescent="0.25">
      <c r="Z187" s="13"/>
      <c r="AA187" s="13"/>
      <c r="AB187" s="1"/>
    </row>
    <row r="188" spans="26:28" ht="15.75" x14ac:dyDescent="0.25">
      <c r="Z188" s="13"/>
      <c r="AA188" s="13"/>
      <c r="AB188" s="1"/>
    </row>
    <row r="189" spans="26:28" ht="15.75" x14ac:dyDescent="0.25">
      <c r="Z189" s="15"/>
      <c r="AA189" s="15"/>
      <c r="AB189" s="14"/>
    </row>
    <row r="190" spans="26:28" ht="15.75" x14ac:dyDescent="0.25">
      <c r="Z190" s="15"/>
      <c r="AA190" s="15"/>
      <c r="AB190" s="1"/>
    </row>
    <row r="191" spans="26:28" ht="15.75" x14ac:dyDescent="0.25">
      <c r="Z191" s="15"/>
      <c r="AA191" s="15"/>
      <c r="AB191" s="1"/>
    </row>
    <row r="192" spans="26:28" ht="15.75" x14ac:dyDescent="0.25">
      <c r="Z192" s="15"/>
      <c r="AA192" s="15"/>
      <c r="AB192" s="1"/>
    </row>
    <row r="193" spans="26:28" ht="15.75" x14ac:dyDescent="0.25">
      <c r="Z193" s="15"/>
      <c r="AA193" s="15"/>
      <c r="AB193" s="1"/>
    </row>
    <row r="194" spans="26:28" ht="15.75" x14ac:dyDescent="0.25">
      <c r="Z194" s="15"/>
      <c r="AA194" s="15"/>
      <c r="AB194" s="14"/>
    </row>
    <row r="195" spans="26:28" ht="15.75" x14ac:dyDescent="0.25">
      <c r="Z195" s="15"/>
      <c r="AA195" s="15"/>
      <c r="AB195" s="14"/>
    </row>
    <row r="196" spans="26:28" ht="15.75" x14ac:dyDescent="0.25">
      <c r="Z196" s="17"/>
      <c r="AA196" s="17"/>
      <c r="AB196" s="14"/>
    </row>
    <row r="197" spans="26:28" ht="15.75" x14ac:dyDescent="0.25">
      <c r="Z197" s="13"/>
      <c r="AA197" s="13"/>
      <c r="AB197" s="14"/>
    </row>
    <row r="198" spans="26:28" ht="15.75" x14ac:dyDescent="0.25">
      <c r="Z198" s="19"/>
      <c r="AA198" s="19"/>
      <c r="AB198" s="14"/>
    </row>
    <row r="199" spans="26:28" ht="15.75" x14ac:dyDescent="0.25">
      <c r="Z199" s="12"/>
      <c r="AA199" s="12"/>
      <c r="AB199" s="14"/>
    </row>
    <row r="200" spans="26:28" ht="15.75" x14ac:dyDescent="0.25">
      <c r="Z200" s="20"/>
      <c r="AA200" s="20"/>
      <c r="AB200" s="14"/>
    </row>
    <row r="201" spans="26:28" ht="15.75" x14ac:dyDescent="0.25">
      <c r="Z201" s="21"/>
      <c r="AA201" s="21"/>
      <c r="AB201" s="14"/>
    </row>
    <row r="202" spans="26:28" ht="15.75" x14ac:dyDescent="0.25">
      <c r="Z202" s="21"/>
      <c r="AA202" s="21"/>
      <c r="AB202" s="14"/>
    </row>
    <row r="203" spans="26:28" ht="15.75" x14ac:dyDescent="0.25">
      <c r="Z203" s="20"/>
      <c r="AA203" s="20"/>
      <c r="AB203" s="14"/>
    </row>
    <row r="204" spans="26:28" ht="15.75" x14ac:dyDescent="0.25">
      <c r="Z204" s="22"/>
      <c r="AA204" s="22"/>
      <c r="AB204" s="16"/>
    </row>
    <row r="205" spans="26:28" ht="15.75" x14ac:dyDescent="0.25">
      <c r="Z205" s="22"/>
      <c r="AA205" s="22"/>
      <c r="AB205" s="1"/>
    </row>
    <row r="206" spans="26:28" ht="15.75" x14ac:dyDescent="0.25">
      <c r="Z206" s="23"/>
      <c r="AA206" s="23"/>
      <c r="AB206" s="1"/>
    </row>
    <row r="207" spans="26:28" ht="15.75" x14ac:dyDescent="0.25">
      <c r="Z207" s="24"/>
      <c r="AA207" s="24"/>
      <c r="AB207" s="14"/>
    </row>
    <row r="208" spans="26:28" ht="15.75" x14ac:dyDescent="0.25">
      <c r="Z208" s="25"/>
      <c r="AA208" s="25"/>
      <c r="AB208" s="1"/>
    </row>
    <row r="209" spans="26:28" ht="15.75" x14ac:dyDescent="0.25">
      <c r="Z209" s="26"/>
      <c r="AA209" s="26"/>
      <c r="AB209" s="1"/>
    </row>
    <row r="210" spans="26:28" ht="15.75" x14ac:dyDescent="0.25">
      <c r="Z210" s="25"/>
      <c r="AA210" s="25"/>
      <c r="AB210" s="12"/>
    </row>
    <row r="211" spans="26:28" ht="15.75" x14ac:dyDescent="0.25">
      <c r="Z211" s="25"/>
      <c r="AA211" s="25"/>
      <c r="AB211" s="12"/>
    </row>
    <row r="212" spans="26:28" ht="15.75" x14ac:dyDescent="0.25">
      <c r="Z212" s="25"/>
      <c r="AA212" s="25"/>
      <c r="AB212" s="12"/>
    </row>
    <row r="213" spans="26:28" ht="15.75" x14ac:dyDescent="0.25">
      <c r="Z213" s="25"/>
      <c r="AA213" s="25"/>
      <c r="AB213" s="1"/>
    </row>
    <row r="214" spans="26:28" ht="15.75" x14ac:dyDescent="0.25">
      <c r="Z214" s="25"/>
      <c r="AA214" s="25"/>
      <c r="AB214" s="1"/>
    </row>
    <row r="215" spans="26:28" ht="15.75" x14ac:dyDescent="0.25">
      <c r="Z215" s="26"/>
      <c r="AA215" s="26"/>
      <c r="AB215" s="1"/>
    </row>
    <row r="216" spans="26:28" ht="15.75" x14ac:dyDescent="0.25">
      <c r="Z216" s="25"/>
      <c r="AA216" s="25"/>
      <c r="AB216" s="1"/>
    </row>
    <row r="217" spans="26:28" ht="15.75" x14ac:dyDescent="0.25">
      <c r="Z217" s="20"/>
      <c r="AA217" s="20"/>
      <c r="AB217" s="1"/>
    </row>
    <row r="218" spans="26:28" ht="15.75" x14ac:dyDescent="0.25">
      <c r="Z218" s="15"/>
      <c r="AA218" s="15"/>
      <c r="AB218" s="14"/>
    </row>
    <row r="219" spans="26:28" ht="15.75" x14ac:dyDescent="0.25">
      <c r="Z219" s="15"/>
      <c r="AA219" s="15"/>
      <c r="AB219" s="1"/>
    </row>
    <row r="220" spans="26:28" ht="15.75" x14ac:dyDescent="0.25">
      <c r="Z220" s="15"/>
      <c r="AA220" s="15"/>
      <c r="AB220" s="1"/>
    </row>
    <row r="221" spans="26:28" ht="15.75" x14ac:dyDescent="0.25">
      <c r="Z221" s="15"/>
      <c r="AA221" s="15"/>
      <c r="AB221" s="1"/>
    </row>
    <row r="222" spans="26:28" ht="15.75" x14ac:dyDescent="0.25">
      <c r="Z222" s="15"/>
      <c r="AA222" s="15"/>
      <c r="AB222" s="1"/>
    </row>
    <row r="223" spans="26:28" ht="15.75" x14ac:dyDescent="0.25">
      <c r="Z223" s="15"/>
      <c r="AA223" s="15"/>
      <c r="AB223" s="1"/>
    </row>
    <row r="224" spans="26:28" ht="15.75" x14ac:dyDescent="0.25">
      <c r="Z224" s="17"/>
      <c r="AA224" s="17"/>
      <c r="AB224" s="1"/>
    </row>
    <row r="225" spans="26:28" ht="15.75" x14ac:dyDescent="0.25">
      <c r="Z225" s="27"/>
      <c r="AA225" s="27"/>
      <c r="AB225" s="1"/>
    </row>
    <row r="226" spans="26:28" ht="15.75" x14ac:dyDescent="0.25">
      <c r="Z226" s="27"/>
      <c r="AA226" s="27"/>
      <c r="AB226" s="1"/>
    </row>
    <row r="227" spans="26:28" ht="15.75" x14ac:dyDescent="0.25">
      <c r="AB227" s="14"/>
    </row>
    <row r="252" spans="26:28" ht="15.75" x14ac:dyDescent="0.25">
      <c r="Z252" s="1"/>
      <c r="AA252" s="1"/>
      <c r="AB252" s="14"/>
    </row>
    <row r="253" spans="26:28" ht="15.75" x14ac:dyDescent="0.25">
      <c r="Z253" s="17"/>
      <c r="AA253" s="17"/>
      <c r="AB253" s="14"/>
    </row>
    <row r="254" spans="26:28" ht="15.75" x14ac:dyDescent="0.25">
      <c r="Z254" s="13"/>
      <c r="AA254" s="13"/>
      <c r="AB254" s="14"/>
    </row>
    <row r="255" spans="26:28" ht="15.75" x14ac:dyDescent="0.25">
      <c r="Z255" s="17"/>
      <c r="AA255" s="17"/>
      <c r="AB255" s="14"/>
    </row>
    <row r="256" spans="26:28" ht="15.75" x14ac:dyDescent="0.25">
      <c r="Z256" s="15"/>
      <c r="AA256" s="15"/>
      <c r="AB256" s="16"/>
    </row>
    <row r="257" spans="26:28" ht="15.75" x14ac:dyDescent="0.25">
      <c r="Z257" s="15"/>
      <c r="AA257" s="15"/>
      <c r="AB257" s="16"/>
    </row>
    <row r="258" spans="26:28" ht="15.75" x14ac:dyDescent="0.25">
      <c r="Z258" s="20"/>
      <c r="AA258" s="20"/>
      <c r="AB258" s="14"/>
    </row>
    <row r="259" spans="26:28" ht="15.75" x14ac:dyDescent="0.25">
      <c r="Z259" s="13"/>
      <c r="AA259" s="13"/>
      <c r="AB259" s="14"/>
    </row>
    <row r="260" spans="26:28" ht="15.75" x14ac:dyDescent="0.25">
      <c r="Z260" s="15"/>
      <c r="AA260" s="15"/>
      <c r="AB260" s="14"/>
    </row>
    <row r="261" spans="26:28" ht="15.75" x14ac:dyDescent="0.25">
      <c r="Z261" s="15"/>
      <c r="AA261" s="15"/>
      <c r="AB261" s="14"/>
    </row>
    <row r="262" spans="26:28" ht="15.75" x14ac:dyDescent="0.25">
      <c r="Z262" s="15"/>
      <c r="AA262" s="15"/>
      <c r="AB262" s="14"/>
    </row>
    <row r="263" spans="26:28" ht="15.75" x14ac:dyDescent="0.25">
      <c r="Z263" s="19"/>
      <c r="AA263" s="19"/>
      <c r="AB263" s="14"/>
    </row>
    <row r="264" spans="26:28" ht="15.75" x14ac:dyDescent="0.25">
      <c r="Z264" s="13"/>
      <c r="AA264" s="13"/>
      <c r="AB264" s="14"/>
    </row>
    <row r="265" spans="26:28" ht="15.75" x14ac:dyDescent="0.25">
      <c r="Z265" s="15"/>
      <c r="AA265" s="15"/>
      <c r="AB265" s="14"/>
    </row>
    <row r="266" spans="26:28" ht="15.75" x14ac:dyDescent="0.25">
      <c r="Z266" s="15"/>
      <c r="AA266" s="15"/>
      <c r="AB266" s="14"/>
    </row>
    <row r="267" spans="26:28" ht="15.75" x14ac:dyDescent="0.25">
      <c r="Z267" s="15"/>
      <c r="AA267" s="15"/>
      <c r="AB267" s="14"/>
    </row>
    <row r="268" spans="26:28" ht="15.75" x14ac:dyDescent="0.25">
      <c r="Z268" s="15"/>
      <c r="AA268" s="15"/>
      <c r="AB268" s="14"/>
    </row>
    <row r="269" spans="26:28" ht="15.75" x14ac:dyDescent="0.25">
      <c r="Z269" s="17"/>
      <c r="AA269" s="17"/>
      <c r="AB269" s="14"/>
    </row>
    <row r="271" spans="26:28" ht="15.75" x14ac:dyDescent="0.25">
      <c r="Z271" s="1"/>
      <c r="AA271" s="1"/>
      <c r="AB271" s="14"/>
    </row>
    <row r="284" spans="26:28" ht="15.75" x14ac:dyDescent="0.25">
      <c r="Z284" s="18"/>
      <c r="AA284" s="18"/>
      <c r="AB284" s="1"/>
    </row>
    <row r="285" spans="26:28" ht="15.75" x14ac:dyDescent="0.25">
      <c r="Z285" s="13"/>
      <c r="AA285" s="13"/>
      <c r="AB285" s="14"/>
    </row>
    <row r="286" spans="26:28" ht="15.75" x14ac:dyDescent="0.25">
      <c r="Z286" s="13"/>
      <c r="AA286" s="13"/>
      <c r="AB286" s="14"/>
    </row>
    <row r="287" spans="26:28" ht="15.75" x14ac:dyDescent="0.25">
      <c r="Z287" s="15"/>
      <c r="AA287" s="15"/>
      <c r="AB287" s="16"/>
    </row>
    <row r="288" spans="26:28" ht="15.75" x14ac:dyDescent="0.25">
      <c r="Z288" s="15"/>
      <c r="AA288" s="15"/>
      <c r="AB288" s="1"/>
    </row>
    <row r="289" spans="26:28" ht="15.75" x14ac:dyDescent="0.25">
      <c r="Z289" s="15"/>
      <c r="AA289" s="15"/>
      <c r="AB289" s="1"/>
    </row>
    <row r="290" spans="26:28" ht="15.75" x14ac:dyDescent="0.25">
      <c r="Z290" s="17"/>
      <c r="AA290" s="17"/>
      <c r="AB290" s="1"/>
    </row>
    <row r="295" spans="26:28" ht="15.75" x14ac:dyDescent="0.25">
      <c r="Z295" s="1"/>
      <c r="AA295" s="1"/>
      <c r="AB295" s="14"/>
    </row>
    <row r="302" spans="26:28" ht="15.75" x14ac:dyDescent="0.25">
      <c r="Z302" s="10"/>
      <c r="AA302" s="10"/>
      <c r="AB302" s="1"/>
    </row>
    <row r="303" spans="26:28" ht="15.75" x14ac:dyDescent="0.25">
      <c r="Z303" s="28"/>
      <c r="AA303" s="28"/>
      <c r="AB303" s="16"/>
    </row>
    <row r="304" spans="26:28" ht="15.75" x14ac:dyDescent="0.25">
      <c r="Z304" s="28"/>
      <c r="AA304" s="28"/>
      <c r="AB304" s="16"/>
    </row>
    <row r="305" spans="26:28" ht="15.75" x14ac:dyDescent="0.25">
      <c r="Z305" s="28"/>
      <c r="AA305" s="28"/>
      <c r="AB305" s="16"/>
    </row>
    <row r="306" spans="26:28" ht="15.75" x14ac:dyDescent="0.25">
      <c r="Z306" s="28"/>
      <c r="AA306" s="28"/>
      <c r="AB306" s="16"/>
    </row>
    <row r="307" spans="26:28" ht="15.75" x14ac:dyDescent="0.25">
      <c r="Z307" s="28"/>
      <c r="AA307" s="28"/>
      <c r="AB307" s="16"/>
    </row>
    <row r="308" spans="26:28" ht="15.75" x14ac:dyDescent="0.25">
      <c r="Z308" s="28"/>
      <c r="AA308" s="28"/>
      <c r="AB308" s="1"/>
    </row>
    <row r="309" spans="26:28" ht="15.75" x14ac:dyDescent="0.25">
      <c r="Z309" s="18"/>
      <c r="AA309" s="18"/>
      <c r="AB309" s="1"/>
    </row>
    <row r="310" spans="26:28" ht="15.75" x14ac:dyDescent="0.25">
      <c r="Z310" s="1"/>
      <c r="AA310" s="1"/>
      <c r="AB310" s="14"/>
    </row>
    <row r="311" spans="26:28" ht="15.75" x14ac:dyDescent="0.25">
      <c r="Z311" s="1"/>
      <c r="AA311" s="1"/>
      <c r="AB311" s="14"/>
    </row>
    <row r="312" spans="26:28" ht="15.75" x14ac:dyDescent="0.25">
      <c r="Z312" s="1"/>
      <c r="AA312" s="1"/>
      <c r="AB312" s="14"/>
    </row>
    <row r="313" spans="26:28" ht="15.75" x14ac:dyDescent="0.25">
      <c r="Z313" s="1"/>
      <c r="AA313" s="1"/>
      <c r="AB313" s="14"/>
    </row>
    <row r="314" spans="26:28" ht="15.75" x14ac:dyDescent="0.25">
      <c r="Z314" s="1"/>
      <c r="AA314" s="1"/>
      <c r="AB314" s="14"/>
    </row>
    <row r="317" spans="26:28" ht="15.75" x14ac:dyDescent="0.25">
      <c r="Z317" s="1"/>
      <c r="AA317" s="1"/>
      <c r="AB317" s="14"/>
    </row>
    <row r="333" spans="28:28" ht="15.75" x14ac:dyDescent="0.25">
      <c r="AB333" s="14"/>
    </row>
    <row r="334" spans="28:28" ht="15.75" x14ac:dyDescent="0.25">
      <c r="AB334" s="14"/>
    </row>
    <row r="338" spans="26:28" ht="15.75" x14ac:dyDescent="0.25">
      <c r="AB338" s="14"/>
    </row>
    <row r="340" spans="26:28" ht="15.75" x14ac:dyDescent="0.25">
      <c r="Z340" s="1"/>
      <c r="AA340" s="1"/>
      <c r="AB340" s="16"/>
    </row>
    <row r="341" spans="26:28" ht="15.75" x14ac:dyDescent="0.25">
      <c r="Z341" s="1"/>
      <c r="AA341" s="1"/>
      <c r="AB341" s="16"/>
    </row>
    <row r="344" spans="26:28" ht="15.75" x14ac:dyDescent="0.25">
      <c r="Z344" s="1"/>
      <c r="AA344" s="1"/>
      <c r="AB344" s="16"/>
    </row>
    <row r="345" spans="26:28" ht="15.75" x14ac:dyDescent="0.25">
      <c r="Z345" s="15"/>
      <c r="AA345" s="15"/>
      <c r="AB345" s="1"/>
    </row>
    <row r="346" spans="26:28" ht="15.75" x14ac:dyDescent="0.25">
      <c r="Z346" s="29"/>
      <c r="AA346" s="29"/>
      <c r="AB346" s="1"/>
    </row>
    <row r="347" spans="26:28" ht="15.75" x14ac:dyDescent="0.25">
      <c r="Z347" s="10"/>
      <c r="AA347" s="10"/>
      <c r="AB347" s="1"/>
    </row>
    <row r="348" spans="26:28" ht="15.75" x14ac:dyDescent="0.25">
      <c r="Z348" s="15"/>
      <c r="AA348" s="15"/>
      <c r="AB348" s="16"/>
    </row>
    <row r="349" spans="26:28" ht="15.75" x14ac:dyDescent="0.25">
      <c r="Z349" s="15"/>
      <c r="AA349" s="15"/>
      <c r="AB349" s="16"/>
    </row>
    <row r="350" spans="26:28" ht="15.75" x14ac:dyDescent="0.25">
      <c r="Z350" s="17"/>
      <c r="AA350" s="17"/>
      <c r="AB350" s="1"/>
    </row>
    <row r="351" spans="26:28" ht="15.75" x14ac:dyDescent="0.25">
      <c r="Z351" s="15"/>
      <c r="AA351" s="15"/>
      <c r="AB351" s="14"/>
    </row>
    <row r="352" spans="26:28" ht="15.75" x14ac:dyDescent="0.25">
      <c r="Z352" s="15"/>
      <c r="AA352" s="15"/>
      <c r="AB352" s="14"/>
    </row>
    <row r="353" spans="26:28" ht="15.75" x14ac:dyDescent="0.25">
      <c r="Z353" s="15"/>
      <c r="AA353" s="15"/>
      <c r="AB353" s="14"/>
    </row>
    <row r="354" spans="26:28" ht="15.75" x14ac:dyDescent="0.25">
      <c r="Z354" s="17"/>
      <c r="AA354" s="17"/>
      <c r="AB354" s="14"/>
    </row>
    <row r="355" spans="26:28" ht="15.75" x14ac:dyDescent="0.25">
      <c r="Z355" s="10"/>
      <c r="AA355" s="10"/>
      <c r="AB355" s="1"/>
    </row>
    <row r="356" spans="26:28" ht="15.75" x14ac:dyDescent="0.25">
      <c r="Z356" s="15"/>
      <c r="AA356" s="15"/>
      <c r="AB356" s="16"/>
    </row>
    <row r="357" spans="26:28" ht="15.75" x14ac:dyDescent="0.25">
      <c r="Z357" s="15"/>
      <c r="AA357" s="15"/>
      <c r="AB357" s="14"/>
    </row>
    <row r="358" spans="26:28" ht="15.75" x14ac:dyDescent="0.25">
      <c r="Z358" s="15"/>
      <c r="AA358" s="15"/>
      <c r="AB358" s="1"/>
    </row>
    <row r="359" spans="26:28" ht="15.75" x14ac:dyDescent="0.25">
      <c r="Z359" s="15"/>
      <c r="AA359" s="15"/>
      <c r="AB359" s="1"/>
    </row>
    <row r="360" spans="26:28" ht="15.75" x14ac:dyDescent="0.25">
      <c r="Z360" s="15"/>
      <c r="AA360" s="15"/>
      <c r="AB360" s="1"/>
    </row>
    <row r="361" spans="26:28" ht="15.75" x14ac:dyDescent="0.25">
      <c r="Z361" s="15"/>
      <c r="AA361" s="15"/>
      <c r="AB361" s="1"/>
    </row>
    <row r="362" spans="26:28" ht="15.75" x14ac:dyDescent="0.25">
      <c r="Z362" s="15"/>
      <c r="AA362" s="15"/>
      <c r="AB362" s="1"/>
    </row>
    <row r="363" spans="26:28" ht="15.75" x14ac:dyDescent="0.25">
      <c r="Z363" s="15"/>
      <c r="AA363" s="15"/>
      <c r="AB363" s="1"/>
    </row>
    <row r="364" spans="26:28" ht="15.75" x14ac:dyDescent="0.25">
      <c r="Z364" s="15"/>
      <c r="AA364" s="15"/>
      <c r="AB364" s="1"/>
    </row>
    <row r="365" spans="26:28" ht="15.75" x14ac:dyDescent="0.25">
      <c r="Z365" s="15"/>
      <c r="AA365" s="15"/>
      <c r="AB365" s="1"/>
    </row>
    <row r="367" spans="26:28" ht="15.75" x14ac:dyDescent="0.25">
      <c r="Z367" s="13"/>
      <c r="AA367" s="13"/>
      <c r="AB367" s="1"/>
    </row>
    <row r="368" spans="26:28" ht="15.75" x14ac:dyDescent="0.25">
      <c r="Z368" s="15"/>
      <c r="AA368" s="15"/>
      <c r="AB368" s="16"/>
    </row>
    <row r="369" spans="26:28" ht="15.75" x14ac:dyDescent="0.25">
      <c r="Z369" s="15"/>
      <c r="AA369" s="15"/>
      <c r="AB369" s="16"/>
    </row>
    <row r="370" spans="26:28" ht="15.75" x14ac:dyDescent="0.25">
      <c r="Z370" s="15"/>
      <c r="AA370" s="15"/>
      <c r="AB370" s="1"/>
    </row>
    <row r="375" spans="26:28" ht="15.75" x14ac:dyDescent="0.25">
      <c r="Z375" s="15"/>
      <c r="AA375" s="15"/>
      <c r="AB375" s="1"/>
    </row>
    <row r="377" spans="26:28" ht="15.75" x14ac:dyDescent="0.25">
      <c r="Z377" s="15"/>
      <c r="AA377" s="15"/>
      <c r="AB377" s="1"/>
    </row>
    <row r="378" spans="26:28" ht="15.75" x14ac:dyDescent="0.25">
      <c r="Z378" s="1"/>
      <c r="AA378" s="1"/>
      <c r="AB378" s="16"/>
    </row>
    <row r="379" spans="26:28" ht="15.75" x14ac:dyDescent="0.25">
      <c r="Z379" s="15"/>
      <c r="AA379" s="15"/>
      <c r="AB379" s="1"/>
    </row>
    <row r="381" spans="26:28" ht="15.75" x14ac:dyDescent="0.25">
      <c r="Z381" s="15"/>
      <c r="AA381" s="15"/>
      <c r="AB381" s="1"/>
    </row>
    <row r="383" spans="26:28" ht="15.75" x14ac:dyDescent="0.25">
      <c r="Z383" s="15"/>
      <c r="AA383" s="15"/>
      <c r="AB383" s="1"/>
    </row>
    <row r="385" spans="1:28" ht="15.75" x14ac:dyDescent="0.25">
      <c r="Z385" s="15"/>
      <c r="AA385" s="15"/>
      <c r="AB385" s="1"/>
    </row>
    <row r="387" spans="1:28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5"/>
      <c r="AA387" s="15"/>
      <c r="AB387" s="1"/>
    </row>
    <row r="389" spans="1:28" ht="15.7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15"/>
      <c r="AA389" s="15"/>
      <c r="AB389" s="10"/>
    </row>
    <row r="391" spans="1:28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5"/>
      <c r="AA391" s="15"/>
      <c r="AB391" s="16"/>
    </row>
    <row r="393" spans="1:28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5"/>
      <c r="AA393" s="15"/>
      <c r="AB393" s="1"/>
    </row>
    <row r="396" spans="1:28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3"/>
      <c r="AA396" s="13"/>
      <c r="AB396" s="1"/>
    </row>
    <row r="405" spans="28:28" ht="15.75" x14ac:dyDescent="0.25">
      <c r="AB405" s="30"/>
    </row>
  </sheetData>
  <sheetProtection algorithmName="SHA-512" hashValue="U1/0o5IguBUHSxVChVK8spppBppZSpELAwDrtsE1oKw7dG4NORRk7AxApuoZcVyn9WnVV4zRodmR5Nbr33G3Jw==" saltValue="pNeFVxdGzuLpkl+A9djcJQ==" spinCount="100000" sheet="1" formatCells="0" formatColumns="0" formatRows="0" insertColumns="0" insertRows="0" insertHyperlinks="0" deleteColumns="0" deleteRows="0" sort="0" autoFilter="0" pivotTables="0"/>
  <mergeCells count="45">
    <mergeCell ref="E38:J39"/>
    <mergeCell ref="E41:J42"/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6:J27"/>
    <mergeCell ref="K26:P27"/>
    <mergeCell ref="Q26:V27"/>
    <mergeCell ref="W26:X27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4:J35"/>
    <mergeCell ref="K34:P35"/>
    <mergeCell ref="Q34:V35"/>
    <mergeCell ref="W34:X35"/>
    <mergeCell ref="B36:P37"/>
    <mergeCell ref="Q36:V37"/>
    <mergeCell ref="W36:X3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7BE0-B30A-4B0D-B290-0758ED8D91D4}">
  <sheetPr>
    <pageSetUpPr fitToPage="1"/>
  </sheetPr>
  <dimension ref="A1:CB353"/>
  <sheetViews>
    <sheetView tabSelected="1" zoomScale="80" zoomScaleNormal="80" workbookViewId="0">
      <selection activeCell="B14" sqref="B14"/>
    </sheetView>
  </sheetViews>
  <sheetFormatPr defaultRowHeight="15" x14ac:dyDescent="0.25"/>
  <cols>
    <col min="1" max="1" width="8.85546875" style="122"/>
    <col min="2" max="2" width="97.7109375" style="3" customWidth="1"/>
    <col min="3" max="3" width="16.28515625" style="3" bestFit="1" customWidth="1"/>
    <col min="4" max="5" width="9.140625" style="3"/>
    <col min="6" max="6" width="16.7109375" style="3" customWidth="1"/>
    <col min="7" max="7" width="15.7109375" style="3" customWidth="1"/>
    <col min="8" max="8" width="17.7109375" style="3" customWidth="1"/>
    <col min="9" max="9" width="18.42578125" style="3" customWidth="1"/>
    <col min="10" max="16384" width="9.140625" style="3"/>
  </cols>
  <sheetData>
    <row r="1" spans="1:80" x14ac:dyDescent="0.25">
      <c r="A1" s="78" t="s">
        <v>9</v>
      </c>
      <c r="B1" s="79" t="s">
        <v>10</v>
      </c>
      <c r="C1" s="79" t="s">
        <v>11</v>
      </c>
      <c r="D1" s="79" t="s">
        <v>12</v>
      </c>
      <c r="E1" s="79" t="s">
        <v>3</v>
      </c>
      <c r="F1" s="79"/>
      <c r="G1" s="79"/>
      <c r="H1" s="79" t="s">
        <v>2</v>
      </c>
      <c r="I1" s="80"/>
    </row>
    <row r="2" spans="1:80" ht="15.75" thickBot="1" x14ac:dyDescent="0.3">
      <c r="A2" s="81"/>
      <c r="B2" s="82"/>
      <c r="C2" s="82"/>
      <c r="D2" s="82"/>
      <c r="E2" s="82" t="s">
        <v>5</v>
      </c>
      <c r="F2" s="82" t="s">
        <v>13</v>
      </c>
      <c r="G2" s="82" t="s">
        <v>14</v>
      </c>
      <c r="H2" s="82" t="s">
        <v>13</v>
      </c>
      <c r="I2" s="83" t="s">
        <v>14</v>
      </c>
    </row>
    <row r="3" spans="1:80" s="89" customFormat="1" ht="15.75" thickBot="1" x14ac:dyDescent="0.3">
      <c r="A3" s="84" t="s">
        <v>29</v>
      </c>
      <c r="B3" s="85" t="s">
        <v>8</v>
      </c>
      <c r="C3" s="86"/>
      <c r="D3" s="86"/>
      <c r="E3" s="144"/>
      <c r="F3" s="87">
        <f>SUM(F4:F22)</f>
        <v>0</v>
      </c>
      <c r="G3" s="87">
        <f>SUM(G4:G22)</f>
        <v>0</v>
      </c>
      <c r="H3" s="87">
        <f>SUM(H4:H22)</f>
        <v>0</v>
      </c>
      <c r="I3" s="88">
        <f>SUM(I4:I22)</f>
        <v>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1:80" x14ac:dyDescent="0.25">
      <c r="A4" s="90" t="s">
        <v>15</v>
      </c>
      <c r="B4" s="91" t="s">
        <v>80</v>
      </c>
      <c r="C4" s="91">
        <v>25</v>
      </c>
      <c r="D4" s="91" t="s">
        <v>60</v>
      </c>
      <c r="E4" s="145"/>
      <c r="F4" s="92" t="s">
        <v>1</v>
      </c>
      <c r="G4" s="92">
        <f>E4*C4</f>
        <v>0</v>
      </c>
      <c r="H4" s="92" t="s">
        <v>1</v>
      </c>
      <c r="I4" s="92">
        <f>G4*1.21</f>
        <v>0</v>
      </c>
    </row>
    <row r="5" spans="1:80" x14ac:dyDescent="0.25">
      <c r="A5" s="90" t="s">
        <v>16</v>
      </c>
      <c r="B5" s="93" t="s">
        <v>81</v>
      </c>
      <c r="C5" s="94">
        <v>4</v>
      </c>
      <c r="D5" s="93" t="s">
        <v>60</v>
      </c>
      <c r="E5" s="146"/>
      <c r="F5" s="93">
        <f>C5*E5</f>
        <v>0</v>
      </c>
      <c r="G5" s="95" t="s">
        <v>1</v>
      </c>
      <c r="H5" s="93">
        <f t="shared" ref="H5:H21" si="0">F5*1.21</f>
        <v>0</v>
      </c>
      <c r="I5" s="95" t="s">
        <v>1</v>
      </c>
    </row>
    <row r="6" spans="1:80" x14ac:dyDescent="0.25">
      <c r="A6" s="90" t="s">
        <v>17</v>
      </c>
      <c r="B6" s="93" t="s">
        <v>82</v>
      </c>
      <c r="C6" s="94">
        <v>24</v>
      </c>
      <c r="D6" s="93" t="s">
        <v>60</v>
      </c>
      <c r="E6" s="145"/>
      <c r="F6" s="93">
        <f t="shared" ref="F6:F21" si="1">C6*E6</f>
        <v>0</v>
      </c>
      <c r="G6" s="95" t="s">
        <v>1</v>
      </c>
      <c r="H6" s="93">
        <f t="shared" si="0"/>
        <v>0</v>
      </c>
      <c r="I6" s="95" t="s">
        <v>1</v>
      </c>
    </row>
    <row r="7" spans="1:80" x14ac:dyDescent="0.25">
      <c r="A7" s="90" t="s">
        <v>18</v>
      </c>
      <c r="B7" s="93" t="s">
        <v>83</v>
      </c>
      <c r="C7" s="94">
        <v>34</v>
      </c>
      <c r="D7" s="93" t="s">
        <v>60</v>
      </c>
      <c r="E7" s="146"/>
      <c r="F7" s="93">
        <f t="shared" si="1"/>
        <v>0</v>
      </c>
      <c r="G7" s="95" t="s">
        <v>1</v>
      </c>
      <c r="H7" s="93">
        <f t="shared" si="0"/>
        <v>0</v>
      </c>
      <c r="I7" s="92" t="s">
        <v>1</v>
      </c>
    </row>
    <row r="8" spans="1:80" x14ac:dyDescent="0.25">
      <c r="A8" s="90" t="s">
        <v>19</v>
      </c>
      <c r="B8" s="93" t="s">
        <v>84</v>
      </c>
      <c r="C8" s="94">
        <v>30</v>
      </c>
      <c r="D8" s="93" t="s">
        <v>60</v>
      </c>
      <c r="E8" s="145"/>
      <c r="F8" s="93">
        <f t="shared" si="1"/>
        <v>0</v>
      </c>
      <c r="G8" s="95" t="s">
        <v>1</v>
      </c>
      <c r="H8" s="93">
        <f t="shared" si="0"/>
        <v>0</v>
      </c>
      <c r="I8" s="95" t="s">
        <v>1</v>
      </c>
    </row>
    <row r="9" spans="1:80" x14ac:dyDescent="0.25">
      <c r="A9" s="90" t="s">
        <v>20</v>
      </c>
      <c r="B9" s="93" t="s">
        <v>85</v>
      </c>
      <c r="C9" s="94">
        <v>23</v>
      </c>
      <c r="D9" s="93" t="s">
        <v>60</v>
      </c>
      <c r="E9" s="146"/>
      <c r="F9" s="93">
        <f t="shared" si="1"/>
        <v>0</v>
      </c>
      <c r="G9" s="95" t="s">
        <v>1</v>
      </c>
      <c r="H9" s="93">
        <f t="shared" si="0"/>
        <v>0</v>
      </c>
      <c r="I9" s="95" t="s">
        <v>1</v>
      </c>
    </row>
    <row r="10" spans="1:80" x14ac:dyDescent="0.25">
      <c r="A10" s="90" t="s">
        <v>21</v>
      </c>
      <c r="B10" s="93" t="s">
        <v>85</v>
      </c>
      <c r="C10" s="94">
        <v>1</v>
      </c>
      <c r="D10" s="93" t="s">
        <v>60</v>
      </c>
      <c r="E10" s="145"/>
      <c r="F10" s="95" t="s">
        <v>1</v>
      </c>
      <c r="G10" s="95">
        <f>E10*C10</f>
        <v>0</v>
      </c>
      <c r="H10" s="95" t="s">
        <v>1</v>
      </c>
      <c r="I10" s="95">
        <f>G10*1.21</f>
        <v>0</v>
      </c>
    </row>
    <row r="11" spans="1:80" x14ac:dyDescent="0.25">
      <c r="A11" s="90" t="s">
        <v>22</v>
      </c>
      <c r="B11" s="93" t="s">
        <v>86</v>
      </c>
      <c r="C11" s="94">
        <v>31</v>
      </c>
      <c r="D11" s="93" t="s">
        <v>60</v>
      </c>
      <c r="E11" s="146"/>
      <c r="F11" s="93">
        <f t="shared" ref="F11" si="2">C11*E11</f>
        <v>0</v>
      </c>
      <c r="G11" s="95" t="s">
        <v>1</v>
      </c>
      <c r="H11" s="93">
        <f t="shared" ref="H11" si="3">F11*1.21</f>
        <v>0</v>
      </c>
      <c r="I11" s="95" t="s">
        <v>1</v>
      </c>
    </row>
    <row r="12" spans="1:80" x14ac:dyDescent="0.25">
      <c r="A12" s="90" t="s">
        <v>23</v>
      </c>
      <c r="B12" s="93" t="s">
        <v>86</v>
      </c>
      <c r="C12" s="94">
        <v>4</v>
      </c>
      <c r="D12" s="93" t="s">
        <v>60</v>
      </c>
      <c r="E12" s="145"/>
      <c r="F12" s="95" t="s">
        <v>1</v>
      </c>
      <c r="G12" s="95">
        <f>E12*C12</f>
        <v>0</v>
      </c>
      <c r="H12" s="95" t="s">
        <v>1</v>
      </c>
      <c r="I12" s="95">
        <f>G12*1.21</f>
        <v>0</v>
      </c>
    </row>
    <row r="13" spans="1:80" x14ac:dyDescent="0.25">
      <c r="A13" s="90" t="s">
        <v>24</v>
      </c>
      <c r="B13" s="93" t="s">
        <v>87</v>
      </c>
      <c r="C13" s="94">
        <v>38</v>
      </c>
      <c r="D13" s="93" t="s">
        <v>60</v>
      </c>
      <c r="E13" s="146"/>
      <c r="F13" s="93">
        <f t="shared" si="1"/>
        <v>0</v>
      </c>
      <c r="G13" s="95" t="s">
        <v>1</v>
      </c>
      <c r="H13" s="93">
        <f t="shared" si="0"/>
        <v>0</v>
      </c>
      <c r="I13" s="92" t="s">
        <v>1</v>
      </c>
    </row>
    <row r="14" spans="1:80" x14ac:dyDescent="0.25">
      <c r="A14" s="90" t="s">
        <v>25</v>
      </c>
      <c r="B14" s="93" t="s">
        <v>88</v>
      </c>
      <c r="C14" s="94">
        <v>45</v>
      </c>
      <c r="D14" s="93" t="s">
        <v>60</v>
      </c>
      <c r="E14" s="145"/>
      <c r="F14" s="93">
        <f t="shared" si="1"/>
        <v>0</v>
      </c>
      <c r="G14" s="95" t="s">
        <v>1</v>
      </c>
      <c r="H14" s="93">
        <f t="shared" si="0"/>
        <v>0</v>
      </c>
      <c r="I14" s="95" t="s">
        <v>1</v>
      </c>
    </row>
    <row r="15" spans="1:80" x14ac:dyDescent="0.25">
      <c r="A15" s="90" t="s">
        <v>26</v>
      </c>
      <c r="B15" s="93" t="s">
        <v>89</v>
      </c>
      <c r="C15" s="93">
        <v>32</v>
      </c>
      <c r="D15" s="93" t="s">
        <v>60</v>
      </c>
      <c r="E15" s="146"/>
      <c r="F15" s="93">
        <f t="shared" si="1"/>
        <v>0</v>
      </c>
      <c r="G15" s="95" t="s">
        <v>1</v>
      </c>
      <c r="H15" s="93">
        <f t="shared" si="0"/>
        <v>0</v>
      </c>
      <c r="I15" s="92" t="s">
        <v>1</v>
      </c>
    </row>
    <row r="16" spans="1:80" x14ac:dyDescent="0.25">
      <c r="A16" s="90" t="s">
        <v>27</v>
      </c>
      <c r="B16" s="93" t="s">
        <v>90</v>
      </c>
      <c r="C16" s="93">
        <v>2</v>
      </c>
      <c r="D16" s="93" t="s">
        <v>60</v>
      </c>
      <c r="E16" s="145"/>
      <c r="F16" s="93">
        <f t="shared" si="1"/>
        <v>0</v>
      </c>
      <c r="G16" s="95" t="s">
        <v>1</v>
      </c>
      <c r="H16" s="93">
        <f t="shared" si="0"/>
        <v>0</v>
      </c>
      <c r="I16" s="95" t="s">
        <v>1</v>
      </c>
    </row>
    <row r="17" spans="1:80" x14ac:dyDescent="0.25">
      <c r="A17" s="90" t="s">
        <v>28</v>
      </c>
      <c r="B17" s="93" t="s">
        <v>91</v>
      </c>
      <c r="C17" s="93">
        <v>1</v>
      </c>
      <c r="D17" s="93" t="s">
        <v>60</v>
      </c>
      <c r="E17" s="146"/>
      <c r="F17" s="95" t="s">
        <v>1</v>
      </c>
      <c r="G17" s="95">
        <f>E17*C17</f>
        <v>0</v>
      </c>
      <c r="H17" s="95" t="s">
        <v>1</v>
      </c>
      <c r="I17" s="95">
        <f>G17*1.21</f>
        <v>0</v>
      </c>
    </row>
    <row r="18" spans="1:80" x14ac:dyDescent="0.25">
      <c r="A18" s="90" t="s">
        <v>76</v>
      </c>
      <c r="B18" s="93" t="s">
        <v>110</v>
      </c>
      <c r="C18" s="93">
        <v>44</v>
      </c>
      <c r="D18" s="93" t="s">
        <v>60</v>
      </c>
      <c r="E18" s="145"/>
      <c r="F18" s="95" t="s">
        <v>1</v>
      </c>
      <c r="G18" s="95">
        <f>E18*C18</f>
        <v>0</v>
      </c>
      <c r="H18" s="95" t="s">
        <v>1</v>
      </c>
      <c r="I18" s="95">
        <f>G18*1.21</f>
        <v>0</v>
      </c>
    </row>
    <row r="19" spans="1:80" x14ac:dyDescent="0.25">
      <c r="A19" s="90" t="s">
        <v>78</v>
      </c>
      <c r="B19" s="93" t="s">
        <v>97</v>
      </c>
      <c r="C19" s="93">
        <v>35</v>
      </c>
      <c r="D19" s="93" t="s">
        <v>60</v>
      </c>
      <c r="E19" s="146"/>
      <c r="F19" s="96">
        <f>E19*C19</f>
        <v>0</v>
      </c>
      <c r="G19" s="95" t="s">
        <v>1</v>
      </c>
      <c r="H19" s="93">
        <f t="shared" si="0"/>
        <v>0</v>
      </c>
      <c r="I19" s="95" t="s">
        <v>1</v>
      </c>
    </row>
    <row r="20" spans="1:80" x14ac:dyDescent="0.25">
      <c r="A20" s="90" t="s">
        <v>103</v>
      </c>
      <c r="B20" s="93" t="s">
        <v>98</v>
      </c>
      <c r="C20" s="93">
        <f>294*7</f>
        <v>2058</v>
      </c>
      <c r="D20" s="93" t="s">
        <v>99</v>
      </c>
      <c r="E20" s="145"/>
      <c r="F20" s="96">
        <f>E20*C20</f>
        <v>0</v>
      </c>
      <c r="G20" s="95" t="s">
        <v>1</v>
      </c>
      <c r="H20" s="93">
        <f t="shared" si="0"/>
        <v>0</v>
      </c>
      <c r="I20" s="95" t="s">
        <v>1</v>
      </c>
    </row>
    <row r="21" spans="1:80" x14ac:dyDescent="0.25">
      <c r="A21" s="90" t="s">
        <v>104</v>
      </c>
      <c r="B21" s="93" t="s">
        <v>92</v>
      </c>
      <c r="C21" s="93">
        <v>77</v>
      </c>
      <c r="D21" s="93" t="s">
        <v>60</v>
      </c>
      <c r="E21" s="146"/>
      <c r="F21" s="96">
        <f t="shared" si="1"/>
        <v>0</v>
      </c>
      <c r="G21" s="95" t="s">
        <v>1</v>
      </c>
      <c r="H21" s="93">
        <f t="shared" si="0"/>
        <v>0</v>
      </c>
      <c r="I21" s="92" t="s">
        <v>1</v>
      </c>
    </row>
    <row r="22" spans="1:80" x14ac:dyDescent="0.25">
      <c r="A22" s="90" t="s">
        <v>111</v>
      </c>
      <c r="B22" s="93" t="s">
        <v>30</v>
      </c>
      <c r="C22" s="93">
        <v>294</v>
      </c>
      <c r="D22" s="93" t="s">
        <v>60</v>
      </c>
      <c r="E22" s="145"/>
      <c r="F22" s="95" t="s">
        <v>1</v>
      </c>
      <c r="G22" s="95">
        <f>E22*C22</f>
        <v>0</v>
      </c>
      <c r="H22" s="95" t="s">
        <v>1</v>
      </c>
      <c r="I22" s="95">
        <f>G22*1.21</f>
        <v>0</v>
      </c>
    </row>
    <row r="23" spans="1:80" s="89" customFormat="1" x14ac:dyDescent="0.25">
      <c r="A23" s="97" t="s">
        <v>32</v>
      </c>
      <c r="B23" s="98" t="s">
        <v>31</v>
      </c>
      <c r="C23" s="98"/>
      <c r="D23" s="98"/>
      <c r="E23" s="147"/>
      <c r="F23" s="99">
        <f>SUM(F24:F33)</f>
        <v>0</v>
      </c>
      <c r="G23" s="99">
        <f>SUM(G24:G33)</f>
        <v>0</v>
      </c>
      <c r="H23" s="99">
        <f>SUM(H24:H33)</f>
        <v>0</v>
      </c>
      <c r="I23" s="99">
        <f>SUM(I24:I33)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</row>
    <row r="24" spans="1:80" x14ac:dyDescent="0.25">
      <c r="A24" s="100" t="s">
        <v>33</v>
      </c>
      <c r="B24" s="93" t="s">
        <v>112</v>
      </c>
      <c r="C24" s="93">
        <v>263</v>
      </c>
      <c r="D24" s="93" t="s">
        <v>60</v>
      </c>
      <c r="E24" s="146"/>
      <c r="F24" s="93">
        <f>C24*E24</f>
        <v>0</v>
      </c>
      <c r="G24" s="95" t="s">
        <v>1</v>
      </c>
      <c r="H24" s="93">
        <f>F24*1.21</f>
        <v>0</v>
      </c>
      <c r="I24" s="95" t="s">
        <v>1</v>
      </c>
    </row>
    <row r="25" spans="1:80" x14ac:dyDescent="0.25">
      <c r="A25" s="100" t="s">
        <v>34</v>
      </c>
      <c r="B25" s="93" t="s">
        <v>112</v>
      </c>
      <c r="C25" s="93">
        <v>31</v>
      </c>
      <c r="D25" s="93" t="s">
        <v>60</v>
      </c>
      <c r="E25" s="146"/>
      <c r="F25" s="95" t="s">
        <v>1</v>
      </c>
      <c r="G25" s="95">
        <f>E25*C25</f>
        <v>0</v>
      </c>
      <c r="H25" s="95" t="s">
        <v>1</v>
      </c>
      <c r="I25" s="95">
        <f>G25*1.21</f>
        <v>0</v>
      </c>
    </row>
    <row r="26" spans="1:80" x14ac:dyDescent="0.25">
      <c r="A26" s="100" t="s">
        <v>35</v>
      </c>
      <c r="B26" s="93" t="s">
        <v>113</v>
      </c>
      <c r="C26" s="93">
        <v>44</v>
      </c>
      <c r="D26" s="93" t="s">
        <v>60</v>
      </c>
      <c r="E26" s="146"/>
      <c r="F26" s="95" t="s">
        <v>1</v>
      </c>
      <c r="G26" s="95">
        <f>E26*C26</f>
        <v>0</v>
      </c>
      <c r="H26" s="95" t="s">
        <v>1</v>
      </c>
      <c r="I26" s="95">
        <f>G26*1.21</f>
        <v>0</v>
      </c>
    </row>
    <row r="27" spans="1:80" x14ac:dyDescent="0.25">
      <c r="A27" s="100" t="s">
        <v>36</v>
      </c>
      <c r="B27" s="93" t="s">
        <v>93</v>
      </c>
      <c r="C27" s="93">
        <v>263</v>
      </c>
      <c r="D27" s="93" t="s">
        <v>60</v>
      </c>
      <c r="E27" s="146"/>
      <c r="F27" s="93">
        <f>C27*E27</f>
        <v>0</v>
      </c>
      <c r="G27" s="95" t="s">
        <v>1</v>
      </c>
      <c r="H27" s="93">
        <f>F27*1.21</f>
        <v>0</v>
      </c>
      <c r="I27" s="95" t="s">
        <v>1</v>
      </c>
    </row>
    <row r="28" spans="1:80" x14ac:dyDescent="0.25">
      <c r="A28" s="100" t="s">
        <v>37</v>
      </c>
      <c r="B28" s="93" t="s">
        <v>93</v>
      </c>
      <c r="C28" s="93">
        <v>31</v>
      </c>
      <c r="D28" s="93" t="s">
        <v>60</v>
      </c>
      <c r="E28" s="146"/>
      <c r="F28" s="95" t="s">
        <v>1</v>
      </c>
      <c r="G28" s="95">
        <f>E28*C28</f>
        <v>0</v>
      </c>
      <c r="H28" s="95" t="s">
        <v>1</v>
      </c>
      <c r="I28" s="95">
        <f>G28*1.21</f>
        <v>0</v>
      </c>
    </row>
    <row r="29" spans="1:80" x14ac:dyDescent="0.25">
      <c r="A29" s="100" t="s">
        <v>77</v>
      </c>
      <c r="B29" s="93" t="s">
        <v>114</v>
      </c>
      <c r="C29" s="93">
        <v>44</v>
      </c>
      <c r="D29" s="93" t="s">
        <v>60</v>
      </c>
      <c r="E29" s="146"/>
      <c r="F29" s="95" t="s">
        <v>1</v>
      </c>
      <c r="G29" s="95">
        <f>E29*C29</f>
        <v>0</v>
      </c>
      <c r="H29" s="95" t="s">
        <v>1</v>
      </c>
      <c r="I29" s="95">
        <f>G29*1.21</f>
        <v>0</v>
      </c>
    </row>
    <row r="30" spans="1:80" x14ac:dyDescent="0.25">
      <c r="A30" s="100" t="s">
        <v>115</v>
      </c>
      <c r="B30" s="93" t="s">
        <v>101</v>
      </c>
      <c r="C30" s="93">
        <v>35</v>
      </c>
      <c r="D30" s="93" t="s">
        <v>60</v>
      </c>
      <c r="E30" s="146"/>
      <c r="F30" s="93">
        <f t="shared" ref="F30:F33" si="4">C30*E30</f>
        <v>0</v>
      </c>
      <c r="G30" s="95" t="s">
        <v>1</v>
      </c>
      <c r="H30" s="93">
        <f t="shared" ref="H30:H33" si="5">F30*1.21</f>
        <v>0</v>
      </c>
      <c r="I30" s="95" t="s">
        <v>1</v>
      </c>
    </row>
    <row r="31" spans="1:80" ht="12.6" customHeight="1" x14ac:dyDescent="0.25">
      <c r="A31" s="100" t="s">
        <v>116</v>
      </c>
      <c r="B31" s="93" t="s">
        <v>100</v>
      </c>
      <c r="C31" s="93">
        <v>2058</v>
      </c>
      <c r="D31" s="93" t="s">
        <v>99</v>
      </c>
      <c r="E31" s="146"/>
      <c r="F31" s="93">
        <f t="shared" si="4"/>
        <v>0</v>
      </c>
      <c r="G31" s="95" t="s">
        <v>1</v>
      </c>
      <c r="H31" s="93">
        <f t="shared" si="5"/>
        <v>0</v>
      </c>
      <c r="I31" s="101" t="s">
        <v>1</v>
      </c>
    </row>
    <row r="32" spans="1:80" x14ac:dyDescent="0.25">
      <c r="A32" s="100" t="s">
        <v>445</v>
      </c>
      <c r="B32" s="93" t="s">
        <v>95</v>
      </c>
      <c r="C32" s="93">
        <v>40</v>
      </c>
      <c r="D32" s="93" t="s">
        <v>4</v>
      </c>
      <c r="E32" s="146"/>
      <c r="F32" s="93">
        <f t="shared" si="4"/>
        <v>0</v>
      </c>
      <c r="G32" s="95" t="s">
        <v>1</v>
      </c>
      <c r="H32" s="93">
        <f t="shared" si="5"/>
        <v>0</v>
      </c>
      <c r="I32" s="95" t="s">
        <v>1</v>
      </c>
    </row>
    <row r="33" spans="1:80" ht="15.75" thickBot="1" x14ac:dyDescent="0.3">
      <c r="A33" s="100" t="s">
        <v>446</v>
      </c>
      <c r="B33" s="102" t="s">
        <v>94</v>
      </c>
      <c r="C33" s="102">
        <v>450</v>
      </c>
      <c r="D33" s="102" t="s">
        <v>96</v>
      </c>
      <c r="E33" s="146"/>
      <c r="F33" s="102">
        <f t="shared" si="4"/>
        <v>0</v>
      </c>
      <c r="G33" s="95" t="s">
        <v>1</v>
      </c>
      <c r="H33" s="102">
        <f t="shared" si="5"/>
        <v>0</v>
      </c>
      <c r="I33" s="95" t="s">
        <v>1</v>
      </c>
    </row>
    <row r="34" spans="1:80" s="89" customFormat="1" x14ac:dyDescent="0.25">
      <c r="A34" s="103" t="s">
        <v>39</v>
      </c>
      <c r="B34" s="104" t="s">
        <v>38</v>
      </c>
      <c r="C34" s="105"/>
      <c r="D34" s="105"/>
      <c r="E34" s="148"/>
      <c r="F34" s="106">
        <f>SUM(F35:F42)</f>
        <v>0</v>
      </c>
      <c r="G34" s="106">
        <f>SUM(G35:G42)</f>
        <v>0</v>
      </c>
      <c r="H34" s="106">
        <f>SUM(H35:H42)</f>
        <v>0</v>
      </c>
      <c r="I34" s="107">
        <f>SUM(I35:I42)</f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80" x14ac:dyDescent="0.25">
      <c r="A35" s="100" t="s">
        <v>40</v>
      </c>
      <c r="B35" s="93" t="s">
        <v>47</v>
      </c>
      <c r="C35" s="93">
        <v>1</v>
      </c>
      <c r="D35" s="93" t="s">
        <v>61</v>
      </c>
      <c r="E35" s="146"/>
      <c r="F35" s="93">
        <f>E35*C35</f>
        <v>0</v>
      </c>
      <c r="G35" s="95" t="s">
        <v>1</v>
      </c>
      <c r="H35" s="93">
        <f>F35*1.21</f>
        <v>0</v>
      </c>
      <c r="I35" s="95" t="s">
        <v>1</v>
      </c>
    </row>
    <row r="36" spans="1:80" x14ac:dyDescent="0.25">
      <c r="A36" s="100" t="s">
        <v>41</v>
      </c>
      <c r="B36" s="93" t="s">
        <v>48</v>
      </c>
      <c r="C36" s="93">
        <v>295</v>
      </c>
      <c r="D36" s="93" t="s">
        <v>60</v>
      </c>
      <c r="E36" s="146"/>
      <c r="F36" s="95" t="s">
        <v>1</v>
      </c>
      <c r="G36" s="93">
        <f>C36*E36</f>
        <v>0</v>
      </c>
      <c r="H36" s="95" t="s">
        <v>1</v>
      </c>
      <c r="I36" s="93">
        <f>G36*1.21</f>
        <v>0</v>
      </c>
    </row>
    <row r="37" spans="1:80" x14ac:dyDescent="0.25">
      <c r="A37" s="100" t="s">
        <v>42</v>
      </c>
      <c r="B37" s="93" t="s">
        <v>49</v>
      </c>
      <c r="C37" s="93">
        <v>1</v>
      </c>
      <c r="D37" s="93" t="s">
        <v>61</v>
      </c>
      <c r="E37" s="146"/>
      <c r="F37" s="93">
        <f>E37*C37</f>
        <v>0</v>
      </c>
      <c r="G37" s="95" t="s">
        <v>1</v>
      </c>
      <c r="H37" s="93">
        <f t="shared" ref="H37" si="6">F37*1.21</f>
        <v>0</v>
      </c>
      <c r="I37" s="95" t="s">
        <v>1</v>
      </c>
    </row>
    <row r="38" spans="1:80" x14ac:dyDescent="0.25">
      <c r="A38" s="100" t="s">
        <v>43</v>
      </c>
      <c r="B38" s="93" t="s">
        <v>50</v>
      </c>
      <c r="C38" s="93">
        <v>1</v>
      </c>
      <c r="D38" s="93" t="s">
        <v>61</v>
      </c>
      <c r="E38" s="146"/>
      <c r="F38" s="95" t="s">
        <v>1</v>
      </c>
      <c r="G38" s="96">
        <f>E38*C38</f>
        <v>0</v>
      </c>
      <c r="H38" s="95" t="s">
        <v>1</v>
      </c>
      <c r="I38" s="96">
        <f>G38*1.21</f>
        <v>0</v>
      </c>
    </row>
    <row r="39" spans="1:80" x14ac:dyDescent="0.25">
      <c r="A39" s="100" t="s">
        <v>44</v>
      </c>
      <c r="B39" s="93" t="s">
        <v>51</v>
      </c>
      <c r="C39" s="93">
        <v>1</v>
      </c>
      <c r="D39" s="93" t="s">
        <v>61</v>
      </c>
      <c r="E39" s="146"/>
      <c r="F39" s="95" t="s">
        <v>1</v>
      </c>
      <c r="G39" s="96">
        <f>C39*E39</f>
        <v>0</v>
      </c>
      <c r="H39" s="95" t="s">
        <v>1</v>
      </c>
      <c r="I39" s="93">
        <f>G39*1.21</f>
        <v>0</v>
      </c>
    </row>
    <row r="40" spans="1:80" x14ac:dyDescent="0.25">
      <c r="A40" s="100" t="s">
        <v>45</v>
      </c>
      <c r="B40" s="93" t="s">
        <v>52</v>
      </c>
      <c r="C40" s="93">
        <v>1</v>
      </c>
      <c r="D40" s="93" t="s">
        <v>61</v>
      </c>
      <c r="E40" s="146"/>
      <c r="F40" s="95" t="s">
        <v>1</v>
      </c>
      <c r="G40" s="96">
        <f>C40*E40</f>
        <v>0</v>
      </c>
      <c r="H40" s="95" t="s">
        <v>1</v>
      </c>
      <c r="I40" s="93">
        <f>G40*1.21</f>
        <v>0</v>
      </c>
    </row>
    <row r="41" spans="1:80" x14ac:dyDescent="0.25">
      <c r="A41" s="100" t="s">
        <v>46</v>
      </c>
      <c r="B41" s="93" t="s">
        <v>108</v>
      </c>
      <c r="C41" s="93">
        <v>25</v>
      </c>
      <c r="D41" s="93" t="s">
        <v>62</v>
      </c>
      <c r="E41" s="146"/>
      <c r="F41" s="95" t="s">
        <v>1</v>
      </c>
      <c r="G41" s="96">
        <f>E41*C41</f>
        <v>0</v>
      </c>
      <c r="H41" s="95" t="s">
        <v>1</v>
      </c>
      <c r="I41" s="93">
        <f t="shared" ref="I41:I42" si="7">G41*1.21</f>
        <v>0</v>
      </c>
    </row>
    <row r="42" spans="1:80" ht="45" x14ac:dyDescent="0.25">
      <c r="A42" s="100" t="s">
        <v>107</v>
      </c>
      <c r="B42" s="108" t="s">
        <v>109</v>
      </c>
      <c r="C42" s="93">
        <v>1</v>
      </c>
      <c r="D42" s="93" t="s">
        <v>61</v>
      </c>
      <c r="E42" s="146"/>
      <c r="F42" s="95" t="s">
        <v>1</v>
      </c>
      <c r="G42" s="96">
        <f>E42*C42</f>
        <v>0</v>
      </c>
      <c r="H42" s="95" t="s">
        <v>1</v>
      </c>
      <c r="I42" s="93">
        <f t="shared" si="7"/>
        <v>0</v>
      </c>
    </row>
    <row r="43" spans="1:80" s="89" customFormat="1" ht="15.75" thickBot="1" x14ac:dyDescent="0.3">
      <c r="A43" s="109" t="s">
        <v>53</v>
      </c>
      <c r="B43" s="110" t="s">
        <v>102</v>
      </c>
      <c r="C43" s="111"/>
      <c r="D43" s="111"/>
      <c r="E43" s="149"/>
      <c r="F43" s="112">
        <f>SUM(F44:F46)</f>
        <v>0</v>
      </c>
      <c r="G43" s="112">
        <f>SUM(G44:G46)</f>
        <v>0</v>
      </c>
      <c r="H43" s="112">
        <f>SUM(H44:H46)</f>
        <v>0</v>
      </c>
      <c r="I43" s="113">
        <f>SUM(I44:I46)</f>
        <v>0</v>
      </c>
      <c r="J43" s="114"/>
      <c r="K43" s="11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x14ac:dyDescent="0.25">
      <c r="A44" s="100"/>
      <c r="B44" s="115" t="s">
        <v>106</v>
      </c>
      <c r="C44" s="91"/>
      <c r="D44" s="91"/>
      <c r="E44" s="145"/>
      <c r="F44" s="91"/>
      <c r="G44" s="91"/>
      <c r="H44" s="91"/>
      <c r="I44" s="91"/>
    </row>
    <row r="45" spans="1:80" x14ac:dyDescent="0.25">
      <c r="A45" s="100" t="s">
        <v>75</v>
      </c>
      <c r="B45" s="116" t="s">
        <v>117</v>
      </c>
      <c r="C45" s="91">
        <v>1</v>
      </c>
      <c r="D45" s="91" t="s">
        <v>61</v>
      </c>
      <c r="E45" s="145"/>
      <c r="F45" s="92" t="s">
        <v>1</v>
      </c>
      <c r="G45" s="91">
        <f>E45*C45</f>
        <v>0</v>
      </c>
      <c r="H45" s="92" t="s">
        <v>1</v>
      </c>
      <c r="I45" s="91">
        <f>G45*1.21</f>
        <v>0</v>
      </c>
    </row>
    <row r="46" spans="1:80" x14ac:dyDescent="0.25">
      <c r="A46" s="100" t="s">
        <v>105</v>
      </c>
      <c r="B46" s="116" t="s">
        <v>118</v>
      </c>
      <c r="C46" s="91">
        <v>1</v>
      </c>
      <c r="D46" s="91" t="s">
        <v>61</v>
      </c>
      <c r="E46" s="145"/>
      <c r="F46" s="92" t="s">
        <v>1</v>
      </c>
      <c r="G46" s="91">
        <f t="shared" ref="G46:G116" si="8">E46*C46</f>
        <v>0</v>
      </c>
      <c r="H46" s="92" t="s">
        <v>1</v>
      </c>
      <c r="I46" s="91">
        <f>G46*1.21</f>
        <v>0</v>
      </c>
    </row>
    <row r="47" spans="1:80" ht="15.75" thickBot="1" x14ac:dyDescent="0.3">
      <c r="A47" s="97" t="s">
        <v>63</v>
      </c>
      <c r="B47" s="117" t="s">
        <v>145</v>
      </c>
      <c r="C47" s="118"/>
      <c r="D47" s="118"/>
      <c r="E47" s="150"/>
      <c r="F47" s="112">
        <f>SUM(F48:F326)</f>
        <v>0</v>
      </c>
      <c r="G47" s="112">
        <f>SUM(G48:G326)</f>
        <v>0</v>
      </c>
      <c r="H47" s="112">
        <f>SUM(H48:H326)</f>
        <v>0</v>
      </c>
      <c r="I47" s="118">
        <f>SUM(I48:I326)</f>
        <v>0</v>
      </c>
    </row>
    <row r="48" spans="1:80" x14ac:dyDescent="0.25">
      <c r="A48" s="100"/>
      <c r="B48" s="115" t="s">
        <v>119</v>
      </c>
      <c r="C48" s="91"/>
      <c r="D48" s="91"/>
      <c r="E48" s="145"/>
      <c r="F48" s="91"/>
      <c r="G48" s="91"/>
      <c r="H48" s="91"/>
      <c r="I48" s="91"/>
    </row>
    <row r="49" spans="1:9" ht="15.75" x14ac:dyDescent="0.25">
      <c r="A49" s="100" t="s">
        <v>65</v>
      </c>
      <c r="B49" s="119" t="s">
        <v>144</v>
      </c>
      <c r="C49" s="119">
        <v>6</v>
      </c>
      <c r="D49" s="119" t="s">
        <v>60</v>
      </c>
      <c r="E49" s="145"/>
      <c r="F49" s="120">
        <f>C49*E49</f>
        <v>0</v>
      </c>
      <c r="G49" s="92" t="s">
        <v>1</v>
      </c>
      <c r="H49" s="91">
        <f>F49*1.21</f>
        <v>0</v>
      </c>
      <c r="I49" s="92" t="s">
        <v>1</v>
      </c>
    </row>
    <row r="50" spans="1:9" ht="15.75" x14ac:dyDescent="0.25">
      <c r="A50" s="100" t="s">
        <v>64</v>
      </c>
      <c r="B50" s="119" t="s">
        <v>79</v>
      </c>
      <c r="C50" s="119">
        <v>6</v>
      </c>
      <c r="D50" s="119" t="s">
        <v>60</v>
      </c>
      <c r="E50" s="145"/>
      <c r="F50" s="91">
        <f>E50*C50</f>
        <v>0</v>
      </c>
      <c r="G50" s="92" t="s">
        <v>1</v>
      </c>
      <c r="H50" s="91">
        <f>F50*1.21</f>
        <v>0</v>
      </c>
      <c r="I50" s="92" t="s">
        <v>1</v>
      </c>
    </row>
    <row r="51" spans="1:9" ht="15.75" x14ac:dyDescent="0.25">
      <c r="A51" s="100" t="s">
        <v>66</v>
      </c>
      <c r="B51" s="119" t="s">
        <v>121</v>
      </c>
      <c r="C51" s="119">
        <v>6</v>
      </c>
      <c r="D51" s="119" t="s">
        <v>60</v>
      </c>
      <c r="E51" s="145"/>
      <c r="F51" s="91">
        <f>E51*C51</f>
        <v>0</v>
      </c>
      <c r="G51" s="92" t="s">
        <v>1</v>
      </c>
      <c r="H51" s="91">
        <f>F51*1.21</f>
        <v>0</v>
      </c>
      <c r="I51" s="92" t="s">
        <v>1</v>
      </c>
    </row>
    <row r="52" spans="1:9" ht="15.75" x14ac:dyDescent="0.25">
      <c r="A52" s="100" t="s">
        <v>67</v>
      </c>
      <c r="B52" s="119" t="s">
        <v>147</v>
      </c>
      <c r="C52" s="119">
        <v>6</v>
      </c>
      <c r="D52" s="119" t="s">
        <v>60</v>
      </c>
      <c r="E52" s="145"/>
      <c r="F52" s="91">
        <f>E52*C52</f>
        <v>0</v>
      </c>
      <c r="G52" s="92" t="s">
        <v>1</v>
      </c>
      <c r="H52" s="91">
        <f>F52*1.21</f>
        <v>0</v>
      </c>
      <c r="I52" s="92" t="s">
        <v>1</v>
      </c>
    </row>
    <row r="53" spans="1:9" ht="15.75" x14ac:dyDescent="0.25">
      <c r="A53" s="100" t="s">
        <v>68</v>
      </c>
      <c r="B53" s="119" t="s">
        <v>122</v>
      </c>
      <c r="C53" s="119">
        <v>325</v>
      </c>
      <c r="D53" s="119" t="s">
        <v>99</v>
      </c>
      <c r="E53" s="145"/>
      <c r="F53" s="92" t="s">
        <v>1</v>
      </c>
      <c r="G53" s="91">
        <f t="shared" si="8"/>
        <v>0</v>
      </c>
      <c r="H53" s="92" t="s">
        <v>1</v>
      </c>
      <c r="I53" s="91">
        <f t="shared" ref="I53:I82" si="9">G53*1.21</f>
        <v>0</v>
      </c>
    </row>
    <row r="54" spans="1:9" ht="15.75" x14ac:dyDescent="0.25">
      <c r="A54" s="100" t="s">
        <v>152</v>
      </c>
      <c r="B54" s="119" t="s">
        <v>123</v>
      </c>
      <c r="C54" s="119">
        <v>55</v>
      </c>
      <c r="D54" s="119" t="s">
        <v>99</v>
      </c>
      <c r="E54" s="145"/>
      <c r="F54" s="92" t="s">
        <v>1</v>
      </c>
      <c r="G54" s="91">
        <f t="shared" si="8"/>
        <v>0</v>
      </c>
      <c r="H54" s="92" t="s">
        <v>1</v>
      </c>
      <c r="I54" s="91">
        <f t="shared" si="9"/>
        <v>0</v>
      </c>
    </row>
    <row r="55" spans="1:9" ht="15.75" x14ac:dyDescent="0.25">
      <c r="A55" s="100" t="s">
        <v>153</v>
      </c>
      <c r="B55" s="119" t="s">
        <v>100</v>
      </c>
      <c r="C55" s="119">
        <v>55</v>
      </c>
      <c r="D55" s="119" t="s">
        <v>99</v>
      </c>
      <c r="E55" s="145"/>
      <c r="F55" s="92" t="s">
        <v>1</v>
      </c>
      <c r="G55" s="91">
        <f t="shared" si="8"/>
        <v>0</v>
      </c>
      <c r="H55" s="92" t="s">
        <v>1</v>
      </c>
      <c r="I55" s="91">
        <f t="shared" si="9"/>
        <v>0</v>
      </c>
    </row>
    <row r="56" spans="1:9" ht="15.75" x14ac:dyDescent="0.25">
      <c r="A56" s="100" t="s">
        <v>154</v>
      </c>
      <c r="B56" s="119" t="s">
        <v>124</v>
      </c>
      <c r="C56" s="119">
        <v>290</v>
      </c>
      <c r="D56" s="119" t="s">
        <v>99</v>
      </c>
      <c r="E56" s="145"/>
      <c r="F56" s="92">
        <f>E56*C56</f>
        <v>0</v>
      </c>
      <c r="G56" s="92" t="s">
        <v>1</v>
      </c>
      <c r="H56" s="92">
        <f>F56*1.21</f>
        <v>0</v>
      </c>
      <c r="I56" s="92" t="s">
        <v>1</v>
      </c>
    </row>
    <row r="57" spans="1:9" ht="15.75" x14ac:dyDescent="0.25">
      <c r="A57" s="100" t="s">
        <v>155</v>
      </c>
      <c r="B57" s="119" t="s">
        <v>148</v>
      </c>
      <c r="C57" s="119">
        <v>290</v>
      </c>
      <c r="D57" s="119" t="s">
        <v>99</v>
      </c>
      <c r="E57" s="145"/>
      <c r="F57" s="92" t="s">
        <v>1</v>
      </c>
      <c r="G57" s="91">
        <f t="shared" si="8"/>
        <v>0</v>
      </c>
      <c r="H57" s="92" t="s">
        <v>1</v>
      </c>
      <c r="I57" s="91">
        <f t="shared" si="9"/>
        <v>0</v>
      </c>
    </row>
    <row r="58" spans="1:9" ht="15.75" x14ac:dyDescent="0.25">
      <c r="A58" s="100" t="s">
        <v>156</v>
      </c>
      <c r="B58" s="119" t="s">
        <v>125</v>
      </c>
      <c r="C58" s="119">
        <v>8</v>
      </c>
      <c r="D58" s="119" t="s">
        <v>60</v>
      </c>
      <c r="E58" s="145"/>
      <c r="F58" s="92" t="s">
        <v>1</v>
      </c>
      <c r="G58" s="91">
        <f t="shared" si="8"/>
        <v>0</v>
      </c>
      <c r="H58" s="92" t="s">
        <v>1</v>
      </c>
      <c r="I58" s="91">
        <f t="shared" si="9"/>
        <v>0</v>
      </c>
    </row>
    <row r="59" spans="1:9" ht="15.75" x14ac:dyDescent="0.25">
      <c r="A59" s="100" t="s">
        <v>157</v>
      </c>
      <c r="B59" s="119" t="s">
        <v>126</v>
      </c>
      <c r="C59" s="119">
        <v>8</v>
      </c>
      <c r="D59" s="119" t="s">
        <v>60</v>
      </c>
      <c r="E59" s="145"/>
      <c r="F59" s="92" t="s">
        <v>1</v>
      </c>
      <c r="G59" s="91">
        <f t="shared" si="8"/>
        <v>0</v>
      </c>
      <c r="H59" s="92" t="s">
        <v>1</v>
      </c>
      <c r="I59" s="91">
        <f t="shared" si="9"/>
        <v>0</v>
      </c>
    </row>
    <row r="60" spans="1:9" ht="15.75" x14ac:dyDescent="0.25">
      <c r="A60" s="100" t="s">
        <v>158</v>
      </c>
      <c r="B60" s="119" t="s">
        <v>127</v>
      </c>
      <c r="C60" s="119">
        <v>250</v>
      </c>
      <c r="D60" s="119" t="s">
        <v>99</v>
      </c>
      <c r="E60" s="145"/>
      <c r="F60" s="92" t="s">
        <v>1</v>
      </c>
      <c r="G60" s="91">
        <f t="shared" si="8"/>
        <v>0</v>
      </c>
      <c r="H60" s="92" t="s">
        <v>1</v>
      </c>
      <c r="I60" s="91">
        <f t="shared" si="9"/>
        <v>0</v>
      </c>
    </row>
    <row r="61" spans="1:9" ht="15.75" x14ac:dyDescent="0.25">
      <c r="A61" s="100" t="s">
        <v>159</v>
      </c>
      <c r="B61" s="119" t="s">
        <v>150</v>
      </c>
      <c r="C61" s="119">
        <v>40</v>
      </c>
      <c r="D61" s="119" t="s">
        <v>99</v>
      </c>
      <c r="E61" s="145"/>
      <c r="F61" s="92" t="s">
        <v>1</v>
      </c>
      <c r="G61" s="91">
        <f t="shared" si="8"/>
        <v>0</v>
      </c>
      <c r="H61" s="92" t="s">
        <v>1</v>
      </c>
      <c r="I61" s="91">
        <f t="shared" si="9"/>
        <v>0</v>
      </c>
    </row>
    <row r="62" spans="1:9" ht="15.75" x14ac:dyDescent="0.25">
      <c r="A62" s="100" t="s">
        <v>160</v>
      </c>
      <c r="B62" s="119" t="s">
        <v>128</v>
      </c>
      <c r="C62" s="119">
        <v>290</v>
      </c>
      <c r="D62" s="119" t="s">
        <v>99</v>
      </c>
      <c r="E62" s="145"/>
      <c r="F62" s="92" t="s">
        <v>1</v>
      </c>
      <c r="G62" s="91">
        <f t="shared" si="8"/>
        <v>0</v>
      </c>
      <c r="H62" s="92" t="s">
        <v>1</v>
      </c>
      <c r="I62" s="91">
        <f t="shared" si="9"/>
        <v>0</v>
      </c>
    </row>
    <row r="63" spans="1:9" ht="15.75" x14ac:dyDescent="0.25">
      <c r="A63" s="100" t="s">
        <v>161</v>
      </c>
      <c r="B63" s="119" t="s">
        <v>129</v>
      </c>
      <c r="C63" s="119">
        <v>250</v>
      </c>
      <c r="D63" s="119" t="s">
        <v>99</v>
      </c>
      <c r="E63" s="145"/>
      <c r="F63" s="92" t="s">
        <v>1</v>
      </c>
      <c r="G63" s="91">
        <f t="shared" si="8"/>
        <v>0</v>
      </c>
      <c r="H63" s="92" t="s">
        <v>1</v>
      </c>
      <c r="I63" s="91">
        <f t="shared" si="9"/>
        <v>0</v>
      </c>
    </row>
    <row r="64" spans="1:9" ht="15.75" x14ac:dyDescent="0.25">
      <c r="A64" s="100" t="s">
        <v>162</v>
      </c>
      <c r="B64" s="119" t="s">
        <v>149</v>
      </c>
      <c r="C64" s="119">
        <v>40</v>
      </c>
      <c r="D64" s="119" t="s">
        <v>99</v>
      </c>
      <c r="E64" s="145"/>
      <c r="F64" s="92" t="s">
        <v>1</v>
      </c>
      <c r="G64" s="91">
        <f t="shared" si="8"/>
        <v>0</v>
      </c>
      <c r="H64" s="92" t="s">
        <v>1</v>
      </c>
      <c r="I64" s="91">
        <f t="shared" si="9"/>
        <v>0</v>
      </c>
    </row>
    <row r="65" spans="1:9" ht="15.75" x14ac:dyDescent="0.25">
      <c r="A65" s="100" t="s">
        <v>163</v>
      </c>
      <c r="B65" s="119" t="s">
        <v>130</v>
      </c>
      <c r="C65" s="119">
        <v>6</v>
      </c>
      <c r="D65" s="119" t="s">
        <v>60</v>
      </c>
      <c r="E65" s="145"/>
      <c r="F65" s="92">
        <f>E65*C65</f>
        <v>0</v>
      </c>
      <c r="G65" s="92" t="s">
        <v>1</v>
      </c>
      <c r="H65" s="92">
        <f>F65*1.21</f>
        <v>0</v>
      </c>
      <c r="I65" s="92" t="s">
        <v>1</v>
      </c>
    </row>
    <row r="66" spans="1:9" ht="15.75" x14ac:dyDescent="0.25">
      <c r="A66" s="100" t="s">
        <v>164</v>
      </c>
      <c r="B66" s="119" t="s">
        <v>131</v>
      </c>
      <c r="C66" s="119">
        <v>6</v>
      </c>
      <c r="D66" s="119" t="s">
        <v>60</v>
      </c>
      <c r="E66" s="145"/>
      <c r="F66" s="92">
        <f>E66*C66</f>
        <v>0</v>
      </c>
      <c r="G66" s="92" t="s">
        <v>1</v>
      </c>
      <c r="H66" s="92">
        <f>F66*1.21</f>
        <v>0</v>
      </c>
      <c r="I66" s="92" t="s">
        <v>1</v>
      </c>
    </row>
    <row r="67" spans="1:9" ht="15.75" x14ac:dyDescent="0.25">
      <c r="A67" s="100" t="s">
        <v>165</v>
      </c>
      <c r="B67" s="119" t="s">
        <v>132</v>
      </c>
      <c r="C67" s="119">
        <v>6</v>
      </c>
      <c r="D67" s="119" t="s">
        <v>60</v>
      </c>
      <c r="E67" s="145"/>
      <c r="F67" s="92">
        <f>E67*C67</f>
        <v>0</v>
      </c>
      <c r="G67" s="92" t="s">
        <v>1</v>
      </c>
      <c r="H67" s="92">
        <f>F67*1.21</f>
        <v>0</v>
      </c>
      <c r="I67" s="92" t="s">
        <v>1</v>
      </c>
    </row>
    <row r="68" spans="1:9" ht="15.75" x14ac:dyDescent="0.25">
      <c r="A68" s="100" t="s">
        <v>166</v>
      </c>
      <c r="B68" s="119" t="s">
        <v>151</v>
      </c>
      <c r="C68" s="119">
        <v>6</v>
      </c>
      <c r="D68" s="119" t="s">
        <v>60</v>
      </c>
      <c r="E68" s="145"/>
      <c r="F68" s="92">
        <f>E68*C68</f>
        <v>0</v>
      </c>
      <c r="G68" s="92" t="s">
        <v>1</v>
      </c>
      <c r="H68" s="92">
        <f>F68*1.21</f>
        <v>0</v>
      </c>
      <c r="I68" s="92" t="s">
        <v>1</v>
      </c>
    </row>
    <row r="69" spans="1:9" ht="15.75" x14ac:dyDescent="0.25">
      <c r="A69" s="100" t="s">
        <v>167</v>
      </c>
      <c r="B69" s="119" t="s">
        <v>133</v>
      </c>
      <c r="C69" s="119">
        <v>6</v>
      </c>
      <c r="D69" s="119" t="s">
        <v>134</v>
      </c>
      <c r="E69" s="145"/>
      <c r="F69" s="92" t="s">
        <v>1</v>
      </c>
      <c r="G69" s="91">
        <f t="shared" si="8"/>
        <v>0</v>
      </c>
      <c r="H69" s="92" t="s">
        <v>1</v>
      </c>
      <c r="I69" s="91">
        <f t="shared" si="9"/>
        <v>0</v>
      </c>
    </row>
    <row r="70" spans="1:9" ht="15.75" x14ac:dyDescent="0.25">
      <c r="A70" s="100" t="s">
        <v>168</v>
      </c>
      <c r="B70" s="119" t="s">
        <v>135</v>
      </c>
      <c r="C70" s="119">
        <v>5</v>
      </c>
      <c r="D70" s="119" t="s">
        <v>136</v>
      </c>
      <c r="E70" s="145"/>
      <c r="F70" s="92" t="s">
        <v>1</v>
      </c>
      <c r="G70" s="91">
        <f t="shared" si="8"/>
        <v>0</v>
      </c>
      <c r="H70" s="92" t="s">
        <v>1</v>
      </c>
      <c r="I70" s="91">
        <f t="shared" si="9"/>
        <v>0</v>
      </c>
    </row>
    <row r="71" spans="1:9" ht="15.75" x14ac:dyDescent="0.25">
      <c r="A71" s="100" t="s">
        <v>169</v>
      </c>
      <c r="B71" s="119" t="s">
        <v>137</v>
      </c>
      <c r="C71" s="119">
        <v>5</v>
      </c>
      <c r="D71" s="119" t="s">
        <v>96</v>
      </c>
      <c r="E71" s="145"/>
      <c r="F71" s="92" t="s">
        <v>1</v>
      </c>
      <c r="G71" s="91">
        <f t="shared" si="8"/>
        <v>0</v>
      </c>
      <c r="H71" s="92" t="s">
        <v>1</v>
      </c>
      <c r="I71" s="91">
        <f t="shared" si="9"/>
        <v>0</v>
      </c>
    </row>
    <row r="72" spans="1:9" ht="15.75" x14ac:dyDescent="0.25">
      <c r="A72" s="100" t="s">
        <v>170</v>
      </c>
      <c r="B72" s="119" t="s">
        <v>429</v>
      </c>
      <c r="C72" s="119">
        <v>15</v>
      </c>
      <c r="D72" s="119" t="s">
        <v>428</v>
      </c>
      <c r="E72" s="145"/>
      <c r="F72" s="92" t="s">
        <v>1</v>
      </c>
      <c r="G72" s="91">
        <f t="shared" si="8"/>
        <v>0</v>
      </c>
      <c r="H72" s="92" t="s">
        <v>1</v>
      </c>
      <c r="I72" s="91">
        <f t="shared" si="9"/>
        <v>0</v>
      </c>
    </row>
    <row r="73" spans="1:9" ht="15.75" x14ac:dyDescent="0.25">
      <c r="A73" s="100" t="s">
        <v>171</v>
      </c>
      <c r="B73" s="119" t="s">
        <v>427</v>
      </c>
      <c r="C73" s="119">
        <v>220</v>
      </c>
      <c r="D73" s="119" t="s">
        <v>99</v>
      </c>
      <c r="E73" s="145"/>
      <c r="F73" s="92" t="s">
        <v>1</v>
      </c>
      <c r="G73" s="91">
        <f>C73*E73</f>
        <v>0</v>
      </c>
      <c r="H73" s="92" t="s">
        <v>1</v>
      </c>
      <c r="I73" s="91">
        <f>G73*1.21</f>
        <v>0</v>
      </c>
    </row>
    <row r="74" spans="1:9" ht="15.75" x14ac:dyDescent="0.25">
      <c r="A74" s="100" t="s">
        <v>172</v>
      </c>
      <c r="B74" s="119" t="s">
        <v>138</v>
      </c>
      <c r="C74" s="119">
        <v>1</v>
      </c>
      <c r="D74" s="119" t="s">
        <v>136</v>
      </c>
      <c r="E74" s="145"/>
      <c r="F74" s="92" t="s">
        <v>1</v>
      </c>
      <c r="G74" s="91">
        <f t="shared" si="8"/>
        <v>0</v>
      </c>
      <c r="H74" s="92" t="s">
        <v>1</v>
      </c>
      <c r="I74" s="91">
        <f t="shared" si="9"/>
        <v>0</v>
      </c>
    </row>
    <row r="75" spans="1:9" ht="15.75" x14ac:dyDescent="0.25">
      <c r="A75" s="100" t="s">
        <v>173</v>
      </c>
      <c r="B75" s="119" t="s">
        <v>139</v>
      </c>
      <c r="C75" s="119">
        <v>1</v>
      </c>
      <c r="D75" s="119" t="s">
        <v>136</v>
      </c>
      <c r="E75" s="145"/>
      <c r="F75" s="92" t="s">
        <v>1</v>
      </c>
      <c r="G75" s="91">
        <f t="shared" si="8"/>
        <v>0</v>
      </c>
      <c r="H75" s="92" t="s">
        <v>1</v>
      </c>
      <c r="I75" s="91">
        <f t="shared" si="9"/>
        <v>0</v>
      </c>
    </row>
    <row r="76" spans="1:9" ht="15.75" x14ac:dyDescent="0.25">
      <c r="A76" s="100" t="s">
        <v>174</v>
      </c>
      <c r="B76" s="119" t="s">
        <v>140</v>
      </c>
      <c r="C76" s="119">
        <v>10</v>
      </c>
      <c r="D76" s="119" t="s">
        <v>96</v>
      </c>
      <c r="E76" s="145"/>
      <c r="F76" s="92" t="s">
        <v>1</v>
      </c>
      <c r="G76" s="91">
        <f t="shared" si="8"/>
        <v>0</v>
      </c>
      <c r="H76" s="92" t="s">
        <v>1</v>
      </c>
      <c r="I76" s="91">
        <f t="shared" si="9"/>
        <v>0</v>
      </c>
    </row>
    <row r="77" spans="1:9" ht="15.75" x14ac:dyDescent="0.25">
      <c r="A77" s="100" t="s">
        <v>175</v>
      </c>
      <c r="B77" s="119" t="s">
        <v>141</v>
      </c>
      <c r="C77" s="119">
        <v>1</v>
      </c>
      <c r="D77" s="119" t="s">
        <v>60</v>
      </c>
      <c r="E77" s="145"/>
      <c r="F77" s="92" t="s">
        <v>1</v>
      </c>
      <c r="G77" s="91">
        <f t="shared" si="8"/>
        <v>0</v>
      </c>
      <c r="H77" s="92" t="s">
        <v>1</v>
      </c>
      <c r="I77" s="91">
        <f t="shared" si="9"/>
        <v>0</v>
      </c>
    </row>
    <row r="78" spans="1:9" ht="15.75" x14ac:dyDescent="0.25">
      <c r="A78" s="100" t="s">
        <v>176</v>
      </c>
      <c r="B78" s="119" t="s">
        <v>146</v>
      </c>
      <c r="C78" s="119">
        <v>1</v>
      </c>
      <c r="D78" s="119" t="s">
        <v>61</v>
      </c>
      <c r="E78" s="145"/>
      <c r="F78" s="92" t="s">
        <v>1</v>
      </c>
      <c r="G78" s="91">
        <f t="shared" si="8"/>
        <v>0</v>
      </c>
      <c r="H78" s="92" t="s">
        <v>1</v>
      </c>
      <c r="I78" s="91">
        <f t="shared" si="9"/>
        <v>0</v>
      </c>
    </row>
    <row r="79" spans="1:9" ht="15.75" x14ac:dyDescent="0.25">
      <c r="A79" s="100" t="s">
        <v>177</v>
      </c>
      <c r="B79" s="119" t="s">
        <v>142</v>
      </c>
      <c r="C79" s="119">
        <v>0.28999999999999998</v>
      </c>
      <c r="D79" s="119" t="s">
        <v>62</v>
      </c>
      <c r="E79" s="145"/>
      <c r="F79" s="92" t="s">
        <v>1</v>
      </c>
      <c r="G79" s="91">
        <f t="shared" si="8"/>
        <v>0</v>
      </c>
      <c r="H79" s="92" t="s">
        <v>1</v>
      </c>
      <c r="I79" s="91">
        <f t="shared" si="9"/>
        <v>0</v>
      </c>
    </row>
    <row r="80" spans="1:9" ht="15.75" x14ac:dyDescent="0.25">
      <c r="A80" s="100" t="s">
        <v>178</v>
      </c>
      <c r="B80" s="119" t="s">
        <v>143</v>
      </c>
      <c r="C80" s="119">
        <v>1</v>
      </c>
      <c r="D80" s="119" t="s">
        <v>60</v>
      </c>
      <c r="E80" s="145"/>
      <c r="F80" s="92" t="s">
        <v>1</v>
      </c>
      <c r="G80" s="91">
        <f t="shared" si="8"/>
        <v>0</v>
      </c>
      <c r="H80" s="92" t="s">
        <v>1</v>
      </c>
      <c r="I80" s="91">
        <f t="shared" si="9"/>
        <v>0</v>
      </c>
    </row>
    <row r="81" spans="1:9" x14ac:dyDescent="0.25">
      <c r="A81" s="100" t="s">
        <v>179</v>
      </c>
      <c r="B81" s="91" t="s">
        <v>210</v>
      </c>
      <c r="C81" s="91">
        <v>1</v>
      </c>
      <c r="D81" s="91" t="s">
        <v>61</v>
      </c>
      <c r="E81" s="145"/>
      <c r="F81" s="92" t="s">
        <v>1</v>
      </c>
      <c r="G81" s="91">
        <f t="shared" si="8"/>
        <v>0</v>
      </c>
      <c r="H81" s="92" t="s">
        <v>1</v>
      </c>
      <c r="I81" s="91">
        <f t="shared" si="9"/>
        <v>0</v>
      </c>
    </row>
    <row r="82" spans="1:9" x14ac:dyDescent="0.25">
      <c r="A82" s="100" t="s">
        <v>180</v>
      </c>
      <c r="B82" s="91" t="s">
        <v>418</v>
      </c>
      <c r="C82" s="91">
        <v>10</v>
      </c>
      <c r="D82" s="91" t="s">
        <v>60</v>
      </c>
      <c r="E82" s="145"/>
      <c r="F82" s="92" t="s">
        <v>1</v>
      </c>
      <c r="G82" s="91">
        <f t="shared" si="8"/>
        <v>0</v>
      </c>
      <c r="H82" s="92" t="s">
        <v>1</v>
      </c>
      <c r="I82" s="91">
        <f t="shared" si="9"/>
        <v>0</v>
      </c>
    </row>
    <row r="83" spans="1:9" x14ac:dyDescent="0.25">
      <c r="A83" s="100"/>
      <c r="B83" s="115" t="s">
        <v>245</v>
      </c>
      <c r="C83" s="91"/>
      <c r="D83" s="91"/>
      <c r="E83" s="145"/>
      <c r="F83" s="91"/>
      <c r="G83" s="91"/>
      <c r="H83" s="91"/>
      <c r="I83" s="91"/>
    </row>
    <row r="84" spans="1:9" ht="15.75" x14ac:dyDescent="0.25">
      <c r="A84" s="100" t="s">
        <v>181</v>
      </c>
      <c r="B84" s="119" t="s">
        <v>207</v>
      </c>
      <c r="C84" s="119">
        <v>4</v>
      </c>
      <c r="D84" s="119" t="s">
        <v>60</v>
      </c>
      <c r="E84" s="145"/>
      <c r="F84" s="91">
        <f t="shared" ref="F84:F89" si="10">E84*C84</f>
        <v>0</v>
      </c>
      <c r="G84" s="92" t="s">
        <v>1</v>
      </c>
      <c r="H84" s="91">
        <f t="shared" ref="H84:H89" si="11">F84*1.21</f>
        <v>0</v>
      </c>
      <c r="I84" s="92" t="s">
        <v>1</v>
      </c>
    </row>
    <row r="85" spans="1:9" ht="15.75" x14ac:dyDescent="0.25">
      <c r="A85" s="100" t="s">
        <v>182</v>
      </c>
      <c r="B85" s="119" t="s">
        <v>79</v>
      </c>
      <c r="C85" s="119">
        <v>4</v>
      </c>
      <c r="D85" s="119" t="s">
        <v>60</v>
      </c>
      <c r="E85" s="145"/>
      <c r="F85" s="91">
        <f t="shared" si="10"/>
        <v>0</v>
      </c>
      <c r="G85" s="92" t="s">
        <v>1</v>
      </c>
      <c r="H85" s="91">
        <f t="shared" si="11"/>
        <v>0</v>
      </c>
      <c r="I85" s="92" t="s">
        <v>1</v>
      </c>
    </row>
    <row r="86" spans="1:9" ht="15.75" x14ac:dyDescent="0.25">
      <c r="A86" s="100" t="s">
        <v>183</v>
      </c>
      <c r="B86" s="119" t="s">
        <v>121</v>
      </c>
      <c r="C86" s="119">
        <v>4</v>
      </c>
      <c r="D86" s="119" t="s">
        <v>60</v>
      </c>
      <c r="E86" s="145"/>
      <c r="F86" s="91">
        <f t="shared" si="10"/>
        <v>0</v>
      </c>
      <c r="G86" s="92" t="s">
        <v>1</v>
      </c>
      <c r="H86" s="91">
        <f t="shared" si="11"/>
        <v>0</v>
      </c>
      <c r="I86" s="92" t="s">
        <v>1</v>
      </c>
    </row>
    <row r="87" spans="1:9" ht="15.75" x14ac:dyDescent="0.25">
      <c r="A87" s="100" t="s">
        <v>184</v>
      </c>
      <c r="B87" s="119" t="s">
        <v>211</v>
      </c>
      <c r="C87" s="119">
        <v>4</v>
      </c>
      <c r="D87" s="119" t="s">
        <v>60</v>
      </c>
      <c r="E87" s="145"/>
      <c r="F87" s="91">
        <f t="shared" si="10"/>
        <v>0</v>
      </c>
      <c r="G87" s="92" t="s">
        <v>1</v>
      </c>
      <c r="H87" s="91">
        <f t="shared" si="11"/>
        <v>0</v>
      </c>
      <c r="I87" s="92" t="s">
        <v>1</v>
      </c>
    </row>
    <row r="88" spans="1:9" ht="15.75" x14ac:dyDescent="0.25">
      <c r="A88" s="100" t="s">
        <v>185</v>
      </c>
      <c r="B88" s="119" t="s">
        <v>212</v>
      </c>
      <c r="C88" s="119">
        <v>4</v>
      </c>
      <c r="D88" s="119" t="s">
        <v>60</v>
      </c>
      <c r="E88" s="145"/>
      <c r="F88" s="91">
        <f t="shared" si="10"/>
        <v>0</v>
      </c>
      <c r="G88" s="92" t="s">
        <v>1</v>
      </c>
      <c r="H88" s="91">
        <f t="shared" si="11"/>
        <v>0</v>
      </c>
      <c r="I88" s="92" t="s">
        <v>1</v>
      </c>
    </row>
    <row r="89" spans="1:9" ht="15.75" x14ac:dyDescent="0.25">
      <c r="A89" s="100" t="s">
        <v>186</v>
      </c>
      <c r="B89" s="119" t="s">
        <v>147</v>
      </c>
      <c r="C89" s="119">
        <v>4</v>
      </c>
      <c r="D89" s="119" t="s">
        <v>60</v>
      </c>
      <c r="E89" s="145"/>
      <c r="F89" s="91">
        <f t="shared" si="10"/>
        <v>0</v>
      </c>
      <c r="G89" s="92" t="s">
        <v>1</v>
      </c>
      <c r="H89" s="91">
        <f t="shared" si="11"/>
        <v>0</v>
      </c>
      <c r="I89" s="92" t="s">
        <v>1</v>
      </c>
    </row>
    <row r="90" spans="1:9" ht="15.75" x14ac:dyDescent="0.25">
      <c r="A90" s="100" t="s">
        <v>187</v>
      </c>
      <c r="B90" s="119" t="s">
        <v>122</v>
      </c>
      <c r="C90" s="119">
        <v>80</v>
      </c>
      <c r="D90" s="119" t="s">
        <v>99</v>
      </c>
      <c r="E90" s="145"/>
      <c r="F90" s="92" t="s">
        <v>1</v>
      </c>
      <c r="G90" s="91">
        <f t="shared" si="8"/>
        <v>0</v>
      </c>
      <c r="H90" s="92" t="s">
        <v>1</v>
      </c>
      <c r="I90" s="91">
        <f t="shared" ref="I90:I117" si="12">G90*1.21</f>
        <v>0</v>
      </c>
    </row>
    <row r="91" spans="1:9" ht="15.75" x14ac:dyDescent="0.25">
      <c r="A91" s="100" t="s">
        <v>188</v>
      </c>
      <c r="B91" s="119" t="s">
        <v>123</v>
      </c>
      <c r="C91" s="119">
        <v>25</v>
      </c>
      <c r="D91" s="119" t="s">
        <v>99</v>
      </c>
      <c r="E91" s="145"/>
      <c r="F91" s="92" t="s">
        <v>1</v>
      </c>
      <c r="G91" s="91">
        <f t="shared" si="8"/>
        <v>0</v>
      </c>
      <c r="H91" s="92" t="s">
        <v>1</v>
      </c>
      <c r="I91" s="91">
        <f t="shared" si="12"/>
        <v>0</v>
      </c>
    </row>
    <row r="92" spans="1:9" ht="15.75" x14ac:dyDescent="0.25">
      <c r="A92" s="100" t="s">
        <v>189</v>
      </c>
      <c r="B92" s="119" t="s">
        <v>100</v>
      </c>
      <c r="C92" s="119">
        <v>25</v>
      </c>
      <c r="D92" s="119" t="s">
        <v>99</v>
      </c>
      <c r="E92" s="145"/>
      <c r="F92" s="91">
        <f>E92*C92</f>
        <v>0</v>
      </c>
      <c r="G92" s="92" t="s">
        <v>1</v>
      </c>
      <c r="H92" s="91">
        <f>F92*1.21</f>
        <v>0</v>
      </c>
      <c r="I92" s="92" t="s">
        <v>1</v>
      </c>
    </row>
    <row r="93" spans="1:9" ht="15.75" x14ac:dyDescent="0.25">
      <c r="A93" s="100" t="s">
        <v>190</v>
      </c>
      <c r="B93" s="119" t="s">
        <v>124</v>
      </c>
      <c r="C93" s="119">
        <v>70</v>
      </c>
      <c r="D93" s="119" t="s">
        <v>99</v>
      </c>
      <c r="E93" s="145"/>
      <c r="F93" s="92" t="s">
        <v>1</v>
      </c>
      <c r="G93" s="91">
        <f t="shared" si="8"/>
        <v>0</v>
      </c>
      <c r="H93" s="92" t="s">
        <v>1</v>
      </c>
      <c r="I93" s="91">
        <f t="shared" si="12"/>
        <v>0</v>
      </c>
    </row>
    <row r="94" spans="1:9" ht="15.75" x14ac:dyDescent="0.25">
      <c r="A94" s="100" t="s">
        <v>191</v>
      </c>
      <c r="B94" s="119" t="s">
        <v>148</v>
      </c>
      <c r="C94" s="119">
        <v>70</v>
      </c>
      <c r="D94" s="119" t="s">
        <v>99</v>
      </c>
      <c r="E94" s="145"/>
      <c r="F94" s="92" t="s">
        <v>1</v>
      </c>
      <c r="G94" s="91">
        <f t="shared" si="8"/>
        <v>0</v>
      </c>
      <c r="H94" s="92" t="s">
        <v>1</v>
      </c>
      <c r="I94" s="91">
        <f t="shared" si="12"/>
        <v>0</v>
      </c>
    </row>
    <row r="95" spans="1:9" ht="15.75" x14ac:dyDescent="0.25">
      <c r="A95" s="100" t="s">
        <v>192</v>
      </c>
      <c r="B95" s="119" t="s">
        <v>125</v>
      </c>
      <c r="C95" s="119">
        <v>4</v>
      </c>
      <c r="D95" s="119" t="s">
        <v>60</v>
      </c>
      <c r="E95" s="145"/>
      <c r="F95" s="92" t="s">
        <v>1</v>
      </c>
      <c r="G95" s="91">
        <f t="shared" si="8"/>
        <v>0</v>
      </c>
      <c r="H95" s="92" t="s">
        <v>1</v>
      </c>
      <c r="I95" s="91">
        <f t="shared" si="12"/>
        <v>0</v>
      </c>
    </row>
    <row r="96" spans="1:9" ht="15.75" x14ac:dyDescent="0.25">
      <c r="A96" s="100" t="s">
        <v>193</v>
      </c>
      <c r="B96" s="119" t="s">
        <v>126</v>
      </c>
      <c r="C96" s="119">
        <v>4</v>
      </c>
      <c r="D96" s="119" t="s">
        <v>60</v>
      </c>
      <c r="E96" s="145"/>
      <c r="F96" s="92" t="s">
        <v>1</v>
      </c>
      <c r="G96" s="91">
        <f t="shared" si="8"/>
        <v>0</v>
      </c>
      <c r="H96" s="92" t="s">
        <v>1</v>
      </c>
      <c r="I96" s="91">
        <f t="shared" si="12"/>
        <v>0</v>
      </c>
    </row>
    <row r="97" spans="1:9" ht="15.75" x14ac:dyDescent="0.25">
      <c r="A97" s="100" t="s">
        <v>194</v>
      </c>
      <c r="B97" s="119" t="s">
        <v>150</v>
      </c>
      <c r="C97" s="119">
        <v>70</v>
      </c>
      <c r="D97" s="119" t="s">
        <v>99</v>
      </c>
      <c r="E97" s="145"/>
      <c r="F97" s="92" t="s">
        <v>1</v>
      </c>
      <c r="G97" s="91">
        <f t="shared" si="8"/>
        <v>0</v>
      </c>
      <c r="H97" s="92" t="s">
        <v>1</v>
      </c>
      <c r="I97" s="91">
        <f t="shared" si="12"/>
        <v>0</v>
      </c>
    </row>
    <row r="98" spans="1:9" ht="15.75" x14ac:dyDescent="0.25">
      <c r="A98" s="100" t="s">
        <v>195</v>
      </c>
      <c r="B98" s="119" t="s">
        <v>128</v>
      </c>
      <c r="C98" s="119">
        <v>70</v>
      </c>
      <c r="D98" s="119" t="s">
        <v>99</v>
      </c>
      <c r="E98" s="145"/>
      <c r="F98" s="92" t="s">
        <v>1</v>
      </c>
      <c r="G98" s="91">
        <f t="shared" si="8"/>
        <v>0</v>
      </c>
      <c r="H98" s="92" t="s">
        <v>1</v>
      </c>
      <c r="I98" s="91">
        <f t="shared" si="12"/>
        <v>0</v>
      </c>
    </row>
    <row r="99" spans="1:9" ht="15.75" x14ac:dyDescent="0.25">
      <c r="A99" s="100" t="s">
        <v>196</v>
      </c>
      <c r="B99" s="119" t="s">
        <v>149</v>
      </c>
      <c r="C99" s="119">
        <v>70</v>
      </c>
      <c r="D99" s="119" t="s">
        <v>99</v>
      </c>
      <c r="E99" s="145"/>
      <c r="F99" s="92" t="s">
        <v>1</v>
      </c>
      <c r="G99" s="91">
        <f t="shared" si="8"/>
        <v>0</v>
      </c>
      <c r="H99" s="92" t="s">
        <v>1</v>
      </c>
      <c r="I99" s="91">
        <f t="shared" si="12"/>
        <v>0</v>
      </c>
    </row>
    <row r="100" spans="1:9" ht="15.75" x14ac:dyDescent="0.25">
      <c r="A100" s="100" t="s">
        <v>197</v>
      </c>
      <c r="B100" s="119" t="s">
        <v>130</v>
      </c>
      <c r="C100" s="119">
        <v>4</v>
      </c>
      <c r="D100" s="119" t="s">
        <v>60</v>
      </c>
      <c r="E100" s="145"/>
      <c r="F100" s="91">
        <f>E100*C100</f>
        <v>0</v>
      </c>
      <c r="G100" s="92" t="s">
        <v>1</v>
      </c>
      <c r="H100" s="91">
        <f>F100*1.21</f>
        <v>0</v>
      </c>
      <c r="I100" s="92" t="s">
        <v>1</v>
      </c>
    </row>
    <row r="101" spans="1:9" ht="15.75" x14ac:dyDescent="0.25">
      <c r="A101" s="100" t="s">
        <v>198</v>
      </c>
      <c r="B101" s="119" t="s">
        <v>131</v>
      </c>
      <c r="C101" s="119">
        <v>4</v>
      </c>
      <c r="D101" s="119" t="s">
        <v>60</v>
      </c>
      <c r="E101" s="145"/>
      <c r="F101" s="91">
        <f t="shared" ref="F101:F104" si="13">E101*C101</f>
        <v>0</v>
      </c>
      <c r="G101" s="92" t="s">
        <v>1</v>
      </c>
      <c r="H101" s="91">
        <f t="shared" ref="H101:H104" si="14">F101*1.21</f>
        <v>0</v>
      </c>
      <c r="I101" s="92" t="s">
        <v>1</v>
      </c>
    </row>
    <row r="102" spans="1:9" ht="15.75" x14ac:dyDescent="0.25">
      <c r="A102" s="100" t="s">
        <v>199</v>
      </c>
      <c r="B102" s="119" t="s">
        <v>132</v>
      </c>
      <c r="C102" s="119">
        <v>4</v>
      </c>
      <c r="D102" s="119" t="s">
        <v>60</v>
      </c>
      <c r="E102" s="145"/>
      <c r="F102" s="91">
        <f t="shared" si="13"/>
        <v>0</v>
      </c>
      <c r="G102" s="92" t="s">
        <v>1</v>
      </c>
      <c r="H102" s="91">
        <f t="shared" si="14"/>
        <v>0</v>
      </c>
      <c r="I102" s="92" t="s">
        <v>1</v>
      </c>
    </row>
    <row r="103" spans="1:9" ht="15.75" x14ac:dyDescent="0.25">
      <c r="A103" s="100" t="s">
        <v>200</v>
      </c>
      <c r="B103" s="119" t="s">
        <v>151</v>
      </c>
      <c r="C103" s="119">
        <v>4</v>
      </c>
      <c r="D103" s="119" t="s">
        <v>60</v>
      </c>
      <c r="E103" s="145"/>
      <c r="F103" s="91">
        <f t="shared" si="13"/>
        <v>0</v>
      </c>
      <c r="G103" s="92" t="s">
        <v>1</v>
      </c>
      <c r="H103" s="91">
        <f t="shared" si="14"/>
        <v>0</v>
      </c>
      <c r="I103" s="92" t="s">
        <v>1</v>
      </c>
    </row>
    <row r="104" spans="1:9" ht="15.75" x14ac:dyDescent="0.25">
      <c r="A104" s="100" t="s">
        <v>201</v>
      </c>
      <c r="B104" s="119" t="s">
        <v>133</v>
      </c>
      <c r="C104" s="119">
        <v>4</v>
      </c>
      <c r="D104" s="119" t="s">
        <v>134</v>
      </c>
      <c r="E104" s="145"/>
      <c r="F104" s="91">
        <f t="shared" si="13"/>
        <v>0</v>
      </c>
      <c r="G104" s="92" t="s">
        <v>1</v>
      </c>
      <c r="H104" s="91">
        <f t="shared" si="14"/>
        <v>0</v>
      </c>
      <c r="I104" s="92" t="s">
        <v>1</v>
      </c>
    </row>
    <row r="105" spans="1:9" ht="15.75" x14ac:dyDescent="0.25">
      <c r="A105" s="100" t="s">
        <v>202</v>
      </c>
      <c r="B105" s="119" t="s">
        <v>135</v>
      </c>
      <c r="C105" s="119">
        <v>4</v>
      </c>
      <c r="D105" s="119" t="s">
        <v>136</v>
      </c>
      <c r="E105" s="145"/>
      <c r="F105" s="92" t="s">
        <v>1</v>
      </c>
      <c r="G105" s="91">
        <f t="shared" si="8"/>
        <v>0</v>
      </c>
      <c r="H105" s="92" t="s">
        <v>1</v>
      </c>
      <c r="I105" s="91">
        <f t="shared" si="12"/>
        <v>0</v>
      </c>
    </row>
    <row r="106" spans="1:9" ht="15.75" x14ac:dyDescent="0.25">
      <c r="A106" s="100" t="s">
        <v>203</v>
      </c>
      <c r="B106" s="119" t="s">
        <v>137</v>
      </c>
      <c r="C106" s="119">
        <v>4</v>
      </c>
      <c r="D106" s="119" t="s">
        <v>96</v>
      </c>
      <c r="E106" s="145"/>
      <c r="F106" s="92" t="s">
        <v>1</v>
      </c>
      <c r="G106" s="91">
        <f t="shared" si="8"/>
        <v>0</v>
      </c>
      <c r="H106" s="92" t="s">
        <v>1</v>
      </c>
      <c r="I106" s="91">
        <f t="shared" si="12"/>
        <v>0</v>
      </c>
    </row>
    <row r="107" spans="1:9" ht="15.75" x14ac:dyDescent="0.25">
      <c r="A107" s="100" t="s">
        <v>204</v>
      </c>
      <c r="B107" s="119" t="s">
        <v>429</v>
      </c>
      <c r="C107" s="119">
        <v>4</v>
      </c>
      <c r="D107" s="119" t="s">
        <v>428</v>
      </c>
      <c r="E107" s="145"/>
      <c r="F107" s="92" t="s">
        <v>1</v>
      </c>
      <c r="G107" s="91">
        <f t="shared" ref="G107" si="15">E107*C107</f>
        <v>0</v>
      </c>
      <c r="H107" s="92" t="s">
        <v>1</v>
      </c>
      <c r="I107" s="91">
        <f t="shared" si="12"/>
        <v>0</v>
      </c>
    </row>
    <row r="108" spans="1:9" ht="15.75" x14ac:dyDescent="0.25">
      <c r="A108" s="100" t="s">
        <v>205</v>
      </c>
      <c r="B108" s="119" t="s">
        <v>427</v>
      </c>
      <c r="C108" s="119">
        <v>40</v>
      </c>
      <c r="D108" s="119" t="s">
        <v>99</v>
      </c>
      <c r="E108" s="145"/>
      <c r="F108" s="92" t="s">
        <v>1</v>
      </c>
      <c r="G108" s="91">
        <f>C108*E108</f>
        <v>0</v>
      </c>
      <c r="H108" s="92" t="s">
        <v>1</v>
      </c>
      <c r="I108" s="91">
        <f>G108*1.21</f>
        <v>0</v>
      </c>
    </row>
    <row r="109" spans="1:9" ht="15.75" x14ac:dyDescent="0.25">
      <c r="A109" s="100" t="s">
        <v>206</v>
      </c>
      <c r="B109" s="119" t="s">
        <v>138</v>
      </c>
      <c r="C109" s="119">
        <v>1</v>
      </c>
      <c r="D109" s="119" t="s">
        <v>136</v>
      </c>
      <c r="E109" s="145"/>
      <c r="F109" s="92" t="s">
        <v>1</v>
      </c>
      <c r="G109" s="91">
        <f t="shared" si="8"/>
        <v>0</v>
      </c>
      <c r="H109" s="92" t="s">
        <v>1</v>
      </c>
      <c r="I109" s="91">
        <f t="shared" si="12"/>
        <v>0</v>
      </c>
    </row>
    <row r="110" spans="1:9" ht="15.75" x14ac:dyDescent="0.25">
      <c r="A110" s="100" t="s">
        <v>209</v>
      </c>
      <c r="B110" s="119" t="s">
        <v>139</v>
      </c>
      <c r="C110" s="119">
        <v>1</v>
      </c>
      <c r="D110" s="119" t="s">
        <v>136</v>
      </c>
      <c r="E110" s="145"/>
      <c r="F110" s="92" t="s">
        <v>1</v>
      </c>
      <c r="G110" s="91">
        <f t="shared" si="8"/>
        <v>0</v>
      </c>
      <c r="H110" s="92" t="s">
        <v>1</v>
      </c>
      <c r="I110" s="91">
        <f t="shared" si="12"/>
        <v>0</v>
      </c>
    </row>
    <row r="111" spans="1:9" ht="15.75" x14ac:dyDescent="0.25">
      <c r="A111" s="100" t="s">
        <v>213</v>
      </c>
      <c r="B111" s="119" t="s">
        <v>140</v>
      </c>
      <c r="C111" s="119">
        <v>5</v>
      </c>
      <c r="D111" s="119" t="s">
        <v>96</v>
      </c>
      <c r="E111" s="145"/>
      <c r="F111" s="92" t="s">
        <v>1</v>
      </c>
      <c r="G111" s="91">
        <f t="shared" si="8"/>
        <v>0</v>
      </c>
      <c r="H111" s="92" t="s">
        <v>1</v>
      </c>
      <c r="I111" s="91">
        <f t="shared" si="12"/>
        <v>0</v>
      </c>
    </row>
    <row r="112" spans="1:9" ht="15.75" x14ac:dyDescent="0.25">
      <c r="A112" s="100" t="s">
        <v>214</v>
      </c>
      <c r="B112" s="119" t="s">
        <v>141</v>
      </c>
      <c r="C112" s="119">
        <v>1</v>
      </c>
      <c r="D112" s="119" t="s">
        <v>60</v>
      </c>
      <c r="E112" s="145"/>
      <c r="F112" s="92" t="s">
        <v>1</v>
      </c>
      <c r="G112" s="91">
        <f t="shared" si="8"/>
        <v>0</v>
      </c>
      <c r="H112" s="92" t="s">
        <v>1</v>
      </c>
      <c r="I112" s="91">
        <f t="shared" si="12"/>
        <v>0</v>
      </c>
    </row>
    <row r="113" spans="1:9" ht="15.75" x14ac:dyDescent="0.25">
      <c r="A113" s="100" t="s">
        <v>215</v>
      </c>
      <c r="B113" s="119" t="s">
        <v>208</v>
      </c>
      <c r="C113" s="119">
        <v>1</v>
      </c>
      <c r="D113" s="119" t="s">
        <v>61</v>
      </c>
      <c r="E113" s="145"/>
      <c r="F113" s="92" t="s">
        <v>1</v>
      </c>
      <c r="G113" s="91">
        <f t="shared" si="8"/>
        <v>0</v>
      </c>
      <c r="H113" s="92" t="s">
        <v>1</v>
      </c>
      <c r="I113" s="91">
        <f t="shared" si="12"/>
        <v>0</v>
      </c>
    </row>
    <row r="114" spans="1:9" ht="15.75" x14ac:dyDescent="0.25">
      <c r="A114" s="100" t="s">
        <v>216</v>
      </c>
      <c r="B114" s="119" t="s">
        <v>142</v>
      </c>
      <c r="C114" s="119">
        <v>0.8</v>
      </c>
      <c r="D114" s="119" t="s">
        <v>62</v>
      </c>
      <c r="E114" s="145"/>
      <c r="F114" s="92" t="s">
        <v>1</v>
      </c>
      <c r="G114" s="91">
        <f t="shared" si="8"/>
        <v>0</v>
      </c>
      <c r="H114" s="92" t="s">
        <v>1</v>
      </c>
      <c r="I114" s="91">
        <f t="shared" si="12"/>
        <v>0</v>
      </c>
    </row>
    <row r="115" spans="1:9" ht="15.75" x14ac:dyDescent="0.25">
      <c r="A115" s="100" t="s">
        <v>217</v>
      </c>
      <c r="B115" s="119" t="s">
        <v>143</v>
      </c>
      <c r="C115" s="119">
        <v>1</v>
      </c>
      <c r="D115" s="119" t="s">
        <v>60</v>
      </c>
      <c r="E115" s="145"/>
      <c r="F115" s="92" t="s">
        <v>1</v>
      </c>
      <c r="G115" s="91">
        <f t="shared" si="8"/>
        <v>0</v>
      </c>
      <c r="H115" s="92" t="s">
        <v>1</v>
      </c>
      <c r="I115" s="91">
        <f t="shared" si="12"/>
        <v>0</v>
      </c>
    </row>
    <row r="116" spans="1:9" x14ac:dyDescent="0.25">
      <c r="A116" s="100" t="s">
        <v>218</v>
      </c>
      <c r="B116" s="91" t="s">
        <v>210</v>
      </c>
      <c r="C116" s="91">
        <v>1</v>
      </c>
      <c r="D116" s="91" t="s">
        <v>61</v>
      </c>
      <c r="E116" s="145"/>
      <c r="F116" s="92" t="s">
        <v>1</v>
      </c>
      <c r="G116" s="91">
        <f t="shared" si="8"/>
        <v>0</v>
      </c>
      <c r="H116" s="92" t="s">
        <v>1</v>
      </c>
      <c r="I116" s="91">
        <f t="shared" si="12"/>
        <v>0</v>
      </c>
    </row>
    <row r="117" spans="1:9" x14ac:dyDescent="0.25">
      <c r="A117" s="100" t="s">
        <v>219</v>
      </c>
      <c r="B117" s="91" t="s">
        <v>418</v>
      </c>
      <c r="C117" s="91">
        <v>10</v>
      </c>
      <c r="D117" s="91" t="s">
        <v>60</v>
      </c>
      <c r="E117" s="145"/>
      <c r="F117" s="92" t="s">
        <v>1</v>
      </c>
      <c r="G117" s="91">
        <f t="shared" ref="G117" si="16">E117*C117</f>
        <v>0</v>
      </c>
      <c r="H117" s="92" t="s">
        <v>1</v>
      </c>
      <c r="I117" s="91">
        <f t="shared" si="12"/>
        <v>0</v>
      </c>
    </row>
    <row r="118" spans="1:9" x14ac:dyDescent="0.25">
      <c r="A118" s="100"/>
      <c r="B118" s="115" t="s">
        <v>246</v>
      </c>
      <c r="C118" s="91"/>
      <c r="D118" s="91"/>
      <c r="E118" s="145"/>
      <c r="F118" s="91"/>
      <c r="G118" s="91"/>
      <c r="H118" s="91"/>
      <c r="I118" s="91"/>
    </row>
    <row r="119" spans="1:9" ht="15.75" x14ac:dyDescent="0.25">
      <c r="A119" s="100" t="s">
        <v>220</v>
      </c>
      <c r="B119" s="119" t="s">
        <v>207</v>
      </c>
      <c r="C119" s="119">
        <v>19</v>
      </c>
      <c r="D119" s="119" t="s">
        <v>60</v>
      </c>
      <c r="E119" s="145"/>
      <c r="F119" s="91">
        <f>E119*C119</f>
        <v>0</v>
      </c>
      <c r="G119" s="92" t="s">
        <v>1</v>
      </c>
      <c r="H119" s="91">
        <f>F119*1.21</f>
        <v>0</v>
      </c>
      <c r="I119" s="92" t="s">
        <v>1</v>
      </c>
    </row>
    <row r="120" spans="1:9" ht="15.75" x14ac:dyDescent="0.25">
      <c r="A120" s="100" t="s">
        <v>221</v>
      </c>
      <c r="B120" s="119" t="s">
        <v>79</v>
      </c>
      <c r="C120" s="119">
        <v>19</v>
      </c>
      <c r="D120" s="119" t="s">
        <v>60</v>
      </c>
      <c r="E120" s="145"/>
      <c r="F120" s="91">
        <f>E120*C120</f>
        <v>0</v>
      </c>
      <c r="G120" s="92" t="s">
        <v>1</v>
      </c>
      <c r="H120" s="91">
        <f>F120*1.21</f>
        <v>0</v>
      </c>
      <c r="I120" s="92" t="s">
        <v>1</v>
      </c>
    </row>
    <row r="121" spans="1:9" ht="15.75" x14ac:dyDescent="0.25">
      <c r="A121" s="100" t="s">
        <v>222</v>
      </c>
      <c r="B121" s="119" t="s">
        <v>121</v>
      </c>
      <c r="C121" s="119">
        <v>19</v>
      </c>
      <c r="D121" s="119" t="s">
        <v>60</v>
      </c>
      <c r="E121" s="145"/>
      <c r="F121" s="91">
        <f>E121*C121</f>
        <v>0</v>
      </c>
      <c r="G121" s="92" t="s">
        <v>1</v>
      </c>
      <c r="H121" s="91">
        <f>F121*1.21</f>
        <v>0</v>
      </c>
      <c r="I121" s="92" t="s">
        <v>1</v>
      </c>
    </row>
    <row r="122" spans="1:9" ht="15.75" x14ac:dyDescent="0.25">
      <c r="A122" s="100" t="s">
        <v>223</v>
      </c>
      <c r="B122" s="119" t="s">
        <v>147</v>
      </c>
      <c r="C122" s="119">
        <v>19</v>
      </c>
      <c r="D122" s="119" t="s">
        <v>60</v>
      </c>
      <c r="E122" s="145"/>
      <c r="F122" s="91">
        <f>E122*C122</f>
        <v>0</v>
      </c>
      <c r="G122" s="92" t="s">
        <v>1</v>
      </c>
      <c r="H122" s="91">
        <f>F122*1.21</f>
        <v>0</v>
      </c>
      <c r="I122" s="92" t="s">
        <v>1</v>
      </c>
    </row>
    <row r="123" spans="1:9" ht="15.75" x14ac:dyDescent="0.25">
      <c r="A123" s="100" t="s">
        <v>224</v>
      </c>
      <c r="B123" s="119" t="s">
        <v>249</v>
      </c>
      <c r="C123" s="119">
        <v>650</v>
      </c>
      <c r="D123" s="119" t="s">
        <v>99</v>
      </c>
      <c r="E123" s="145"/>
      <c r="F123" s="92" t="s">
        <v>1</v>
      </c>
      <c r="G123" s="91">
        <f t="shared" ref="G123:G151" si="17">E123*C123</f>
        <v>0</v>
      </c>
      <c r="H123" s="92" t="s">
        <v>1</v>
      </c>
      <c r="I123" s="91">
        <f t="shared" ref="I123:I151" si="18">G123*1.21</f>
        <v>0</v>
      </c>
    </row>
    <row r="124" spans="1:9" ht="15.75" x14ac:dyDescent="0.25">
      <c r="A124" s="100" t="s">
        <v>225</v>
      </c>
      <c r="B124" s="119" t="s">
        <v>123</v>
      </c>
      <c r="C124" s="119">
        <f>19*5</f>
        <v>95</v>
      </c>
      <c r="D124" s="119" t="s">
        <v>99</v>
      </c>
      <c r="E124" s="145"/>
      <c r="F124" s="92" t="s">
        <v>1</v>
      </c>
      <c r="G124" s="91">
        <f t="shared" si="17"/>
        <v>0</v>
      </c>
      <c r="H124" s="92" t="s">
        <v>1</v>
      </c>
      <c r="I124" s="91">
        <f t="shared" si="18"/>
        <v>0</v>
      </c>
    </row>
    <row r="125" spans="1:9" ht="15.75" x14ac:dyDescent="0.25">
      <c r="A125" s="100" t="s">
        <v>226</v>
      </c>
      <c r="B125" s="119" t="s">
        <v>100</v>
      </c>
      <c r="C125" s="119">
        <v>95</v>
      </c>
      <c r="D125" s="119" t="s">
        <v>99</v>
      </c>
      <c r="E125" s="145"/>
      <c r="F125" s="92" t="s">
        <v>1</v>
      </c>
      <c r="G125" s="91">
        <f t="shared" si="17"/>
        <v>0</v>
      </c>
      <c r="H125" s="92" t="s">
        <v>1</v>
      </c>
      <c r="I125" s="91">
        <f t="shared" si="18"/>
        <v>0</v>
      </c>
    </row>
    <row r="126" spans="1:9" ht="15.75" x14ac:dyDescent="0.25">
      <c r="A126" s="100" t="s">
        <v>227</v>
      </c>
      <c r="B126" s="119" t="s">
        <v>124</v>
      </c>
      <c r="C126" s="119">
        <v>550</v>
      </c>
      <c r="D126" s="119" t="s">
        <v>99</v>
      </c>
      <c r="E126" s="145"/>
      <c r="F126" s="92" t="s">
        <v>1</v>
      </c>
      <c r="G126" s="91">
        <f t="shared" si="17"/>
        <v>0</v>
      </c>
      <c r="H126" s="92" t="s">
        <v>1</v>
      </c>
      <c r="I126" s="91">
        <f t="shared" si="18"/>
        <v>0</v>
      </c>
    </row>
    <row r="127" spans="1:9" ht="15.75" x14ac:dyDescent="0.25">
      <c r="A127" s="100" t="s">
        <v>228</v>
      </c>
      <c r="B127" s="119" t="s">
        <v>148</v>
      </c>
      <c r="C127" s="119">
        <v>550</v>
      </c>
      <c r="D127" s="119" t="s">
        <v>99</v>
      </c>
      <c r="E127" s="145"/>
      <c r="F127" s="92" t="s">
        <v>1</v>
      </c>
      <c r="G127" s="91">
        <f t="shared" si="17"/>
        <v>0</v>
      </c>
      <c r="H127" s="92" t="s">
        <v>1</v>
      </c>
      <c r="I127" s="91">
        <f t="shared" si="18"/>
        <v>0</v>
      </c>
    </row>
    <row r="128" spans="1:9" ht="15.75" x14ac:dyDescent="0.25">
      <c r="A128" s="100" t="s">
        <v>229</v>
      </c>
      <c r="B128" s="119" t="s">
        <v>125</v>
      </c>
      <c r="C128" s="119">
        <v>25</v>
      </c>
      <c r="D128" s="119" t="s">
        <v>60</v>
      </c>
      <c r="E128" s="145"/>
      <c r="F128" s="92" t="s">
        <v>1</v>
      </c>
      <c r="G128" s="91">
        <f t="shared" si="17"/>
        <v>0</v>
      </c>
      <c r="H128" s="92" t="s">
        <v>1</v>
      </c>
      <c r="I128" s="91">
        <f t="shared" si="18"/>
        <v>0</v>
      </c>
    </row>
    <row r="129" spans="1:9" ht="15.75" x14ac:dyDescent="0.25">
      <c r="A129" s="100" t="s">
        <v>230</v>
      </c>
      <c r="B129" s="119" t="s">
        <v>126</v>
      </c>
      <c r="C129" s="119">
        <v>25</v>
      </c>
      <c r="D129" s="119" t="s">
        <v>60</v>
      </c>
      <c r="E129" s="145"/>
      <c r="F129" s="92" t="s">
        <v>1</v>
      </c>
      <c r="G129" s="91">
        <f t="shared" si="17"/>
        <v>0</v>
      </c>
      <c r="H129" s="92" t="s">
        <v>1</v>
      </c>
      <c r="I129" s="91">
        <f t="shared" si="18"/>
        <v>0</v>
      </c>
    </row>
    <row r="130" spans="1:9" ht="15.75" x14ac:dyDescent="0.25">
      <c r="A130" s="100" t="s">
        <v>231</v>
      </c>
      <c r="B130" s="119" t="s">
        <v>127</v>
      </c>
      <c r="C130" s="119">
        <v>500</v>
      </c>
      <c r="D130" s="119" t="s">
        <v>99</v>
      </c>
      <c r="E130" s="145"/>
      <c r="F130" s="92" t="s">
        <v>1</v>
      </c>
      <c r="G130" s="91">
        <f>E130*C130</f>
        <v>0</v>
      </c>
      <c r="H130" s="92" t="s">
        <v>1</v>
      </c>
      <c r="I130" s="91">
        <f t="shared" si="18"/>
        <v>0</v>
      </c>
    </row>
    <row r="131" spans="1:9" ht="15.75" x14ac:dyDescent="0.25">
      <c r="A131" s="100" t="s">
        <v>232</v>
      </c>
      <c r="B131" s="119" t="s">
        <v>150</v>
      </c>
      <c r="C131" s="119">
        <v>50</v>
      </c>
      <c r="D131" s="119" t="s">
        <v>99</v>
      </c>
      <c r="E131" s="145"/>
      <c r="F131" s="92" t="s">
        <v>1</v>
      </c>
      <c r="G131" s="91">
        <f t="shared" si="17"/>
        <v>0</v>
      </c>
      <c r="H131" s="92" t="s">
        <v>1</v>
      </c>
      <c r="I131" s="91">
        <f t="shared" si="18"/>
        <v>0</v>
      </c>
    </row>
    <row r="132" spans="1:9" ht="15.75" x14ac:dyDescent="0.25">
      <c r="A132" s="100" t="s">
        <v>233</v>
      </c>
      <c r="B132" s="119" t="s">
        <v>128</v>
      </c>
      <c r="C132" s="119">
        <v>550</v>
      </c>
      <c r="D132" s="119" t="s">
        <v>99</v>
      </c>
      <c r="E132" s="145"/>
      <c r="F132" s="92" t="s">
        <v>1</v>
      </c>
      <c r="G132" s="91">
        <f t="shared" si="17"/>
        <v>0</v>
      </c>
      <c r="H132" s="92" t="s">
        <v>1</v>
      </c>
      <c r="I132" s="91">
        <f t="shared" si="18"/>
        <v>0</v>
      </c>
    </row>
    <row r="133" spans="1:9" ht="15.75" x14ac:dyDescent="0.25">
      <c r="A133" s="100" t="s">
        <v>234</v>
      </c>
      <c r="B133" s="119" t="s">
        <v>129</v>
      </c>
      <c r="C133" s="119">
        <v>550</v>
      </c>
      <c r="D133" s="119" t="s">
        <v>99</v>
      </c>
      <c r="E133" s="145"/>
      <c r="F133" s="92" t="s">
        <v>1</v>
      </c>
      <c r="G133" s="91">
        <f t="shared" si="17"/>
        <v>0</v>
      </c>
      <c r="H133" s="92" t="s">
        <v>1</v>
      </c>
      <c r="I133" s="91">
        <f t="shared" si="18"/>
        <v>0</v>
      </c>
    </row>
    <row r="134" spans="1:9" ht="15.75" x14ac:dyDescent="0.25">
      <c r="A134" s="100" t="s">
        <v>235</v>
      </c>
      <c r="B134" s="119" t="s">
        <v>130</v>
      </c>
      <c r="C134" s="119">
        <v>19</v>
      </c>
      <c r="D134" s="119" t="s">
        <v>60</v>
      </c>
      <c r="E134" s="145"/>
      <c r="F134" s="92" t="s">
        <v>1</v>
      </c>
      <c r="G134" s="91">
        <f t="shared" si="17"/>
        <v>0</v>
      </c>
      <c r="H134" s="92" t="s">
        <v>1</v>
      </c>
      <c r="I134" s="91">
        <f t="shared" si="18"/>
        <v>0</v>
      </c>
    </row>
    <row r="135" spans="1:9" ht="15.75" x14ac:dyDescent="0.25">
      <c r="A135" s="100" t="s">
        <v>236</v>
      </c>
      <c r="B135" s="119" t="s">
        <v>131</v>
      </c>
      <c r="C135" s="119">
        <v>19</v>
      </c>
      <c r="D135" s="119" t="s">
        <v>60</v>
      </c>
      <c r="E135" s="145"/>
      <c r="F135" s="92" t="s">
        <v>1</v>
      </c>
      <c r="G135" s="91">
        <f t="shared" si="17"/>
        <v>0</v>
      </c>
      <c r="H135" s="92" t="s">
        <v>1</v>
      </c>
      <c r="I135" s="91">
        <f t="shared" si="18"/>
        <v>0</v>
      </c>
    </row>
    <row r="136" spans="1:9" ht="15.75" x14ac:dyDescent="0.25">
      <c r="A136" s="100" t="s">
        <v>237</v>
      </c>
      <c r="B136" s="119" t="s">
        <v>132</v>
      </c>
      <c r="C136" s="119">
        <v>19</v>
      </c>
      <c r="D136" s="119" t="s">
        <v>60</v>
      </c>
      <c r="E136" s="145"/>
      <c r="F136" s="92" t="s">
        <v>1</v>
      </c>
      <c r="G136" s="91">
        <f t="shared" si="17"/>
        <v>0</v>
      </c>
      <c r="H136" s="92" t="s">
        <v>1</v>
      </c>
      <c r="I136" s="91">
        <f t="shared" si="18"/>
        <v>0</v>
      </c>
    </row>
    <row r="137" spans="1:9" ht="15.75" x14ac:dyDescent="0.25">
      <c r="A137" s="100" t="s">
        <v>238</v>
      </c>
      <c r="B137" s="119" t="s">
        <v>151</v>
      </c>
      <c r="C137" s="119">
        <v>19</v>
      </c>
      <c r="D137" s="119" t="s">
        <v>60</v>
      </c>
      <c r="E137" s="145"/>
      <c r="F137" s="92" t="s">
        <v>1</v>
      </c>
      <c r="G137" s="91">
        <f t="shared" si="17"/>
        <v>0</v>
      </c>
      <c r="H137" s="92" t="s">
        <v>1</v>
      </c>
      <c r="I137" s="91">
        <f t="shared" si="18"/>
        <v>0</v>
      </c>
    </row>
    <row r="138" spans="1:9" ht="15.75" x14ac:dyDescent="0.25">
      <c r="A138" s="100" t="s">
        <v>239</v>
      </c>
      <c r="B138" s="119" t="s">
        <v>133</v>
      </c>
      <c r="C138" s="119">
        <v>19</v>
      </c>
      <c r="D138" s="119" t="s">
        <v>134</v>
      </c>
      <c r="E138" s="145"/>
      <c r="F138" s="92" t="s">
        <v>1</v>
      </c>
      <c r="G138" s="91">
        <f t="shared" si="17"/>
        <v>0</v>
      </c>
      <c r="H138" s="92" t="s">
        <v>1</v>
      </c>
      <c r="I138" s="91">
        <f t="shared" si="18"/>
        <v>0</v>
      </c>
    </row>
    <row r="139" spans="1:9" ht="15.75" x14ac:dyDescent="0.25">
      <c r="A139" s="100" t="s">
        <v>240</v>
      </c>
      <c r="B139" s="119" t="s">
        <v>135</v>
      </c>
      <c r="C139" s="119">
        <v>10</v>
      </c>
      <c r="D139" s="119" t="s">
        <v>136</v>
      </c>
      <c r="E139" s="145"/>
      <c r="F139" s="92" t="s">
        <v>1</v>
      </c>
      <c r="G139" s="91">
        <f t="shared" si="17"/>
        <v>0</v>
      </c>
      <c r="H139" s="92" t="s">
        <v>1</v>
      </c>
      <c r="I139" s="91">
        <f t="shared" si="18"/>
        <v>0</v>
      </c>
    </row>
    <row r="140" spans="1:9" ht="15.75" x14ac:dyDescent="0.25">
      <c r="A140" s="100" t="s">
        <v>241</v>
      </c>
      <c r="B140" s="119" t="s">
        <v>137</v>
      </c>
      <c r="C140" s="119">
        <v>10</v>
      </c>
      <c r="D140" s="119" t="s">
        <v>96</v>
      </c>
      <c r="E140" s="145"/>
      <c r="F140" s="92" t="s">
        <v>1</v>
      </c>
      <c r="G140" s="91">
        <f t="shared" si="17"/>
        <v>0</v>
      </c>
      <c r="H140" s="92" t="s">
        <v>1</v>
      </c>
      <c r="I140" s="91">
        <f t="shared" si="18"/>
        <v>0</v>
      </c>
    </row>
    <row r="141" spans="1:9" ht="15.75" x14ac:dyDescent="0.25">
      <c r="A141" s="100" t="s">
        <v>242</v>
      </c>
      <c r="B141" s="119" t="s">
        <v>429</v>
      </c>
      <c r="C141" s="119">
        <v>15</v>
      </c>
      <c r="D141" s="119" t="s">
        <v>428</v>
      </c>
      <c r="E141" s="145"/>
      <c r="F141" s="92" t="s">
        <v>1</v>
      </c>
      <c r="G141" s="91">
        <f t="shared" si="17"/>
        <v>0</v>
      </c>
      <c r="H141" s="92" t="s">
        <v>1</v>
      </c>
      <c r="I141" s="91">
        <f t="shared" si="18"/>
        <v>0</v>
      </c>
    </row>
    <row r="142" spans="1:9" ht="15.75" x14ac:dyDescent="0.25">
      <c r="A142" s="100" t="s">
        <v>243</v>
      </c>
      <c r="B142" s="119" t="s">
        <v>427</v>
      </c>
      <c r="C142" s="119">
        <v>500</v>
      </c>
      <c r="D142" s="119" t="s">
        <v>99</v>
      </c>
      <c r="E142" s="145"/>
      <c r="F142" s="92" t="s">
        <v>1</v>
      </c>
      <c r="G142" s="91">
        <f>C142*E142</f>
        <v>0</v>
      </c>
      <c r="H142" s="92" t="s">
        <v>1</v>
      </c>
      <c r="I142" s="91">
        <f>G142*1.21</f>
        <v>0</v>
      </c>
    </row>
    <row r="143" spans="1:9" ht="15.75" x14ac:dyDescent="0.25">
      <c r="A143" s="100" t="s">
        <v>244</v>
      </c>
      <c r="B143" s="119" t="s">
        <v>138</v>
      </c>
      <c r="C143" s="119">
        <v>1</v>
      </c>
      <c r="D143" s="119" t="s">
        <v>136</v>
      </c>
      <c r="E143" s="145"/>
      <c r="F143" s="92" t="s">
        <v>1</v>
      </c>
      <c r="G143" s="91">
        <f t="shared" si="17"/>
        <v>0</v>
      </c>
      <c r="H143" s="92" t="s">
        <v>1</v>
      </c>
      <c r="I143" s="91">
        <f t="shared" si="18"/>
        <v>0</v>
      </c>
    </row>
    <row r="144" spans="1:9" ht="15.75" x14ac:dyDescent="0.25">
      <c r="A144" s="100" t="s">
        <v>250</v>
      </c>
      <c r="B144" s="119" t="s">
        <v>139</v>
      </c>
      <c r="C144" s="119">
        <v>1</v>
      </c>
      <c r="D144" s="119" t="s">
        <v>136</v>
      </c>
      <c r="E144" s="145"/>
      <c r="F144" s="92" t="s">
        <v>1</v>
      </c>
      <c r="G144" s="91">
        <f t="shared" si="17"/>
        <v>0</v>
      </c>
      <c r="H144" s="92" t="s">
        <v>1</v>
      </c>
      <c r="I144" s="91">
        <f t="shared" si="18"/>
        <v>0</v>
      </c>
    </row>
    <row r="145" spans="1:9" ht="15.75" x14ac:dyDescent="0.25">
      <c r="A145" s="100" t="s">
        <v>251</v>
      </c>
      <c r="B145" s="119" t="s">
        <v>140</v>
      </c>
      <c r="C145" s="119">
        <v>0.55000000000000004</v>
      </c>
      <c r="D145" s="119" t="s">
        <v>96</v>
      </c>
      <c r="E145" s="145"/>
      <c r="F145" s="92" t="s">
        <v>1</v>
      </c>
      <c r="G145" s="91">
        <f t="shared" si="17"/>
        <v>0</v>
      </c>
      <c r="H145" s="92" t="s">
        <v>1</v>
      </c>
      <c r="I145" s="91">
        <f t="shared" si="18"/>
        <v>0</v>
      </c>
    </row>
    <row r="146" spans="1:9" ht="15.75" x14ac:dyDescent="0.25">
      <c r="A146" s="100" t="s">
        <v>253</v>
      </c>
      <c r="B146" s="119" t="s">
        <v>141</v>
      </c>
      <c r="C146" s="119">
        <v>1</v>
      </c>
      <c r="D146" s="119" t="s">
        <v>60</v>
      </c>
      <c r="E146" s="145"/>
      <c r="F146" s="92" t="s">
        <v>1</v>
      </c>
      <c r="G146" s="91">
        <f t="shared" si="17"/>
        <v>0</v>
      </c>
      <c r="H146" s="92" t="s">
        <v>1</v>
      </c>
      <c r="I146" s="91">
        <f t="shared" si="18"/>
        <v>0</v>
      </c>
    </row>
    <row r="147" spans="1:9" ht="15.75" x14ac:dyDescent="0.25">
      <c r="A147" s="100" t="s">
        <v>254</v>
      </c>
      <c r="B147" s="119" t="s">
        <v>208</v>
      </c>
      <c r="C147" s="119">
        <v>1</v>
      </c>
      <c r="D147" s="119" t="s">
        <v>61</v>
      </c>
      <c r="E147" s="145"/>
      <c r="F147" s="92" t="s">
        <v>1</v>
      </c>
      <c r="G147" s="91">
        <f t="shared" si="17"/>
        <v>0</v>
      </c>
      <c r="H147" s="92" t="s">
        <v>1</v>
      </c>
      <c r="I147" s="91">
        <f t="shared" si="18"/>
        <v>0</v>
      </c>
    </row>
    <row r="148" spans="1:9" ht="15.75" x14ac:dyDescent="0.25">
      <c r="A148" s="100" t="s">
        <v>255</v>
      </c>
      <c r="B148" s="119" t="s">
        <v>142</v>
      </c>
      <c r="C148" s="119">
        <v>0.55000000000000004</v>
      </c>
      <c r="D148" s="119" t="s">
        <v>62</v>
      </c>
      <c r="E148" s="145"/>
      <c r="F148" s="92" t="s">
        <v>1</v>
      </c>
      <c r="G148" s="91">
        <f t="shared" si="17"/>
        <v>0</v>
      </c>
      <c r="H148" s="92" t="s">
        <v>1</v>
      </c>
      <c r="I148" s="91">
        <f t="shared" si="18"/>
        <v>0</v>
      </c>
    </row>
    <row r="149" spans="1:9" ht="15.75" x14ac:dyDescent="0.25">
      <c r="A149" s="100" t="s">
        <v>256</v>
      </c>
      <c r="B149" s="119" t="s">
        <v>143</v>
      </c>
      <c r="C149" s="119">
        <v>1</v>
      </c>
      <c r="D149" s="119" t="s">
        <v>60</v>
      </c>
      <c r="E149" s="145"/>
      <c r="F149" s="92" t="s">
        <v>1</v>
      </c>
      <c r="G149" s="91">
        <f t="shared" si="17"/>
        <v>0</v>
      </c>
      <c r="H149" s="92" t="s">
        <v>1</v>
      </c>
      <c r="I149" s="91">
        <f t="shared" si="18"/>
        <v>0</v>
      </c>
    </row>
    <row r="150" spans="1:9" x14ac:dyDescent="0.25">
      <c r="A150" s="100" t="s">
        <v>257</v>
      </c>
      <c r="B150" s="91" t="s">
        <v>210</v>
      </c>
      <c r="C150" s="91">
        <v>1</v>
      </c>
      <c r="D150" s="91" t="s">
        <v>61</v>
      </c>
      <c r="E150" s="145"/>
      <c r="F150" s="92" t="s">
        <v>1</v>
      </c>
      <c r="G150" s="91">
        <f t="shared" si="17"/>
        <v>0</v>
      </c>
      <c r="H150" s="92" t="s">
        <v>1</v>
      </c>
      <c r="I150" s="91">
        <f t="shared" si="18"/>
        <v>0</v>
      </c>
    </row>
    <row r="151" spans="1:9" x14ac:dyDescent="0.25">
      <c r="A151" s="100" t="s">
        <v>258</v>
      </c>
      <c r="B151" s="91" t="s">
        <v>418</v>
      </c>
      <c r="C151" s="91">
        <v>10</v>
      </c>
      <c r="D151" s="91" t="s">
        <v>60</v>
      </c>
      <c r="E151" s="145"/>
      <c r="F151" s="92" t="s">
        <v>1</v>
      </c>
      <c r="G151" s="91">
        <f t="shared" si="17"/>
        <v>0</v>
      </c>
      <c r="H151" s="92" t="s">
        <v>1</v>
      </c>
      <c r="I151" s="91">
        <f t="shared" si="18"/>
        <v>0</v>
      </c>
    </row>
    <row r="152" spans="1:9" x14ac:dyDescent="0.25">
      <c r="A152" s="100"/>
      <c r="B152" s="115" t="s">
        <v>252</v>
      </c>
      <c r="C152" s="91"/>
      <c r="D152" s="91"/>
      <c r="E152" s="145"/>
      <c r="F152" s="91"/>
      <c r="G152" s="91"/>
      <c r="H152" s="91"/>
      <c r="I152" s="91"/>
    </row>
    <row r="153" spans="1:9" ht="15.75" x14ac:dyDescent="0.25">
      <c r="A153" s="100" t="s">
        <v>259</v>
      </c>
      <c r="B153" s="119" t="s">
        <v>247</v>
      </c>
      <c r="C153" s="119">
        <v>8</v>
      </c>
      <c r="D153" s="119" t="s">
        <v>60</v>
      </c>
      <c r="E153" s="145"/>
      <c r="F153" s="91">
        <f t="shared" ref="F153:F158" si="19">E153*C153</f>
        <v>0</v>
      </c>
      <c r="G153" s="92" t="s">
        <v>1</v>
      </c>
      <c r="H153" s="91">
        <f t="shared" ref="H153:H158" si="20">F153*1.21</f>
        <v>0</v>
      </c>
      <c r="I153" s="92" t="s">
        <v>1</v>
      </c>
    </row>
    <row r="154" spans="1:9" ht="15.75" x14ac:dyDescent="0.25">
      <c r="A154" s="100" t="s">
        <v>260</v>
      </c>
      <c r="B154" s="119" t="s">
        <v>248</v>
      </c>
      <c r="C154" s="119">
        <v>8</v>
      </c>
      <c r="D154" s="119" t="s">
        <v>60</v>
      </c>
      <c r="E154" s="145"/>
      <c r="F154" s="91">
        <f t="shared" si="19"/>
        <v>0</v>
      </c>
      <c r="G154" s="92" t="s">
        <v>1</v>
      </c>
      <c r="H154" s="91">
        <f t="shared" si="20"/>
        <v>0</v>
      </c>
      <c r="I154" s="92" t="s">
        <v>1</v>
      </c>
    </row>
    <row r="155" spans="1:9" ht="15.75" x14ac:dyDescent="0.25">
      <c r="A155" s="100" t="s">
        <v>261</v>
      </c>
      <c r="B155" s="119" t="s">
        <v>120</v>
      </c>
      <c r="C155" s="119">
        <v>8</v>
      </c>
      <c r="D155" s="119" t="s">
        <v>60</v>
      </c>
      <c r="E155" s="145"/>
      <c r="F155" s="91">
        <f t="shared" si="19"/>
        <v>0</v>
      </c>
      <c r="G155" s="92" t="s">
        <v>1</v>
      </c>
      <c r="H155" s="91">
        <f t="shared" si="20"/>
        <v>0</v>
      </c>
      <c r="I155" s="92" t="s">
        <v>1</v>
      </c>
    </row>
    <row r="156" spans="1:9" ht="15.75" x14ac:dyDescent="0.25">
      <c r="A156" s="100" t="s">
        <v>262</v>
      </c>
      <c r="B156" s="119" t="s">
        <v>79</v>
      </c>
      <c r="C156" s="119">
        <v>16</v>
      </c>
      <c r="D156" s="119" t="s">
        <v>60</v>
      </c>
      <c r="E156" s="145"/>
      <c r="F156" s="91">
        <f t="shared" si="19"/>
        <v>0</v>
      </c>
      <c r="G156" s="92" t="s">
        <v>1</v>
      </c>
      <c r="H156" s="91">
        <f t="shared" si="20"/>
        <v>0</v>
      </c>
      <c r="I156" s="92" t="s">
        <v>1</v>
      </c>
    </row>
    <row r="157" spans="1:9" ht="15.75" x14ac:dyDescent="0.25">
      <c r="A157" s="100" t="s">
        <v>263</v>
      </c>
      <c r="B157" s="119" t="s">
        <v>121</v>
      </c>
      <c r="C157" s="119">
        <v>16</v>
      </c>
      <c r="D157" s="119" t="s">
        <v>60</v>
      </c>
      <c r="E157" s="145"/>
      <c r="F157" s="91">
        <f t="shared" si="19"/>
        <v>0</v>
      </c>
      <c r="G157" s="92" t="s">
        <v>1</v>
      </c>
      <c r="H157" s="91">
        <f t="shared" si="20"/>
        <v>0</v>
      </c>
      <c r="I157" s="92" t="s">
        <v>1</v>
      </c>
    </row>
    <row r="158" spans="1:9" ht="15.75" x14ac:dyDescent="0.25">
      <c r="A158" s="100" t="s">
        <v>264</v>
      </c>
      <c r="B158" s="119" t="s">
        <v>147</v>
      </c>
      <c r="C158" s="119">
        <v>16</v>
      </c>
      <c r="D158" s="119" t="s">
        <v>60</v>
      </c>
      <c r="E158" s="145"/>
      <c r="F158" s="91">
        <f t="shared" si="19"/>
        <v>0</v>
      </c>
      <c r="G158" s="92" t="s">
        <v>1</v>
      </c>
      <c r="H158" s="91">
        <f t="shared" si="20"/>
        <v>0</v>
      </c>
      <c r="I158" s="92" t="s">
        <v>1</v>
      </c>
    </row>
    <row r="159" spans="1:9" ht="15.75" x14ac:dyDescent="0.25">
      <c r="A159" s="100" t="s">
        <v>265</v>
      </c>
      <c r="B159" s="119" t="s">
        <v>249</v>
      </c>
      <c r="C159" s="119">
        <v>625</v>
      </c>
      <c r="D159" s="119" t="s">
        <v>99</v>
      </c>
      <c r="E159" s="145"/>
      <c r="F159" s="92" t="s">
        <v>1</v>
      </c>
      <c r="G159" s="91">
        <f t="shared" ref="G159:G165" si="21">E159*C159</f>
        <v>0</v>
      </c>
      <c r="H159" s="92" t="s">
        <v>1</v>
      </c>
      <c r="I159" s="91">
        <f t="shared" ref="I159:I188" si="22">G159*1.21</f>
        <v>0</v>
      </c>
    </row>
    <row r="160" spans="1:9" ht="15.75" x14ac:dyDescent="0.25">
      <c r="A160" s="100" t="s">
        <v>266</v>
      </c>
      <c r="B160" s="119" t="s">
        <v>123</v>
      </c>
      <c r="C160" s="119">
        <f>16*10</f>
        <v>160</v>
      </c>
      <c r="D160" s="119" t="s">
        <v>99</v>
      </c>
      <c r="E160" s="145"/>
      <c r="F160" s="92" t="s">
        <v>1</v>
      </c>
      <c r="G160" s="91">
        <f t="shared" si="21"/>
        <v>0</v>
      </c>
      <c r="H160" s="92" t="s">
        <v>1</v>
      </c>
      <c r="I160" s="91">
        <f t="shared" si="22"/>
        <v>0</v>
      </c>
    </row>
    <row r="161" spans="1:9" ht="15.75" x14ac:dyDescent="0.25">
      <c r="A161" s="100" t="s">
        <v>267</v>
      </c>
      <c r="B161" s="119" t="s">
        <v>100</v>
      </c>
      <c r="C161" s="119">
        <v>160</v>
      </c>
      <c r="D161" s="119" t="s">
        <v>99</v>
      </c>
      <c r="E161" s="145"/>
      <c r="F161" s="92" t="s">
        <v>1</v>
      </c>
      <c r="G161" s="91">
        <f t="shared" si="21"/>
        <v>0</v>
      </c>
      <c r="H161" s="92" t="s">
        <v>1</v>
      </c>
      <c r="I161" s="91">
        <f t="shared" si="22"/>
        <v>0</v>
      </c>
    </row>
    <row r="162" spans="1:9" ht="15.75" x14ac:dyDescent="0.25">
      <c r="A162" s="100" t="s">
        <v>268</v>
      </c>
      <c r="B162" s="119" t="s">
        <v>124</v>
      </c>
      <c r="C162" s="119">
        <v>550</v>
      </c>
      <c r="D162" s="119" t="s">
        <v>99</v>
      </c>
      <c r="E162" s="145"/>
      <c r="F162" s="92" t="s">
        <v>1</v>
      </c>
      <c r="G162" s="91">
        <f t="shared" si="21"/>
        <v>0</v>
      </c>
      <c r="H162" s="92" t="s">
        <v>1</v>
      </c>
      <c r="I162" s="91">
        <f t="shared" si="22"/>
        <v>0</v>
      </c>
    </row>
    <row r="163" spans="1:9" ht="15.75" x14ac:dyDescent="0.25">
      <c r="A163" s="100" t="s">
        <v>269</v>
      </c>
      <c r="B163" s="119" t="s">
        <v>148</v>
      </c>
      <c r="C163" s="119">
        <v>550</v>
      </c>
      <c r="D163" s="119" t="s">
        <v>99</v>
      </c>
      <c r="E163" s="145"/>
      <c r="F163" s="92" t="s">
        <v>1</v>
      </c>
      <c r="G163" s="91">
        <f>E163*C163</f>
        <v>0</v>
      </c>
      <c r="H163" s="92" t="s">
        <v>1</v>
      </c>
      <c r="I163" s="91">
        <f t="shared" si="22"/>
        <v>0</v>
      </c>
    </row>
    <row r="164" spans="1:9" ht="15.75" x14ac:dyDescent="0.25">
      <c r="A164" s="100" t="s">
        <v>270</v>
      </c>
      <c r="B164" s="119" t="s">
        <v>125</v>
      </c>
      <c r="C164" s="119">
        <v>25</v>
      </c>
      <c r="D164" s="119" t="s">
        <v>60</v>
      </c>
      <c r="E164" s="145"/>
      <c r="F164" s="92" t="s">
        <v>1</v>
      </c>
      <c r="G164" s="91">
        <f t="shared" si="21"/>
        <v>0</v>
      </c>
      <c r="H164" s="92" t="s">
        <v>1</v>
      </c>
      <c r="I164" s="91">
        <f t="shared" si="22"/>
        <v>0</v>
      </c>
    </row>
    <row r="165" spans="1:9" ht="15.75" x14ac:dyDescent="0.25">
      <c r="A165" s="100" t="s">
        <v>271</v>
      </c>
      <c r="B165" s="119" t="s">
        <v>126</v>
      </c>
      <c r="C165" s="119">
        <v>25</v>
      </c>
      <c r="D165" s="119" t="s">
        <v>60</v>
      </c>
      <c r="E165" s="145"/>
      <c r="F165" s="92" t="s">
        <v>1</v>
      </c>
      <c r="G165" s="91">
        <f t="shared" si="21"/>
        <v>0</v>
      </c>
      <c r="H165" s="92" t="s">
        <v>1</v>
      </c>
      <c r="I165" s="91">
        <f t="shared" si="22"/>
        <v>0</v>
      </c>
    </row>
    <row r="166" spans="1:9" ht="15.75" x14ac:dyDescent="0.25">
      <c r="A166" s="100" t="s">
        <v>272</v>
      </c>
      <c r="B166" s="119" t="s">
        <v>127</v>
      </c>
      <c r="C166" s="119">
        <v>500</v>
      </c>
      <c r="D166" s="119" t="s">
        <v>99</v>
      </c>
      <c r="E166" s="145"/>
      <c r="F166" s="92" t="s">
        <v>1</v>
      </c>
      <c r="G166" s="91">
        <f>E166*C166</f>
        <v>0</v>
      </c>
      <c r="H166" s="92" t="s">
        <v>1</v>
      </c>
      <c r="I166" s="91">
        <f t="shared" si="22"/>
        <v>0</v>
      </c>
    </row>
    <row r="167" spans="1:9" ht="15.75" x14ac:dyDescent="0.25">
      <c r="A167" s="100" t="s">
        <v>273</v>
      </c>
      <c r="B167" s="119" t="s">
        <v>150</v>
      </c>
      <c r="C167" s="119">
        <v>50</v>
      </c>
      <c r="D167" s="119" t="s">
        <v>99</v>
      </c>
      <c r="E167" s="145"/>
      <c r="F167" s="92" t="s">
        <v>1</v>
      </c>
      <c r="G167" s="91">
        <f t="shared" ref="G167:G188" si="23">E167*C167</f>
        <v>0</v>
      </c>
      <c r="H167" s="92" t="s">
        <v>1</v>
      </c>
      <c r="I167" s="91">
        <f t="shared" si="22"/>
        <v>0</v>
      </c>
    </row>
    <row r="168" spans="1:9" ht="15.75" x14ac:dyDescent="0.25">
      <c r="A168" s="100" t="s">
        <v>274</v>
      </c>
      <c r="B168" s="119" t="s">
        <v>128</v>
      </c>
      <c r="C168" s="119">
        <v>550</v>
      </c>
      <c r="D168" s="119" t="s">
        <v>99</v>
      </c>
      <c r="E168" s="145"/>
      <c r="F168" s="92" t="s">
        <v>1</v>
      </c>
      <c r="G168" s="91">
        <f t="shared" si="23"/>
        <v>0</v>
      </c>
      <c r="H168" s="92" t="s">
        <v>1</v>
      </c>
      <c r="I168" s="91">
        <f t="shared" si="22"/>
        <v>0</v>
      </c>
    </row>
    <row r="169" spans="1:9" ht="15.75" x14ac:dyDescent="0.25">
      <c r="A169" s="100" t="s">
        <v>275</v>
      </c>
      <c r="B169" s="119" t="s">
        <v>149</v>
      </c>
      <c r="C169" s="119">
        <v>50</v>
      </c>
      <c r="D169" s="119" t="s">
        <v>99</v>
      </c>
      <c r="E169" s="145"/>
      <c r="F169" s="92" t="s">
        <v>1</v>
      </c>
      <c r="G169" s="91">
        <f t="shared" si="23"/>
        <v>0</v>
      </c>
      <c r="H169" s="92" t="s">
        <v>1</v>
      </c>
      <c r="I169" s="91">
        <f t="shared" si="22"/>
        <v>0</v>
      </c>
    </row>
    <row r="170" spans="1:9" ht="15.75" x14ac:dyDescent="0.25">
      <c r="A170" s="100" t="s">
        <v>276</v>
      </c>
      <c r="B170" s="119" t="s">
        <v>129</v>
      </c>
      <c r="C170" s="119">
        <v>500</v>
      </c>
      <c r="D170" s="119" t="s">
        <v>99</v>
      </c>
      <c r="E170" s="145"/>
      <c r="F170" s="92" t="s">
        <v>1</v>
      </c>
      <c r="G170" s="91">
        <f t="shared" ref="G170" si="24">E170*C170</f>
        <v>0</v>
      </c>
      <c r="H170" s="92" t="s">
        <v>1</v>
      </c>
      <c r="I170" s="91">
        <f t="shared" si="22"/>
        <v>0</v>
      </c>
    </row>
    <row r="171" spans="1:9" ht="15.75" x14ac:dyDescent="0.25">
      <c r="A171" s="100" t="s">
        <v>277</v>
      </c>
      <c r="B171" s="119" t="s">
        <v>130</v>
      </c>
      <c r="C171" s="119">
        <v>16</v>
      </c>
      <c r="D171" s="119" t="s">
        <v>60</v>
      </c>
      <c r="E171" s="145"/>
      <c r="F171" s="91">
        <f t="shared" ref="F171:F175" si="25">E171*C171</f>
        <v>0</v>
      </c>
      <c r="G171" s="92" t="s">
        <v>1</v>
      </c>
      <c r="H171" s="91">
        <f t="shared" ref="H171:H175" si="26">F171*1.21</f>
        <v>0</v>
      </c>
      <c r="I171" s="92" t="s">
        <v>1</v>
      </c>
    </row>
    <row r="172" spans="1:9" ht="15.75" x14ac:dyDescent="0.25">
      <c r="A172" s="100" t="s">
        <v>278</v>
      </c>
      <c r="B172" s="119" t="s">
        <v>131</v>
      </c>
      <c r="C172" s="119">
        <v>16</v>
      </c>
      <c r="D172" s="119" t="s">
        <v>60</v>
      </c>
      <c r="E172" s="145"/>
      <c r="F172" s="91">
        <f t="shared" si="25"/>
        <v>0</v>
      </c>
      <c r="G172" s="92" t="s">
        <v>1</v>
      </c>
      <c r="H172" s="91">
        <f t="shared" si="26"/>
        <v>0</v>
      </c>
      <c r="I172" s="92" t="s">
        <v>1</v>
      </c>
    </row>
    <row r="173" spans="1:9" ht="15.75" x14ac:dyDescent="0.25">
      <c r="A173" s="100" t="s">
        <v>279</v>
      </c>
      <c r="B173" s="119" t="s">
        <v>132</v>
      </c>
      <c r="C173" s="119">
        <v>16</v>
      </c>
      <c r="D173" s="119" t="s">
        <v>60</v>
      </c>
      <c r="E173" s="145"/>
      <c r="F173" s="91">
        <f t="shared" si="25"/>
        <v>0</v>
      </c>
      <c r="G173" s="92" t="s">
        <v>1</v>
      </c>
      <c r="H173" s="91">
        <f t="shared" si="26"/>
        <v>0</v>
      </c>
      <c r="I173" s="92" t="s">
        <v>1</v>
      </c>
    </row>
    <row r="174" spans="1:9" ht="15.75" x14ac:dyDescent="0.25">
      <c r="A174" s="100" t="s">
        <v>280</v>
      </c>
      <c r="B174" s="119" t="s">
        <v>151</v>
      </c>
      <c r="C174" s="119">
        <v>16</v>
      </c>
      <c r="D174" s="119" t="s">
        <v>60</v>
      </c>
      <c r="E174" s="145"/>
      <c r="F174" s="91">
        <f t="shared" si="25"/>
        <v>0</v>
      </c>
      <c r="G174" s="92" t="s">
        <v>1</v>
      </c>
      <c r="H174" s="91">
        <f t="shared" si="26"/>
        <v>0</v>
      </c>
      <c r="I174" s="92" t="s">
        <v>1</v>
      </c>
    </row>
    <row r="175" spans="1:9" ht="15.75" x14ac:dyDescent="0.25">
      <c r="A175" s="100" t="s">
        <v>281</v>
      </c>
      <c r="B175" s="119" t="s">
        <v>133</v>
      </c>
      <c r="C175" s="119">
        <v>16</v>
      </c>
      <c r="D175" s="119" t="s">
        <v>134</v>
      </c>
      <c r="E175" s="145"/>
      <c r="F175" s="91">
        <f t="shared" si="25"/>
        <v>0</v>
      </c>
      <c r="G175" s="92" t="s">
        <v>1</v>
      </c>
      <c r="H175" s="91">
        <f t="shared" si="26"/>
        <v>0</v>
      </c>
      <c r="I175" s="92" t="s">
        <v>1</v>
      </c>
    </row>
    <row r="176" spans="1:9" ht="15.75" x14ac:dyDescent="0.25">
      <c r="A176" s="100" t="s">
        <v>282</v>
      </c>
      <c r="B176" s="119" t="s">
        <v>135</v>
      </c>
      <c r="C176" s="119">
        <v>10</v>
      </c>
      <c r="D176" s="119" t="s">
        <v>136</v>
      </c>
      <c r="E176" s="145"/>
      <c r="F176" s="92" t="s">
        <v>1</v>
      </c>
      <c r="G176" s="91">
        <f t="shared" si="23"/>
        <v>0</v>
      </c>
      <c r="H176" s="92" t="s">
        <v>1</v>
      </c>
      <c r="I176" s="91">
        <f t="shared" si="22"/>
        <v>0</v>
      </c>
    </row>
    <row r="177" spans="1:9" ht="15.75" x14ac:dyDescent="0.25">
      <c r="A177" s="100" t="s">
        <v>283</v>
      </c>
      <c r="B177" s="119" t="s">
        <v>137</v>
      </c>
      <c r="C177" s="119">
        <v>10</v>
      </c>
      <c r="D177" s="119" t="s">
        <v>96</v>
      </c>
      <c r="E177" s="145"/>
      <c r="F177" s="92" t="s">
        <v>1</v>
      </c>
      <c r="G177" s="91">
        <f t="shared" si="23"/>
        <v>0</v>
      </c>
      <c r="H177" s="92" t="s">
        <v>1</v>
      </c>
      <c r="I177" s="91">
        <f t="shared" si="22"/>
        <v>0</v>
      </c>
    </row>
    <row r="178" spans="1:9" ht="15.75" x14ac:dyDescent="0.25">
      <c r="A178" s="100" t="s">
        <v>284</v>
      </c>
      <c r="B178" s="119" t="s">
        <v>429</v>
      </c>
      <c r="C178" s="119">
        <v>25</v>
      </c>
      <c r="D178" s="119" t="s">
        <v>428</v>
      </c>
      <c r="E178" s="145"/>
      <c r="F178" s="92" t="s">
        <v>1</v>
      </c>
      <c r="G178" s="91">
        <f t="shared" si="23"/>
        <v>0</v>
      </c>
      <c r="H178" s="92" t="s">
        <v>1</v>
      </c>
      <c r="I178" s="91">
        <f t="shared" si="22"/>
        <v>0</v>
      </c>
    </row>
    <row r="179" spans="1:9" ht="15.75" x14ac:dyDescent="0.25">
      <c r="A179" s="100" t="s">
        <v>285</v>
      </c>
      <c r="B179" s="119" t="s">
        <v>427</v>
      </c>
      <c r="C179" s="119">
        <v>450</v>
      </c>
      <c r="D179" s="119" t="s">
        <v>99</v>
      </c>
      <c r="E179" s="145"/>
      <c r="F179" s="92" t="s">
        <v>1</v>
      </c>
      <c r="G179" s="91">
        <f>C179*E179</f>
        <v>0</v>
      </c>
      <c r="H179" s="92" t="s">
        <v>1</v>
      </c>
      <c r="I179" s="91">
        <f>G179*1.21</f>
        <v>0</v>
      </c>
    </row>
    <row r="180" spans="1:9" ht="15.75" x14ac:dyDescent="0.25">
      <c r="A180" s="100" t="s">
        <v>286</v>
      </c>
      <c r="B180" s="119" t="s">
        <v>138</v>
      </c>
      <c r="C180" s="119">
        <v>1</v>
      </c>
      <c r="D180" s="119" t="s">
        <v>136</v>
      </c>
      <c r="E180" s="145"/>
      <c r="F180" s="92" t="s">
        <v>1</v>
      </c>
      <c r="G180" s="91">
        <f t="shared" si="23"/>
        <v>0</v>
      </c>
      <c r="H180" s="92" t="s">
        <v>1</v>
      </c>
      <c r="I180" s="91">
        <f t="shared" si="22"/>
        <v>0</v>
      </c>
    </row>
    <row r="181" spans="1:9" ht="15.75" x14ac:dyDescent="0.25">
      <c r="A181" s="100" t="s">
        <v>287</v>
      </c>
      <c r="B181" s="119" t="s">
        <v>139</v>
      </c>
      <c r="C181" s="119">
        <v>1</v>
      </c>
      <c r="D181" s="119" t="s">
        <v>136</v>
      </c>
      <c r="E181" s="145"/>
      <c r="F181" s="92" t="s">
        <v>1</v>
      </c>
      <c r="G181" s="91">
        <f t="shared" si="23"/>
        <v>0</v>
      </c>
      <c r="H181" s="92" t="s">
        <v>1</v>
      </c>
      <c r="I181" s="91">
        <f t="shared" si="22"/>
        <v>0</v>
      </c>
    </row>
    <row r="182" spans="1:9" ht="15.75" x14ac:dyDescent="0.25">
      <c r="A182" s="100" t="s">
        <v>288</v>
      </c>
      <c r="B182" s="119" t="s">
        <v>140</v>
      </c>
      <c r="C182" s="119">
        <v>0.55000000000000004</v>
      </c>
      <c r="D182" s="119" t="s">
        <v>96</v>
      </c>
      <c r="E182" s="145"/>
      <c r="F182" s="92" t="s">
        <v>1</v>
      </c>
      <c r="G182" s="91">
        <f t="shared" si="23"/>
        <v>0</v>
      </c>
      <c r="H182" s="92" t="s">
        <v>1</v>
      </c>
      <c r="I182" s="91">
        <f t="shared" si="22"/>
        <v>0</v>
      </c>
    </row>
    <row r="183" spans="1:9" ht="15.75" x14ac:dyDescent="0.25">
      <c r="A183" s="100" t="s">
        <v>289</v>
      </c>
      <c r="B183" s="119" t="s">
        <v>141</v>
      </c>
      <c r="C183" s="119">
        <v>1</v>
      </c>
      <c r="D183" s="119" t="s">
        <v>60</v>
      </c>
      <c r="E183" s="145"/>
      <c r="F183" s="92" t="s">
        <v>1</v>
      </c>
      <c r="G183" s="91">
        <f t="shared" si="23"/>
        <v>0</v>
      </c>
      <c r="H183" s="92" t="s">
        <v>1</v>
      </c>
      <c r="I183" s="91">
        <f t="shared" si="22"/>
        <v>0</v>
      </c>
    </row>
    <row r="184" spans="1:9" ht="15.75" x14ac:dyDescent="0.25">
      <c r="A184" s="100" t="s">
        <v>290</v>
      </c>
      <c r="B184" s="119" t="s">
        <v>208</v>
      </c>
      <c r="C184" s="119">
        <v>1</v>
      </c>
      <c r="D184" s="119" t="s">
        <v>61</v>
      </c>
      <c r="E184" s="145"/>
      <c r="F184" s="92" t="s">
        <v>1</v>
      </c>
      <c r="G184" s="91">
        <f t="shared" si="23"/>
        <v>0</v>
      </c>
      <c r="H184" s="92" t="s">
        <v>1</v>
      </c>
      <c r="I184" s="91">
        <f t="shared" si="22"/>
        <v>0</v>
      </c>
    </row>
    <row r="185" spans="1:9" ht="15.75" x14ac:dyDescent="0.25">
      <c r="A185" s="100" t="s">
        <v>291</v>
      </c>
      <c r="B185" s="119" t="s">
        <v>142</v>
      </c>
      <c r="C185" s="119">
        <v>0.55000000000000004</v>
      </c>
      <c r="D185" s="119" t="s">
        <v>62</v>
      </c>
      <c r="E185" s="145"/>
      <c r="F185" s="92" t="s">
        <v>1</v>
      </c>
      <c r="G185" s="91">
        <f t="shared" si="23"/>
        <v>0</v>
      </c>
      <c r="H185" s="92" t="s">
        <v>1</v>
      </c>
      <c r="I185" s="91">
        <f t="shared" si="22"/>
        <v>0</v>
      </c>
    </row>
    <row r="186" spans="1:9" ht="15.75" x14ac:dyDescent="0.25">
      <c r="A186" s="100" t="s">
        <v>292</v>
      </c>
      <c r="B186" s="119" t="s">
        <v>143</v>
      </c>
      <c r="C186" s="119">
        <v>1</v>
      </c>
      <c r="D186" s="119" t="s">
        <v>60</v>
      </c>
      <c r="E186" s="145"/>
      <c r="F186" s="92" t="s">
        <v>1</v>
      </c>
      <c r="G186" s="91">
        <f t="shared" si="23"/>
        <v>0</v>
      </c>
      <c r="H186" s="92" t="s">
        <v>1</v>
      </c>
      <c r="I186" s="91">
        <f t="shared" si="22"/>
        <v>0</v>
      </c>
    </row>
    <row r="187" spans="1:9" x14ac:dyDescent="0.25">
      <c r="A187" s="100" t="s">
        <v>293</v>
      </c>
      <c r="B187" s="91" t="s">
        <v>210</v>
      </c>
      <c r="C187" s="91">
        <v>1</v>
      </c>
      <c r="D187" s="91" t="s">
        <v>61</v>
      </c>
      <c r="E187" s="145"/>
      <c r="F187" s="92" t="s">
        <v>1</v>
      </c>
      <c r="G187" s="91">
        <f t="shared" si="23"/>
        <v>0</v>
      </c>
      <c r="H187" s="92" t="s">
        <v>1</v>
      </c>
      <c r="I187" s="91">
        <f t="shared" si="22"/>
        <v>0</v>
      </c>
    </row>
    <row r="188" spans="1:9" x14ac:dyDescent="0.25">
      <c r="A188" s="100" t="s">
        <v>294</v>
      </c>
      <c r="B188" s="91" t="s">
        <v>418</v>
      </c>
      <c r="C188" s="91">
        <v>10</v>
      </c>
      <c r="D188" s="91" t="s">
        <v>60</v>
      </c>
      <c r="E188" s="145"/>
      <c r="F188" s="92" t="s">
        <v>1</v>
      </c>
      <c r="G188" s="91">
        <f t="shared" si="23"/>
        <v>0</v>
      </c>
      <c r="H188" s="92" t="s">
        <v>1</v>
      </c>
      <c r="I188" s="91">
        <f t="shared" si="22"/>
        <v>0</v>
      </c>
    </row>
    <row r="189" spans="1:9" x14ac:dyDescent="0.25">
      <c r="A189" s="100"/>
      <c r="B189" s="115" t="s">
        <v>316</v>
      </c>
      <c r="C189" s="91"/>
      <c r="D189" s="91"/>
      <c r="E189" s="145"/>
      <c r="F189" s="91"/>
      <c r="G189" s="91"/>
      <c r="H189" s="91"/>
      <c r="I189" s="91"/>
    </row>
    <row r="190" spans="1:9" ht="15.75" x14ac:dyDescent="0.25">
      <c r="A190" s="100" t="s">
        <v>295</v>
      </c>
      <c r="B190" s="119" t="s">
        <v>247</v>
      </c>
      <c r="C190" s="119">
        <v>5</v>
      </c>
      <c r="D190" s="119" t="s">
        <v>60</v>
      </c>
      <c r="E190" s="145"/>
      <c r="F190" s="91">
        <f t="shared" ref="F190:F195" si="27">E190*C190</f>
        <v>0</v>
      </c>
      <c r="G190" s="92" t="s">
        <v>1</v>
      </c>
      <c r="H190" s="91">
        <f t="shared" ref="H190:H195" si="28">F190*1.21</f>
        <v>0</v>
      </c>
      <c r="I190" s="92" t="s">
        <v>1</v>
      </c>
    </row>
    <row r="191" spans="1:9" ht="15.75" x14ac:dyDescent="0.25">
      <c r="A191" s="100" t="s">
        <v>296</v>
      </c>
      <c r="B191" s="119" t="s">
        <v>248</v>
      </c>
      <c r="C191" s="119">
        <v>5</v>
      </c>
      <c r="D191" s="119" t="s">
        <v>60</v>
      </c>
      <c r="E191" s="145"/>
      <c r="F191" s="91">
        <f t="shared" si="27"/>
        <v>0</v>
      </c>
      <c r="G191" s="92" t="s">
        <v>1</v>
      </c>
      <c r="H191" s="91">
        <f t="shared" si="28"/>
        <v>0</v>
      </c>
      <c r="I191" s="92" t="s">
        <v>1</v>
      </c>
    </row>
    <row r="192" spans="1:9" ht="15.75" x14ac:dyDescent="0.25">
      <c r="A192" s="100" t="s">
        <v>297</v>
      </c>
      <c r="B192" s="119" t="s">
        <v>120</v>
      </c>
      <c r="C192" s="119">
        <v>1</v>
      </c>
      <c r="D192" s="119" t="s">
        <v>60</v>
      </c>
      <c r="E192" s="145"/>
      <c r="F192" s="91">
        <f t="shared" si="27"/>
        <v>0</v>
      </c>
      <c r="G192" s="92" t="s">
        <v>1</v>
      </c>
      <c r="H192" s="91">
        <f t="shared" si="28"/>
        <v>0</v>
      </c>
      <c r="I192" s="92" t="s">
        <v>1</v>
      </c>
    </row>
    <row r="193" spans="1:9" ht="15.75" x14ac:dyDescent="0.25">
      <c r="A193" s="100" t="s">
        <v>298</v>
      </c>
      <c r="B193" s="119" t="s">
        <v>79</v>
      </c>
      <c r="C193" s="119">
        <v>6</v>
      </c>
      <c r="D193" s="119" t="s">
        <v>60</v>
      </c>
      <c r="E193" s="145"/>
      <c r="F193" s="91">
        <f t="shared" si="27"/>
        <v>0</v>
      </c>
      <c r="G193" s="92" t="s">
        <v>1</v>
      </c>
      <c r="H193" s="91">
        <f t="shared" si="28"/>
        <v>0</v>
      </c>
      <c r="I193" s="92" t="s">
        <v>1</v>
      </c>
    </row>
    <row r="194" spans="1:9" ht="15.75" x14ac:dyDescent="0.25">
      <c r="A194" s="100" t="s">
        <v>299</v>
      </c>
      <c r="B194" s="119" t="s">
        <v>121</v>
      </c>
      <c r="C194" s="119">
        <v>6</v>
      </c>
      <c r="D194" s="119" t="s">
        <v>60</v>
      </c>
      <c r="E194" s="145"/>
      <c r="F194" s="91">
        <f t="shared" si="27"/>
        <v>0</v>
      </c>
      <c r="G194" s="92" t="s">
        <v>1</v>
      </c>
      <c r="H194" s="91">
        <f t="shared" si="28"/>
        <v>0</v>
      </c>
      <c r="I194" s="92" t="s">
        <v>1</v>
      </c>
    </row>
    <row r="195" spans="1:9" ht="15.75" x14ac:dyDescent="0.25">
      <c r="A195" s="100" t="s">
        <v>300</v>
      </c>
      <c r="B195" s="119" t="s">
        <v>147</v>
      </c>
      <c r="C195" s="119">
        <v>6</v>
      </c>
      <c r="D195" s="119" t="s">
        <v>60</v>
      </c>
      <c r="E195" s="145"/>
      <c r="F195" s="91">
        <f t="shared" si="27"/>
        <v>0</v>
      </c>
      <c r="G195" s="92" t="s">
        <v>1</v>
      </c>
      <c r="H195" s="91">
        <f t="shared" si="28"/>
        <v>0</v>
      </c>
      <c r="I195" s="92" t="s">
        <v>1</v>
      </c>
    </row>
    <row r="196" spans="1:9" ht="15.75" x14ac:dyDescent="0.25">
      <c r="A196" s="100" t="s">
        <v>301</v>
      </c>
      <c r="B196" s="119" t="s">
        <v>249</v>
      </c>
      <c r="C196" s="119">
        <v>450</v>
      </c>
      <c r="D196" s="119" t="s">
        <v>99</v>
      </c>
      <c r="E196" s="145"/>
      <c r="F196" s="92" t="s">
        <v>1</v>
      </c>
      <c r="G196" s="91">
        <f t="shared" ref="G196:G202" si="29">E196*C196</f>
        <v>0</v>
      </c>
      <c r="H196" s="92" t="s">
        <v>1</v>
      </c>
      <c r="I196" s="91">
        <f t="shared" ref="I196:I224" si="30">G196*1.21</f>
        <v>0</v>
      </c>
    </row>
    <row r="197" spans="1:9" ht="15.75" x14ac:dyDescent="0.25">
      <c r="A197" s="100" t="s">
        <v>302</v>
      </c>
      <c r="B197" s="119" t="s">
        <v>123</v>
      </c>
      <c r="C197" s="119">
        <f>6*10</f>
        <v>60</v>
      </c>
      <c r="D197" s="119" t="s">
        <v>99</v>
      </c>
      <c r="E197" s="145"/>
      <c r="F197" s="92" t="s">
        <v>1</v>
      </c>
      <c r="G197" s="91">
        <f t="shared" si="29"/>
        <v>0</v>
      </c>
      <c r="H197" s="92" t="s">
        <v>1</v>
      </c>
      <c r="I197" s="91">
        <f t="shared" si="30"/>
        <v>0</v>
      </c>
    </row>
    <row r="198" spans="1:9" ht="15.75" x14ac:dyDescent="0.25">
      <c r="A198" s="100" t="s">
        <v>303</v>
      </c>
      <c r="B198" s="119" t="s">
        <v>100</v>
      </c>
      <c r="C198" s="119">
        <v>60</v>
      </c>
      <c r="D198" s="119" t="s">
        <v>99</v>
      </c>
      <c r="E198" s="145"/>
      <c r="F198" s="92" t="s">
        <v>1</v>
      </c>
      <c r="G198" s="91">
        <f t="shared" si="29"/>
        <v>0</v>
      </c>
      <c r="H198" s="92" t="s">
        <v>1</v>
      </c>
      <c r="I198" s="91">
        <f t="shared" si="30"/>
        <v>0</v>
      </c>
    </row>
    <row r="199" spans="1:9" ht="15.75" x14ac:dyDescent="0.25">
      <c r="A199" s="100" t="s">
        <v>304</v>
      </c>
      <c r="B199" s="119" t="s">
        <v>124</v>
      </c>
      <c r="C199" s="119">
        <v>375</v>
      </c>
      <c r="D199" s="119" t="s">
        <v>99</v>
      </c>
      <c r="E199" s="145"/>
      <c r="F199" s="92" t="s">
        <v>1</v>
      </c>
      <c r="G199" s="91">
        <f t="shared" si="29"/>
        <v>0</v>
      </c>
      <c r="H199" s="92" t="s">
        <v>1</v>
      </c>
      <c r="I199" s="91">
        <f t="shared" si="30"/>
        <v>0</v>
      </c>
    </row>
    <row r="200" spans="1:9" ht="15.75" x14ac:dyDescent="0.25">
      <c r="A200" s="100" t="s">
        <v>305</v>
      </c>
      <c r="B200" s="119" t="s">
        <v>148</v>
      </c>
      <c r="C200" s="119">
        <v>375</v>
      </c>
      <c r="D200" s="119" t="s">
        <v>99</v>
      </c>
      <c r="E200" s="145"/>
      <c r="F200" s="92" t="s">
        <v>1</v>
      </c>
      <c r="G200" s="91">
        <f t="shared" si="29"/>
        <v>0</v>
      </c>
      <c r="H200" s="92" t="s">
        <v>1</v>
      </c>
      <c r="I200" s="91">
        <f t="shared" si="30"/>
        <v>0</v>
      </c>
    </row>
    <row r="201" spans="1:9" ht="15.75" x14ac:dyDescent="0.25">
      <c r="A201" s="100" t="s">
        <v>306</v>
      </c>
      <c r="B201" s="119" t="s">
        <v>125</v>
      </c>
      <c r="C201" s="119">
        <v>25</v>
      </c>
      <c r="D201" s="119" t="s">
        <v>60</v>
      </c>
      <c r="E201" s="145"/>
      <c r="F201" s="92" t="s">
        <v>1</v>
      </c>
      <c r="G201" s="91">
        <f t="shared" si="29"/>
        <v>0</v>
      </c>
      <c r="H201" s="92" t="s">
        <v>1</v>
      </c>
      <c r="I201" s="91">
        <f t="shared" si="30"/>
        <v>0</v>
      </c>
    </row>
    <row r="202" spans="1:9" ht="15.75" x14ac:dyDescent="0.25">
      <c r="A202" s="100" t="s">
        <v>307</v>
      </c>
      <c r="B202" s="119" t="s">
        <v>126</v>
      </c>
      <c r="C202" s="119">
        <v>25</v>
      </c>
      <c r="D202" s="119" t="s">
        <v>60</v>
      </c>
      <c r="E202" s="145"/>
      <c r="F202" s="92" t="s">
        <v>1</v>
      </c>
      <c r="G202" s="91">
        <f t="shared" si="29"/>
        <v>0</v>
      </c>
      <c r="H202" s="92" t="s">
        <v>1</v>
      </c>
      <c r="I202" s="91">
        <f t="shared" si="30"/>
        <v>0</v>
      </c>
    </row>
    <row r="203" spans="1:9" ht="15.75" x14ac:dyDescent="0.25">
      <c r="A203" s="100" t="s">
        <v>308</v>
      </c>
      <c r="B203" s="119" t="s">
        <v>127</v>
      </c>
      <c r="C203" s="119">
        <v>300</v>
      </c>
      <c r="D203" s="119" t="s">
        <v>99</v>
      </c>
      <c r="E203" s="145"/>
      <c r="F203" s="92" t="s">
        <v>1</v>
      </c>
      <c r="G203" s="91">
        <f>E203*C203</f>
        <v>0</v>
      </c>
      <c r="H203" s="92" t="s">
        <v>1</v>
      </c>
      <c r="I203" s="91">
        <f t="shared" si="30"/>
        <v>0</v>
      </c>
    </row>
    <row r="204" spans="1:9" ht="15.75" x14ac:dyDescent="0.25">
      <c r="A204" s="100" t="s">
        <v>309</v>
      </c>
      <c r="B204" s="119" t="s">
        <v>150</v>
      </c>
      <c r="C204" s="119">
        <v>75</v>
      </c>
      <c r="D204" s="119" t="s">
        <v>99</v>
      </c>
      <c r="E204" s="145"/>
      <c r="F204" s="92" t="s">
        <v>1</v>
      </c>
      <c r="G204" s="91">
        <f t="shared" ref="G204:G224" si="31">E204*C204</f>
        <v>0</v>
      </c>
      <c r="H204" s="92" t="s">
        <v>1</v>
      </c>
      <c r="I204" s="91">
        <f t="shared" si="30"/>
        <v>0</v>
      </c>
    </row>
    <row r="205" spans="1:9" ht="15.75" x14ac:dyDescent="0.25">
      <c r="A205" s="100" t="s">
        <v>310</v>
      </c>
      <c r="B205" s="119" t="s">
        <v>128</v>
      </c>
      <c r="C205" s="119">
        <v>375</v>
      </c>
      <c r="D205" s="119" t="s">
        <v>99</v>
      </c>
      <c r="E205" s="145"/>
      <c r="F205" s="92" t="s">
        <v>1</v>
      </c>
      <c r="G205" s="91">
        <f t="shared" si="31"/>
        <v>0</v>
      </c>
      <c r="H205" s="92" t="s">
        <v>1</v>
      </c>
      <c r="I205" s="91">
        <f t="shared" si="30"/>
        <v>0</v>
      </c>
    </row>
    <row r="206" spans="1:9" ht="15.75" x14ac:dyDescent="0.25">
      <c r="A206" s="100" t="s">
        <v>311</v>
      </c>
      <c r="B206" s="119" t="s">
        <v>317</v>
      </c>
      <c r="C206" s="119">
        <v>75</v>
      </c>
      <c r="D206" s="119" t="s">
        <v>99</v>
      </c>
      <c r="E206" s="145"/>
      <c r="F206" s="92" t="s">
        <v>1</v>
      </c>
      <c r="G206" s="91">
        <f t="shared" si="31"/>
        <v>0</v>
      </c>
      <c r="H206" s="92" t="s">
        <v>1</v>
      </c>
      <c r="I206" s="91">
        <f t="shared" si="30"/>
        <v>0</v>
      </c>
    </row>
    <row r="207" spans="1:9" ht="15.75" x14ac:dyDescent="0.25">
      <c r="A207" s="100" t="s">
        <v>312</v>
      </c>
      <c r="B207" s="119" t="s">
        <v>129</v>
      </c>
      <c r="C207" s="119">
        <v>300</v>
      </c>
      <c r="D207" s="119" t="s">
        <v>99</v>
      </c>
      <c r="E207" s="145"/>
      <c r="F207" s="92" t="s">
        <v>1</v>
      </c>
      <c r="G207" s="91">
        <f t="shared" si="31"/>
        <v>0</v>
      </c>
      <c r="H207" s="92" t="s">
        <v>1</v>
      </c>
      <c r="I207" s="91">
        <f t="shared" si="30"/>
        <v>0</v>
      </c>
    </row>
    <row r="208" spans="1:9" ht="15.75" x14ac:dyDescent="0.25">
      <c r="A208" s="100" t="s">
        <v>313</v>
      </c>
      <c r="B208" s="119" t="s">
        <v>130</v>
      </c>
      <c r="C208" s="119">
        <v>6</v>
      </c>
      <c r="D208" s="119" t="s">
        <v>60</v>
      </c>
      <c r="E208" s="145"/>
      <c r="F208" s="91">
        <f t="shared" ref="F208:F212" si="32">E208*C208</f>
        <v>0</v>
      </c>
      <c r="G208" s="92" t="s">
        <v>1</v>
      </c>
      <c r="H208" s="91">
        <f t="shared" ref="H208:H212" si="33">F208*1.21</f>
        <v>0</v>
      </c>
      <c r="I208" s="92" t="s">
        <v>1</v>
      </c>
    </row>
    <row r="209" spans="1:9" ht="15.75" x14ac:dyDescent="0.25">
      <c r="A209" s="100" t="s">
        <v>314</v>
      </c>
      <c r="B209" s="119" t="s">
        <v>131</v>
      </c>
      <c r="C209" s="119">
        <v>6</v>
      </c>
      <c r="D209" s="119" t="s">
        <v>60</v>
      </c>
      <c r="E209" s="145"/>
      <c r="F209" s="91">
        <f t="shared" si="32"/>
        <v>0</v>
      </c>
      <c r="G209" s="92" t="s">
        <v>1</v>
      </c>
      <c r="H209" s="91">
        <f t="shared" si="33"/>
        <v>0</v>
      </c>
      <c r="I209" s="92" t="s">
        <v>1</v>
      </c>
    </row>
    <row r="210" spans="1:9" ht="15.75" x14ac:dyDescent="0.25">
      <c r="A210" s="100" t="s">
        <v>315</v>
      </c>
      <c r="B210" s="119" t="s">
        <v>132</v>
      </c>
      <c r="C210" s="119">
        <v>6</v>
      </c>
      <c r="D210" s="119" t="s">
        <v>60</v>
      </c>
      <c r="E210" s="145"/>
      <c r="F210" s="91">
        <f t="shared" si="32"/>
        <v>0</v>
      </c>
      <c r="G210" s="92" t="s">
        <v>1</v>
      </c>
      <c r="H210" s="91">
        <f t="shared" si="33"/>
        <v>0</v>
      </c>
      <c r="I210" s="92" t="s">
        <v>1</v>
      </c>
    </row>
    <row r="211" spans="1:9" ht="15.75" x14ac:dyDescent="0.25">
      <c r="A211" s="100" t="s">
        <v>318</v>
      </c>
      <c r="B211" s="119" t="s">
        <v>151</v>
      </c>
      <c r="C211" s="119">
        <v>6</v>
      </c>
      <c r="D211" s="119" t="s">
        <v>60</v>
      </c>
      <c r="E211" s="145"/>
      <c r="F211" s="91">
        <f t="shared" si="32"/>
        <v>0</v>
      </c>
      <c r="G211" s="92" t="s">
        <v>1</v>
      </c>
      <c r="H211" s="91">
        <f t="shared" si="33"/>
        <v>0</v>
      </c>
      <c r="I211" s="92" t="s">
        <v>1</v>
      </c>
    </row>
    <row r="212" spans="1:9" ht="15.75" x14ac:dyDescent="0.25">
      <c r="A212" s="100" t="s">
        <v>319</v>
      </c>
      <c r="B212" s="119" t="s">
        <v>133</v>
      </c>
      <c r="C212" s="119">
        <v>6</v>
      </c>
      <c r="D212" s="119" t="s">
        <v>134</v>
      </c>
      <c r="E212" s="145"/>
      <c r="F212" s="91">
        <f t="shared" si="32"/>
        <v>0</v>
      </c>
      <c r="G212" s="92" t="s">
        <v>1</v>
      </c>
      <c r="H212" s="91">
        <f t="shared" si="33"/>
        <v>0</v>
      </c>
      <c r="I212" s="92" t="s">
        <v>1</v>
      </c>
    </row>
    <row r="213" spans="1:9" ht="15.75" x14ac:dyDescent="0.25">
      <c r="A213" s="100" t="s">
        <v>320</v>
      </c>
      <c r="B213" s="119" t="s">
        <v>135</v>
      </c>
      <c r="C213" s="119">
        <v>5</v>
      </c>
      <c r="D213" s="119" t="s">
        <v>136</v>
      </c>
      <c r="E213" s="145"/>
      <c r="F213" s="92" t="s">
        <v>1</v>
      </c>
      <c r="G213" s="91">
        <f t="shared" si="31"/>
        <v>0</v>
      </c>
      <c r="H213" s="92" t="s">
        <v>1</v>
      </c>
      <c r="I213" s="91">
        <f t="shared" si="30"/>
        <v>0</v>
      </c>
    </row>
    <row r="214" spans="1:9" ht="15.75" x14ac:dyDescent="0.25">
      <c r="A214" s="100" t="s">
        <v>321</v>
      </c>
      <c r="B214" s="119" t="s">
        <v>137</v>
      </c>
      <c r="C214" s="119">
        <v>5</v>
      </c>
      <c r="D214" s="119" t="s">
        <v>96</v>
      </c>
      <c r="E214" s="145"/>
      <c r="F214" s="92" t="s">
        <v>1</v>
      </c>
      <c r="G214" s="91">
        <f t="shared" si="31"/>
        <v>0</v>
      </c>
      <c r="H214" s="92" t="s">
        <v>1</v>
      </c>
      <c r="I214" s="91">
        <f t="shared" si="30"/>
        <v>0</v>
      </c>
    </row>
    <row r="215" spans="1:9" ht="15.75" x14ac:dyDescent="0.25">
      <c r="A215" s="100" t="s">
        <v>322</v>
      </c>
      <c r="B215" s="119" t="s">
        <v>427</v>
      </c>
      <c r="C215" s="119">
        <v>300</v>
      </c>
      <c r="D215" s="119" t="s">
        <v>99</v>
      </c>
      <c r="E215" s="145"/>
      <c r="F215" s="92" t="s">
        <v>1</v>
      </c>
      <c r="G215" s="91">
        <f>C215*E215</f>
        <v>0</v>
      </c>
      <c r="H215" s="92" t="s">
        <v>1</v>
      </c>
      <c r="I215" s="91">
        <f>G215*1.21</f>
        <v>0</v>
      </c>
    </row>
    <row r="216" spans="1:9" ht="15.75" x14ac:dyDescent="0.25">
      <c r="A216" s="100" t="s">
        <v>323</v>
      </c>
      <c r="B216" s="119" t="s">
        <v>138</v>
      </c>
      <c r="C216" s="119">
        <v>1</v>
      </c>
      <c r="D216" s="119" t="s">
        <v>136</v>
      </c>
      <c r="E216" s="145"/>
      <c r="F216" s="92" t="s">
        <v>1</v>
      </c>
      <c r="G216" s="91">
        <f t="shared" si="31"/>
        <v>0</v>
      </c>
      <c r="H216" s="92" t="s">
        <v>1</v>
      </c>
      <c r="I216" s="91">
        <f t="shared" si="30"/>
        <v>0</v>
      </c>
    </row>
    <row r="217" spans="1:9" ht="15.75" x14ac:dyDescent="0.25">
      <c r="A217" s="100" t="s">
        <v>324</v>
      </c>
      <c r="B217" s="119" t="s">
        <v>139</v>
      </c>
      <c r="C217" s="119">
        <v>1</v>
      </c>
      <c r="D217" s="119" t="s">
        <v>136</v>
      </c>
      <c r="E217" s="145"/>
      <c r="F217" s="92" t="s">
        <v>1</v>
      </c>
      <c r="G217" s="91">
        <f t="shared" si="31"/>
        <v>0</v>
      </c>
      <c r="H217" s="92" t="s">
        <v>1</v>
      </c>
      <c r="I217" s="91">
        <f t="shared" si="30"/>
        <v>0</v>
      </c>
    </row>
    <row r="218" spans="1:9" ht="15.75" x14ac:dyDescent="0.25">
      <c r="A218" s="100" t="s">
        <v>325</v>
      </c>
      <c r="B218" s="119" t="s">
        <v>140</v>
      </c>
      <c r="C218" s="119">
        <v>0.55000000000000004</v>
      </c>
      <c r="D218" s="119" t="s">
        <v>96</v>
      </c>
      <c r="E218" s="145"/>
      <c r="F218" s="92" t="s">
        <v>1</v>
      </c>
      <c r="G218" s="91">
        <f t="shared" si="31"/>
        <v>0</v>
      </c>
      <c r="H218" s="92" t="s">
        <v>1</v>
      </c>
      <c r="I218" s="91">
        <f t="shared" si="30"/>
        <v>0</v>
      </c>
    </row>
    <row r="219" spans="1:9" ht="15.75" x14ac:dyDescent="0.25">
      <c r="A219" s="100" t="s">
        <v>326</v>
      </c>
      <c r="B219" s="119" t="s">
        <v>141</v>
      </c>
      <c r="C219" s="119">
        <v>1</v>
      </c>
      <c r="D219" s="119" t="s">
        <v>60</v>
      </c>
      <c r="E219" s="145"/>
      <c r="F219" s="92" t="s">
        <v>1</v>
      </c>
      <c r="G219" s="91">
        <f t="shared" si="31"/>
        <v>0</v>
      </c>
      <c r="H219" s="92" t="s">
        <v>1</v>
      </c>
      <c r="I219" s="91">
        <f t="shared" si="30"/>
        <v>0</v>
      </c>
    </row>
    <row r="220" spans="1:9" ht="15.75" x14ac:dyDescent="0.25">
      <c r="A220" s="100" t="s">
        <v>327</v>
      </c>
      <c r="B220" s="119" t="s">
        <v>208</v>
      </c>
      <c r="C220" s="119">
        <v>1</v>
      </c>
      <c r="D220" s="119" t="s">
        <v>61</v>
      </c>
      <c r="E220" s="145"/>
      <c r="F220" s="92" t="s">
        <v>1</v>
      </c>
      <c r="G220" s="91">
        <f t="shared" si="31"/>
        <v>0</v>
      </c>
      <c r="H220" s="92" t="s">
        <v>1</v>
      </c>
      <c r="I220" s="91">
        <f t="shared" si="30"/>
        <v>0</v>
      </c>
    </row>
    <row r="221" spans="1:9" ht="15.75" x14ac:dyDescent="0.25">
      <c r="A221" s="100" t="s">
        <v>328</v>
      </c>
      <c r="B221" s="119" t="s">
        <v>142</v>
      </c>
      <c r="C221" s="119">
        <v>0.375</v>
      </c>
      <c r="D221" s="119" t="s">
        <v>62</v>
      </c>
      <c r="E221" s="145"/>
      <c r="F221" s="92" t="s">
        <v>1</v>
      </c>
      <c r="G221" s="91">
        <f t="shared" si="31"/>
        <v>0</v>
      </c>
      <c r="H221" s="92" t="s">
        <v>1</v>
      </c>
      <c r="I221" s="91">
        <f t="shared" si="30"/>
        <v>0</v>
      </c>
    </row>
    <row r="222" spans="1:9" ht="15.75" x14ac:dyDescent="0.25">
      <c r="A222" s="100" t="s">
        <v>329</v>
      </c>
      <c r="B222" s="119" t="s">
        <v>143</v>
      </c>
      <c r="C222" s="119">
        <v>1</v>
      </c>
      <c r="D222" s="119" t="s">
        <v>60</v>
      </c>
      <c r="E222" s="145"/>
      <c r="F222" s="92" t="s">
        <v>1</v>
      </c>
      <c r="G222" s="91">
        <f t="shared" si="31"/>
        <v>0</v>
      </c>
      <c r="H222" s="92" t="s">
        <v>1</v>
      </c>
      <c r="I222" s="91">
        <f t="shared" si="30"/>
        <v>0</v>
      </c>
    </row>
    <row r="223" spans="1:9" x14ac:dyDescent="0.25">
      <c r="A223" s="100" t="s">
        <v>330</v>
      </c>
      <c r="B223" s="91" t="s">
        <v>210</v>
      </c>
      <c r="C223" s="91">
        <v>1</v>
      </c>
      <c r="D223" s="91" t="s">
        <v>61</v>
      </c>
      <c r="E223" s="145"/>
      <c r="F223" s="92" t="s">
        <v>1</v>
      </c>
      <c r="G223" s="91">
        <f t="shared" si="31"/>
        <v>0</v>
      </c>
      <c r="H223" s="92" t="s">
        <v>1</v>
      </c>
      <c r="I223" s="91">
        <f t="shared" si="30"/>
        <v>0</v>
      </c>
    </row>
    <row r="224" spans="1:9" x14ac:dyDescent="0.25">
      <c r="A224" s="100" t="s">
        <v>331</v>
      </c>
      <c r="B224" s="91" t="s">
        <v>418</v>
      </c>
      <c r="C224" s="91">
        <v>10</v>
      </c>
      <c r="D224" s="91" t="s">
        <v>60</v>
      </c>
      <c r="E224" s="145"/>
      <c r="F224" s="92" t="s">
        <v>1</v>
      </c>
      <c r="G224" s="91">
        <f t="shared" si="31"/>
        <v>0</v>
      </c>
      <c r="H224" s="92" t="s">
        <v>1</v>
      </c>
      <c r="I224" s="91">
        <f t="shared" si="30"/>
        <v>0</v>
      </c>
    </row>
    <row r="225" spans="1:9" x14ac:dyDescent="0.25">
      <c r="A225" s="100"/>
      <c r="B225" s="115" t="s">
        <v>351</v>
      </c>
      <c r="C225" s="91"/>
      <c r="D225" s="91"/>
      <c r="E225" s="145"/>
      <c r="F225" s="91"/>
      <c r="G225" s="91"/>
      <c r="H225" s="91"/>
      <c r="I225" s="91"/>
    </row>
    <row r="226" spans="1:9" ht="15.75" x14ac:dyDescent="0.25">
      <c r="A226" s="100" t="s">
        <v>332</v>
      </c>
      <c r="B226" s="119" t="s">
        <v>120</v>
      </c>
      <c r="C226" s="119">
        <v>4</v>
      </c>
      <c r="D226" s="119" t="s">
        <v>60</v>
      </c>
      <c r="E226" s="145"/>
      <c r="F226" s="91">
        <f>E226*C226</f>
        <v>0</v>
      </c>
      <c r="G226" s="92" t="s">
        <v>1</v>
      </c>
      <c r="H226" s="91">
        <f>F226*1.21</f>
        <v>0</v>
      </c>
      <c r="I226" s="92" t="s">
        <v>1</v>
      </c>
    </row>
    <row r="227" spans="1:9" ht="15.75" x14ac:dyDescent="0.25">
      <c r="A227" s="100" t="s">
        <v>333</v>
      </c>
      <c r="B227" s="119" t="s">
        <v>79</v>
      </c>
      <c r="C227" s="119">
        <v>4</v>
      </c>
      <c r="D227" s="119" t="s">
        <v>60</v>
      </c>
      <c r="E227" s="145"/>
      <c r="F227" s="91">
        <f>E227*C227</f>
        <v>0</v>
      </c>
      <c r="G227" s="92" t="s">
        <v>1</v>
      </c>
      <c r="H227" s="91">
        <f>F227*1.21</f>
        <v>0</v>
      </c>
      <c r="I227" s="92" t="s">
        <v>1</v>
      </c>
    </row>
    <row r="228" spans="1:9" ht="15.75" x14ac:dyDescent="0.25">
      <c r="A228" s="100" t="s">
        <v>334</v>
      </c>
      <c r="B228" s="119" t="s">
        <v>121</v>
      </c>
      <c r="C228" s="119">
        <v>4</v>
      </c>
      <c r="D228" s="119" t="s">
        <v>60</v>
      </c>
      <c r="E228" s="145"/>
      <c r="F228" s="91">
        <f>E228*C228</f>
        <v>0</v>
      </c>
      <c r="G228" s="92" t="s">
        <v>1</v>
      </c>
      <c r="H228" s="91">
        <f>F228*1.21</f>
        <v>0</v>
      </c>
      <c r="I228" s="92" t="s">
        <v>1</v>
      </c>
    </row>
    <row r="229" spans="1:9" ht="15.75" x14ac:dyDescent="0.25">
      <c r="A229" s="100" t="s">
        <v>335</v>
      </c>
      <c r="B229" s="119" t="s">
        <v>147</v>
      </c>
      <c r="C229" s="119">
        <v>4</v>
      </c>
      <c r="D229" s="119" t="s">
        <v>60</v>
      </c>
      <c r="E229" s="145"/>
      <c r="F229" s="91">
        <f>E229*C229</f>
        <v>0</v>
      </c>
      <c r="G229" s="92" t="s">
        <v>1</v>
      </c>
      <c r="H229" s="91">
        <f>F229*1.21</f>
        <v>0</v>
      </c>
      <c r="I229" s="92" t="s">
        <v>1</v>
      </c>
    </row>
    <row r="230" spans="1:9" ht="15.75" x14ac:dyDescent="0.25">
      <c r="A230" s="100" t="s">
        <v>336</v>
      </c>
      <c r="B230" s="119" t="s">
        <v>249</v>
      </c>
      <c r="C230" s="119">
        <v>220</v>
      </c>
      <c r="D230" s="119" t="s">
        <v>99</v>
      </c>
      <c r="E230" s="145"/>
      <c r="F230" s="92" t="s">
        <v>1</v>
      </c>
      <c r="G230" s="91">
        <f t="shared" ref="G230:G236" si="34">E230*C230</f>
        <v>0</v>
      </c>
      <c r="H230" s="92" t="s">
        <v>1</v>
      </c>
      <c r="I230" s="91">
        <f t="shared" ref="I230:I257" si="35">G230*1.21</f>
        <v>0</v>
      </c>
    </row>
    <row r="231" spans="1:9" ht="15.75" x14ac:dyDescent="0.25">
      <c r="A231" s="100" t="s">
        <v>337</v>
      </c>
      <c r="B231" s="119" t="s">
        <v>123</v>
      </c>
      <c r="C231" s="119">
        <v>35</v>
      </c>
      <c r="D231" s="119" t="s">
        <v>99</v>
      </c>
      <c r="E231" s="145"/>
      <c r="F231" s="92" t="s">
        <v>1</v>
      </c>
      <c r="G231" s="91">
        <f t="shared" si="34"/>
        <v>0</v>
      </c>
      <c r="H231" s="92" t="s">
        <v>1</v>
      </c>
      <c r="I231" s="91">
        <f t="shared" si="35"/>
        <v>0</v>
      </c>
    </row>
    <row r="232" spans="1:9" ht="15.75" x14ac:dyDescent="0.25">
      <c r="A232" s="100" t="s">
        <v>338</v>
      </c>
      <c r="B232" s="119" t="s">
        <v>100</v>
      </c>
      <c r="C232" s="119">
        <v>35</v>
      </c>
      <c r="D232" s="119" t="s">
        <v>99</v>
      </c>
      <c r="E232" s="145"/>
      <c r="F232" s="92" t="s">
        <v>1</v>
      </c>
      <c r="G232" s="91">
        <f t="shared" si="34"/>
        <v>0</v>
      </c>
      <c r="H232" s="92" t="s">
        <v>1</v>
      </c>
      <c r="I232" s="91">
        <f t="shared" si="35"/>
        <v>0</v>
      </c>
    </row>
    <row r="233" spans="1:9" ht="15.75" x14ac:dyDescent="0.25">
      <c r="A233" s="100" t="s">
        <v>339</v>
      </c>
      <c r="B233" s="119" t="s">
        <v>124</v>
      </c>
      <c r="C233" s="119">
        <v>180</v>
      </c>
      <c r="D233" s="119" t="s">
        <v>99</v>
      </c>
      <c r="E233" s="145"/>
      <c r="F233" s="92" t="s">
        <v>1</v>
      </c>
      <c r="G233" s="91">
        <f t="shared" si="34"/>
        <v>0</v>
      </c>
      <c r="H233" s="92" t="s">
        <v>1</v>
      </c>
      <c r="I233" s="91">
        <f t="shared" si="35"/>
        <v>0</v>
      </c>
    </row>
    <row r="234" spans="1:9" ht="15.75" x14ac:dyDescent="0.25">
      <c r="A234" s="100" t="s">
        <v>340</v>
      </c>
      <c r="B234" s="119" t="s">
        <v>148</v>
      </c>
      <c r="C234" s="119">
        <v>180</v>
      </c>
      <c r="D234" s="119" t="s">
        <v>99</v>
      </c>
      <c r="E234" s="145"/>
      <c r="F234" s="92" t="s">
        <v>1</v>
      </c>
      <c r="G234" s="91">
        <f t="shared" si="34"/>
        <v>0</v>
      </c>
      <c r="H234" s="92" t="s">
        <v>1</v>
      </c>
      <c r="I234" s="91">
        <f t="shared" si="35"/>
        <v>0</v>
      </c>
    </row>
    <row r="235" spans="1:9" ht="15.75" x14ac:dyDescent="0.25">
      <c r="A235" s="100" t="s">
        <v>341</v>
      </c>
      <c r="B235" s="119" t="s">
        <v>125</v>
      </c>
      <c r="C235" s="119">
        <v>5</v>
      </c>
      <c r="D235" s="119" t="s">
        <v>60</v>
      </c>
      <c r="E235" s="145"/>
      <c r="F235" s="92" t="s">
        <v>1</v>
      </c>
      <c r="G235" s="91">
        <f t="shared" si="34"/>
        <v>0</v>
      </c>
      <c r="H235" s="92" t="s">
        <v>1</v>
      </c>
      <c r="I235" s="91">
        <f t="shared" si="35"/>
        <v>0</v>
      </c>
    </row>
    <row r="236" spans="1:9" ht="15.75" x14ac:dyDescent="0.25">
      <c r="A236" s="100" t="s">
        <v>342</v>
      </c>
      <c r="B236" s="119" t="s">
        <v>126</v>
      </c>
      <c r="C236" s="119">
        <v>5</v>
      </c>
      <c r="D236" s="119" t="s">
        <v>60</v>
      </c>
      <c r="E236" s="145"/>
      <c r="F236" s="92" t="s">
        <v>1</v>
      </c>
      <c r="G236" s="91">
        <f t="shared" si="34"/>
        <v>0</v>
      </c>
      <c r="H236" s="92" t="s">
        <v>1</v>
      </c>
      <c r="I236" s="91">
        <f t="shared" si="35"/>
        <v>0</v>
      </c>
    </row>
    <row r="237" spans="1:9" ht="15.75" x14ac:dyDescent="0.25">
      <c r="A237" s="100" t="s">
        <v>343</v>
      </c>
      <c r="B237" s="119" t="s">
        <v>150</v>
      </c>
      <c r="C237" s="119">
        <v>180</v>
      </c>
      <c r="D237" s="119" t="s">
        <v>99</v>
      </c>
      <c r="E237" s="145"/>
      <c r="F237" s="92" t="s">
        <v>1</v>
      </c>
      <c r="G237" s="91">
        <f>E237*C237</f>
        <v>0</v>
      </c>
      <c r="H237" s="92" t="s">
        <v>1</v>
      </c>
      <c r="I237" s="91">
        <f t="shared" si="35"/>
        <v>0</v>
      </c>
    </row>
    <row r="238" spans="1:9" ht="15.75" x14ac:dyDescent="0.25">
      <c r="A238" s="100" t="s">
        <v>344</v>
      </c>
      <c r="B238" s="119" t="s">
        <v>128</v>
      </c>
      <c r="C238" s="119">
        <v>180</v>
      </c>
      <c r="D238" s="119" t="s">
        <v>99</v>
      </c>
      <c r="E238" s="145"/>
      <c r="F238" s="92" t="s">
        <v>1</v>
      </c>
      <c r="G238" s="91">
        <f t="shared" ref="G238:G257" si="36">E238*C238</f>
        <v>0</v>
      </c>
      <c r="H238" s="92" t="s">
        <v>1</v>
      </c>
      <c r="I238" s="91">
        <f t="shared" si="35"/>
        <v>0</v>
      </c>
    </row>
    <row r="239" spans="1:9" ht="15.75" x14ac:dyDescent="0.25">
      <c r="A239" s="100" t="s">
        <v>345</v>
      </c>
      <c r="B239" s="119" t="s">
        <v>129</v>
      </c>
      <c r="C239" s="119">
        <v>180</v>
      </c>
      <c r="D239" s="119" t="s">
        <v>99</v>
      </c>
      <c r="E239" s="145"/>
      <c r="F239" s="92" t="s">
        <v>1</v>
      </c>
      <c r="G239" s="91">
        <f t="shared" si="36"/>
        <v>0</v>
      </c>
      <c r="H239" s="92" t="s">
        <v>1</v>
      </c>
      <c r="I239" s="91">
        <f t="shared" si="35"/>
        <v>0</v>
      </c>
    </row>
    <row r="240" spans="1:9" ht="15.75" x14ac:dyDescent="0.25">
      <c r="A240" s="100" t="s">
        <v>346</v>
      </c>
      <c r="B240" s="119" t="s">
        <v>130</v>
      </c>
      <c r="C240" s="119">
        <v>4</v>
      </c>
      <c r="D240" s="119" t="s">
        <v>60</v>
      </c>
      <c r="E240" s="145"/>
      <c r="F240" s="92" t="s">
        <v>1</v>
      </c>
      <c r="G240" s="91">
        <f t="shared" si="36"/>
        <v>0</v>
      </c>
      <c r="H240" s="92" t="s">
        <v>1</v>
      </c>
      <c r="I240" s="91">
        <f t="shared" si="35"/>
        <v>0</v>
      </c>
    </row>
    <row r="241" spans="1:9" ht="15.75" x14ac:dyDescent="0.25">
      <c r="A241" s="100" t="s">
        <v>347</v>
      </c>
      <c r="B241" s="119" t="s">
        <v>131</v>
      </c>
      <c r="C241" s="119">
        <v>4</v>
      </c>
      <c r="D241" s="119" t="s">
        <v>60</v>
      </c>
      <c r="E241" s="145"/>
      <c r="F241" s="92" t="s">
        <v>1</v>
      </c>
      <c r="G241" s="91">
        <f t="shared" si="36"/>
        <v>0</v>
      </c>
      <c r="H241" s="92" t="s">
        <v>1</v>
      </c>
      <c r="I241" s="91">
        <f t="shared" si="35"/>
        <v>0</v>
      </c>
    </row>
    <row r="242" spans="1:9" ht="15.75" x14ac:dyDescent="0.25">
      <c r="A242" s="100" t="s">
        <v>348</v>
      </c>
      <c r="B242" s="119" t="s">
        <v>132</v>
      </c>
      <c r="C242" s="119">
        <v>4</v>
      </c>
      <c r="D242" s="119" t="s">
        <v>60</v>
      </c>
      <c r="E242" s="145"/>
      <c r="F242" s="92" t="s">
        <v>1</v>
      </c>
      <c r="G242" s="91">
        <f t="shared" si="36"/>
        <v>0</v>
      </c>
      <c r="H242" s="92" t="s">
        <v>1</v>
      </c>
      <c r="I242" s="91">
        <f t="shared" si="35"/>
        <v>0</v>
      </c>
    </row>
    <row r="243" spans="1:9" ht="15.75" x14ac:dyDescent="0.25">
      <c r="A243" s="100" t="s">
        <v>349</v>
      </c>
      <c r="B243" s="119" t="s">
        <v>151</v>
      </c>
      <c r="C243" s="119">
        <v>4</v>
      </c>
      <c r="D243" s="119" t="s">
        <v>60</v>
      </c>
      <c r="E243" s="145"/>
      <c r="F243" s="92" t="s">
        <v>1</v>
      </c>
      <c r="G243" s="91">
        <f t="shared" si="36"/>
        <v>0</v>
      </c>
      <c r="H243" s="92" t="s">
        <v>1</v>
      </c>
      <c r="I243" s="91">
        <f t="shared" si="35"/>
        <v>0</v>
      </c>
    </row>
    <row r="244" spans="1:9" ht="15.75" x14ac:dyDescent="0.25">
      <c r="A244" s="100" t="s">
        <v>350</v>
      </c>
      <c r="B244" s="119" t="s">
        <v>133</v>
      </c>
      <c r="C244" s="119">
        <v>4</v>
      </c>
      <c r="D244" s="119" t="s">
        <v>134</v>
      </c>
      <c r="E244" s="145"/>
      <c r="F244" s="92" t="s">
        <v>1</v>
      </c>
      <c r="G244" s="91">
        <f t="shared" si="36"/>
        <v>0</v>
      </c>
      <c r="H244" s="92" t="s">
        <v>1</v>
      </c>
      <c r="I244" s="91">
        <f t="shared" si="35"/>
        <v>0</v>
      </c>
    </row>
    <row r="245" spans="1:9" ht="15.75" x14ac:dyDescent="0.25">
      <c r="A245" s="100" t="s">
        <v>353</v>
      </c>
      <c r="B245" s="119" t="s">
        <v>135</v>
      </c>
      <c r="C245" s="119">
        <v>5</v>
      </c>
      <c r="D245" s="119" t="s">
        <v>136</v>
      </c>
      <c r="E245" s="145"/>
      <c r="F245" s="92" t="s">
        <v>1</v>
      </c>
      <c r="G245" s="91">
        <f t="shared" si="36"/>
        <v>0</v>
      </c>
      <c r="H245" s="92" t="s">
        <v>1</v>
      </c>
      <c r="I245" s="91">
        <f t="shared" si="35"/>
        <v>0</v>
      </c>
    </row>
    <row r="246" spans="1:9" ht="15.75" x14ac:dyDescent="0.25">
      <c r="A246" s="100" t="s">
        <v>354</v>
      </c>
      <c r="B246" s="119" t="s">
        <v>137</v>
      </c>
      <c r="C246" s="119">
        <v>5</v>
      </c>
      <c r="D246" s="119" t="s">
        <v>96</v>
      </c>
      <c r="E246" s="145"/>
      <c r="F246" s="92" t="s">
        <v>1</v>
      </c>
      <c r="G246" s="91">
        <f t="shared" si="36"/>
        <v>0</v>
      </c>
      <c r="H246" s="92" t="s">
        <v>1</v>
      </c>
      <c r="I246" s="91">
        <f t="shared" si="35"/>
        <v>0</v>
      </c>
    </row>
    <row r="247" spans="1:9" ht="15.75" x14ac:dyDescent="0.25">
      <c r="A247" s="100" t="s">
        <v>355</v>
      </c>
      <c r="B247" s="119" t="s">
        <v>429</v>
      </c>
      <c r="C247" s="119">
        <v>25</v>
      </c>
      <c r="D247" s="119" t="s">
        <v>428</v>
      </c>
      <c r="E247" s="145"/>
      <c r="F247" s="92" t="s">
        <v>1</v>
      </c>
      <c r="G247" s="91">
        <f t="shared" si="36"/>
        <v>0</v>
      </c>
      <c r="H247" s="92" t="s">
        <v>1</v>
      </c>
      <c r="I247" s="91">
        <f t="shared" si="35"/>
        <v>0</v>
      </c>
    </row>
    <row r="248" spans="1:9" ht="15.75" x14ac:dyDescent="0.25">
      <c r="A248" s="100" t="s">
        <v>356</v>
      </c>
      <c r="B248" s="119" t="s">
        <v>427</v>
      </c>
      <c r="C248" s="119">
        <v>10</v>
      </c>
      <c r="D248" s="119" t="s">
        <v>99</v>
      </c>
      <c r="E248" s="145"/>
      <c r="F248" s="92" t="s">
        <v>1</v>
      </c>
      <c r="G248" s="91">
        <f>C248*E248</f>
        <v>0</v>
      </c>
      <c r="H248" s="92" t="s">
        <v>1</v>
      </c>
      <c r="I248" s="91">
        <f>G248*1.21</f>
        <v>0</v>
      </c>
    </row>
    <row r="249" spans="1:9" ht="15.75" x14ac:dyDescent="0.25">
      <c r="A249" s="100" t="s">
        <v>357</v>
      </c>
      <c r="B249" s="119" t="s">
        <v>138</v>
      </c>
      <c r="C249" s="119">
        <v>1</v>
      </c>
      <c r="D249" s="119" t="s">
        <v>136</v>
      </c>
      <c r="E249" s="145"/>
      <c r="F249" s="92" t="s">
        <v>1</v>
      </c>
      <c r="G249" s="91">
        <f t="shared" si="36"/>
        <v>0</v>
      </c>
      <c r="H249" s="92" t="s">
        <v>1</v>
      </c>
      <c r="I249" s="91">
        <f t="shared" si="35"/>
        <v>0</v>
      </c>
    </row>
    <row r="250" spans="1:9" ht="15.75" x14ac:dyDescent="0.25">
      <c r="A250" s="100" t="s">
        <v>358</v>
      </c>
      <c r="B250" s="119" t="s">
        <v>139</v>
      </c>
      <c r="C250" s="119">
        <v>1</v>
      </c>
      <c r="D250" s="119" t="s">
        <v>136</v>
      </c>
      <c r="E250" s="145"/>
      <c r="F250" s="92" t="s">
        <v>1</v>
      </c>
      <c r="G250" s="91">
        <f t="shared" si="36"/>
        <v>0</v>
      </c>
      <c r="H250" s="92" t="s">
        <v>1</v>
      </c>
      <c r="I250" s="91">
        <f t="shared" si="35"/>
        <v>0</v>
      </c>
    </row>
    <row r="251" spans="1:9" ht="15.75" x14ac:dyDescent="0.25">
      <c r="A251" s="100" t="s">
        <v>359</v>
      </c>
      <c r="B251" s="119" t="s">
        <v>140</v>
      </c>
      <c r="C251" s="119">
        <v>0.18</v>
      </c>
      <c r="D251" s="119" t="s">
        <v>96</v>
      </c>
      <c r="E251" s="145"/>
      <c r="F251" s="92" t="s">
        <v>1</v>
      </c>
      <c r="G251" s="91">
        <f t="shared" si="36"/>
        <v>0</v>
      </c>
      <c r="H251" s="92" t="s">
        <v>1</v>
      </c>
      <c r="I251" s="91">
        <f t="shared" si="35"/>
        <v>0</v>
      </c>
    </row>
    <row r="252" spans="1:9" ht="15.75" x14ac:dyDescent="0.25">
      <c r="A252" s="100" t="s">
        <v>360</v>
      </c>
      <c r="B252" s="119" t="s">
        <v>141</v>
      </c>
      <c r="C252" s="119">
        <v>1</v>
      </c>
      <c r="D252" s="119" t="s">
        <v>60</v>
      </c>
      <c r="E252" s="145"/>
      <c r="F252" s="92" t="s">
        <v>1</v>
      </c>
      <c r="G252" s="91">
        <f t="shared" si="36"/>
        <v>0</v>
      </c>
      <c r="H252" s="92" t="s">
        <v>1</v>
      </c>
      <c r="I252" s="91">
        <f t="shared" si="35"/>
        <v>0</v>
      </c>
    </row>
    <row r="253" spans="1:9" ht="15.75" x14ac:dyDescent="0.25">
      <c r="A253" s="100" t="s">
        <v>361</v>
      </c>
      <c r="B253" s="119" t="s">
        <v>208</v>
      </c>
      <c r="C253" s="119">
        <v>1</v>
      </c>
      <c r="D253" s="119" t="s">
        <v>61</v>
      </c>
      <c r="E253" s="145"/>
      <c r="F253" s="92" t="s">
        <v>1</v>
      </c>
      <c r="G253" s="91">
        <f t="shared" si="36"/>
        <v>0</v>
      </c>
      <c r="H253" s="92" t="s">
        <v>1</v>
      </c>
      <c r="I253" s="91">
        <f t="shared" si="35"/>
        <v>0</v>
      </c>
    </row>
    <row r="254" spans="1:9" ht="15.75" x14ac:dyDescent="0.25">
      <c r="A254" s="100" t="s">
        <v>362</v>
      </c>
      <c r="B254" s="119" t="s">
        <v>142</v>
      </c>
      <c r="C254" s="119">
        <v>0.18</v>
      </c>
      <c r="D254" s="119" t="s">
        <v>62</v>
      </c>
      <c r="E254" s="145"/>
      <c r="F254" s="92" t="s">
        <v>1</v>
      </c>
      <c r="G254" s="91">
        <f t="shared" si="36"/>
        <v>0</v>
      </c>
      <c r="H254" s="92" t="s">
        <v>1</v>
      </c>
      <c r="I254" s="91">
        <f t="shared" si="35"/>
        <v>0</v>
      </c>
    </row>
    <row r="255" spans="1:9" ht="15.75" x14ac:dyDescent="0.25">
      <c r="A255" s="100" t="s">
        <v>363</v>
      </c>
      <c r="B255" s="119" t="s">
        <v>143</v>
      </c>
      <c r="C255" s="119">
        <v>1</v>
      </c>
      <c r="D255" s="119" t="s">
        <v>60</v>
      </c>
      <c r="E255" s="145"/>
      <c r="F255" s="92" t="s">
        <v>1</v>
      </c>
      <c r="G255" s="91">
        <f t="shared" si="36"/>
        <v>0</v>
      </c>
      <c r="H255" s="92" t="s">
        <v>1</v>
      </c>
      <c r="I255" s="91">
        <f t="shared" si="35"/>
        <v>0</v>
      </c>
    </row>
    <row r="256" spans="1:9" x14ac:dyDescent="0.25">
      <c r="A256" s="100" t="s">
        <v>364</v>
      </c>
      <c r="B256" s="91" t="s">
        <v>210</v>
      </c>
      <c r="C256" s="91">
        <v>1</v>
      </c>
      <c r="D256" s="91" t="s">
        <v>61</v>
      </c>
      <c r="E256" s="145"/>
      <c r="F256" s="92" t="s">
        <v>1</v>
      </c>
      <c r="G256" s="91">
        <f t="shared" si="36"/>
        <v>0</v>
      </c>
      <c r="H256" s="92" t="s">
        <v>1</v>
      </c>
      <c r="I256" s="91">
        <f t="shared" si="35"/>
        <v>0</v>
      </c>
    </row>
    <row r="257" spans="1:9" ht="30" x14ac:dyDescent="0.25">
      <c r="A257" s="100" t="s">
        <v>365</v>
      </c>
      <c r="B257" s="121" t="s">
        <v>380</v>
      </c>
      <c r="C257" s="91">
        <v>1</v>
      </c>
      <c r="D257" s="91" t="s">
        <v>61</v>
      </c>
      <c r="E257" s="145"/>
      <c r="F257" s="92" t="s">
        <v>1</v>
      </c>
      <c r="G257" s="91">
        <f t="shared" si="36"/>
        <v>0</v>
      </c>
      <c r="H257" s="92" t="s">
        <v>1</v>
      </c>
      <c r="I257" s="91">
        <f t="shared" si="35"/>
        <v>0</v>
      </c>
    </row>
    <row r="258" spans="1:9" x14ac:dyDescent="0.25">
      <c r="A258" s="100" t="s">
        <v>366</v>
      </c>
      <c r="B258" s="91" t="s">
        <v>418</v>
      </c>
      <c r="C258" s="91">
        <v>10</v>
      </c>
      <c r="D258" s="91" t="s">
        <v>60</v>
      </c>
      <c r="E258" s="145"/>
      <c r="F258" s="92" t="s">
        <v>1</v>
      </c>
      <c r="G258" s="91">
        <f t="shared" ref="G258" si="37">E258*C258</f>
        <v>0</v>
      </c>
      <c r="H258" s="92" t="s">
        <v>1</v>
      </c>
      <c r="I258" s="91">
        <f t="shared" ref="I258" si="38">G258*1.21</f>
        <v>0</v>
      </c>
    </row>
    <row r="259" spans="1:9" x14ac:dyDescent="0.25">
      <c r="A259" s="100"/>
      <c r="B259" s="115" t="s">
        <v>352</v>
      </c>
      <c r="C259" s="91"/>
      <c r="D259" s="91"/>
      <c r="E259" s="145"/>
      <c r="F259" s="91"/>
      <c r="G259" s="91"/>
      <c r="H259" s="91"/>
      <c r="I259" s="91"/>
    </row>
    <row r="260" spans="1:9" ht="15.75" x14ac:dyDescent="0.25">
      <c r="A260" s="100" t="s">
        <v>367</v>
      </c>
      <c r="B260" s="119" t="s">
        <v>120</v>
      </c>
      <c r="C260" s="119">
        <v>5</v>
      </c>
      <c r="D260" s="119" t="s">
        <v>60</v>
      </c>
      <c r="E260" s="145"/>
      <c r="F260" s="91">
        <f>E260*C260</f>
        <v>0</v>
      </c>
      <c r="G260" s="92" t="s">
        <v>1</v>
      </c>
      <c r="H260" s="91">
        <f>F260*1.21</f>
        <v>0</v>
      </c>
      <c r="I260" s="92" t="s">
        <v>1</v>
      </c>
    </row>
    <row r="261" spans="1:9" ht="15.75" x14ac:dyDescent="0.25">
      <c r="A261" s="100" t="s">
        <v>368</v>
      </c>
      <c r="B261" s="119" t="s">
        <v>79</v>
      </c>
      <c r="C261" s="119">
        <v>5</v>
      </c>
      <c r="D261" s="119" t="s">
        <v>60</v>
      </c>
      <c r="E261" s="145"/>
      <c r="F261" s="91">
        <f>E261*C261</f>
        <v>0</v>
      </c>
      <c r="G261" s="92" t="s">
        <v>1</v>
      </c>
      <c r="H261" s="91">
        <f>F261*1.21</f>
        <v>0</v>
      </c>
      <c r="I261" s="92" t="s">
        <v>1</v>
      </c>
    </row>
    <row r="262" spans="1:9" ht="15.75" x14ac:dyDescent="0.25">
      <c r="A262" s="100" t="s">
        <v>369</v>
      </c>
      <c r="B262" s="119" t="s">
        <v>121</v>
      </c>
      <c r="C262" s="119">
        <v>5</v>
      </c>
      <c r="D262" s="119" t="s">
        <v>60</v>
      </c>
      <c r="E262" s="145"/>
      <c r="F262" s="91">
        <f>E262*C262</f>
        <v>0</v>
      </c>
      <c r="G262" s="92" t="s">
        <v>1</v>
      </c>
      <c r="H262" s="91">
        <f>F262*1.21</f>
        <v>0</v>
      </c>
      <c r="I262" s="92" t="s">
        <v>1</v>
      </c>
    </row>
    <row r="263" spans="1:9" ht="15.75" x14ac:dyDescent="0.25">
      <c r="A263" s="100" t="s">
        <v>370</v>
      </c>
      <c r="B263" s="119" t="s">
        <v>147</v>
      </c>
      <c r="C263" s="119">
        <v>5</v>
      </c>
      <c r="D263" s="119" t="s">
        <v>60</v>
      </c>
      <c r="E263" s="145"/>
      <c r="F263" s="91">
        <f>E263*C263</f>
        <v>0</v>
      </c>
      <c r="G263" s="92" t="s">
        <v>1</v>
      </c>
      <c r="H263" s="91">
        <f>F263*1.21</f>
        <v>0</v>
      </c>
      <c r="I263" s="92" t="s">
        <v>1</v>
      </c>
    </row>
    <row r="264" spans="1:9" ht="15.75" x14ac:dyDescent="0.25">
      <c r="A264" s="100" t="s">
        <v>371</v>
      </c>
      <c r="B264" s="119" t="s">
        <v>249</v>
      </c>
      <c r="C264" s="119">
        <v>180</v>
      </c>
      <c r="D264" s="119" t="s">
        <v>99</v>
      </c>
      <c r="E264" s="145"/>
      <c r="F264" s="92" t="s">
        <v>1</v>
      </c>
      <c r="G264" s="91">
        <f t="shared" ref="G264:G293" si="39">E264*C264</f>
        <v>0</v>
      </c>
      <c r="H264" s="92" t="s">
        <v>1</v>
      </c>
      <c r="I264" s="91">
        <f t="shared" ref="I264:I293" si="40">G264*1.21</f>
        <v>0</v>
      </c>
    </row>
    <row r="265" spans="1:9" ht="15.75" x14ac:dyDescent="0.25">
      <c r="A265" s="100" t="s">
        <v>372</v>
      </c>
      <c r="B265" s="119" t="s">
        <v>123</v>
      </c>
      <c r="C265" s="119">
        <v>35</v>
      </c>
      <c r="D265" s="119" t="s">
        <v>99</v>
      </c>
      <c r="E265" s="145"/>
      <c r="F265" s="92" t="s">
        <v>1</v>
      </c>
      <c r="G265" s="91">
        <f t="shared" si="39"/>
        <v>0</v>
      </c>
      <c r="H265" s="92" t="s">
        <v>1</v>
      </c>
      <c r="I265" s="91">
        <f t="shared" si="40"/>
        <v>0</v>
      </c>
    </row>
    <row r="266" spans="1:9" ht="15.75" x14ac:dyDescent="0.25">
      <c r="A266" s="100" t="s">
        <v>373</v>
      </c>
      <c r="B266" s="119" t="s">
        <v>100</v>
      </c>
      <c r="C266" s="119">
        <v>35</v>
      </c>
      <c r="D266" s="119" t="s">
        <v>99</v>
      </c>
      <c r="E266" s="145"/>
      <c r="F266" s="92" t="s">
        <v>1</v>
      </c>
      <c r="G266" s="91">
        <f t="shared" si="39"/>
        <v>0</v>
      </c>
      <c r="H266" s="92" t="s">
        <v>1</v>
      </c>
      <c r="I266" s="91">
        <f t="shared" si="40"/>
        <v>0</v>
      </c>
    </row>
    <row r="267" spans="1:9" ht="15.75" x14ac:dyDescent="0.25">
      <c r="A267" s="100" t="s">
        <v>374</v>
      </c>
      <c r="B267" s="119" t="s">
        <v>124</v>
      </c>
      <c r="C267" s="119">
        <v>150</v>
      </c>
      <c r="D267" s="119" t="s">
        <v>99</v>
      </c>
      <c r="E267" s="145"/>
      <c r="F267" s="92" t="s">
        <v>1</v>
      </c>
      <c r="G267" s="91">
        <f t="shared" si="39"/>
        <v>0</v>
      </c>
      <c r="H267" s="92" t="s">
        <v>1</v>
      </c>
      <c r="I267" s="91">
        <f t="shared" si="40"/>
        <v>0</v>
      </c>
    </row>
    <row r="268" spans="1:9" ht="15.75" x14ac:dyDescent="0.25">
      <c r="A268" s="100" t="s">
        <v>375</v>
      </c>
      <c r="B268" s="119" t="s">
        <v>148</v>
      </c>
      <c r="C268" s="119">
        <v>150</v>
      </c>
      <c r="D268" s="119" t="s">
        <v>99</v>
      </c>
      <c r="E268" s="145"/>
      <c r="F268" s="92" t="s">
        <v>1</v>
      </c>
      <c r="G268" s="91">
        <f t="shared" si="39"/>
        <v>0</v>
      </c>
      <c r="H268" s="92" t="s">
        <v>1</v>
      </c>
      <c r="I268" s="91">
        <f t="shared" si="40"/>
        <v>0</v>
      </c>
    </row>
    <row r="269" spans="1:9" ht="15.75" x14ac:dyDescent="0.25">
      <c r="A269" s="100" t="s">
        <v>376</v>
      </c>
      <c r="B269" s="119" t="s">
        <v>125</v>
      </c>
      <c r="C269" s="119">
        <v>5</v>
      </c>
      <c r="D269" s="119" t="s">
        <v>60</v>
      </c>
      <c r="E269" s="145"/>
      <c r="F269" s="92" t="s">
        <v>1</v>
      </c>
      <c r="G269" s="91">
        <f t="shared" si="39"/>
        <v>0</v>
      </c>
      <c r="H269" s="92" t="s">
        <v>1</v>
      </c>
      <c r="I269" s="91">
        <f t="shared" si="40"/>
        <v>0</v>
      </c>
    </row>
    <row r="270" spans="1:9" ht="15.75" x14ac:dyDescent="0.25">
      <c r="A270" s="100" t="s">
        <v>377</v>
      </c>
      <c r="B270" s="119" t="s">
        <v>126</v>
      </c>
      <c r="C270" s="119">
        <v>5</v>
      </c>
      <c r="D270" s="119" t="s">
        <v>60</v>
      </c>
      <c r="E270" s="145"/>
      <c r="F270" s="92" t="s">
        <v>1</v>
      </c>
      <c r="G270" s="91">
        <f t="shared" si="39"/>
        <v>0</v>
      </c>
      <c r="H270" s="92" t="s">
        <v>1</v>
      </c>
      <c r="I270" s="91">
        <f t="shared" si="40"/>
        <v>0</v>
      </c>
    </row>
    <row r="271" spans="1:9" ht="15.75" x14ac:dyDescent="0.25">
      <c r="A271" s="100" t="s">
        <v>378</v>
      </c>
      <c r="B271" s="119" t="s">
        <v>150</v>
      </c>
      <c r="C271" s="119">
        <v>50</v>
      </c>
      <c r="D271" s="119" t="s">
        <v>99</v>
      </c>
      <c r="E271" s="145"/>
      <c r="F271" s="92" t="s">
        <v>1</v>
      </c>
      <c r="G271" s="91">
        <f t="shared" si="39"/>
        <v>0</v>
      </c>
      <c r="H271" s="92" t="s">
        <v>1</v>
      </c>
      <c r="I271" s="91">
        <f t="shared" si="40"/>
        <v>0</v>
      </c>
    </row>
    <row r="272" spans="1:9" ht="15.75" x14ac:dyDescent="0.25">
      <c r="A272" s="100" t="s">
        <v>379</v>
      </c>
      <c r="B272" s="119" t="s">
        <v>127</v>
      </c>
      <c r="C272" s="119">
        <v>50</v>
      </c>
      <c r="D272" s="119" t="s">
        <v>99</v>
      </c>
      <c r="E272" s="145"/>
      <c r="F272" s="92" t="s">
        <v>1</v>
      </c>
      <c r="G272" s="91">
        <f t="shared" si="39"/>
        <v>0</v>
      </c>
      <c r="H272" s="92" t="s">
        <v>1</v>
      </c>
      <c r="I272" s="91">
        <f t="shared" si="40"/>
        <v>0</v>
      </c>
    </row>
    <row r="273" spans="1:9" ht="15.75" x14ac:dyDescent="0.25">
      <c r="A273" s="100" t="s">
        <v>381</v>
      </c>
      <c r="B273" s="119" t="s">
        <v>128</v>
      </c>
      <c r="C273" s="119">
        <v>150</v>
      </c>
      <c r="D273" s="119" t="s">
        <v>99</v>
      </c>
      <c r="E273" s="145"/>
      <c r="F273" s="92" t="s">
        <v>1</v>
      </c>
      <c r="G273" s="91">
        <f t="shared" si="39"/>
        <v>0</v>
      </c>
      <c r="H273" s="92" t="s">
        <v>1</v>
      </c>
      <c r="I273" s="91">
        <f t="shared" si="40"/>
        <v>0</v>
      </c>
    </row>
    <row r="274" spans="1:9" ht="15.75" x14ac:dyDescent="0.25">
      <c r="A274" s="100" t="s">
        <v>382</v>
      </c>
      <c r="B274" s="119" t="s">
        <v>129</v>
      </c>
      <c r="C274" s="119">
        <v>100</v>
      </c>
      <c r="D274" s="119" t="s">
        <v>99</v>
      </c>
      <c r="E274" s="145"/>
      <c r="F274" s="92" t="s">
        <v>1</v>
      </c>
      <c r="G274" s="91">
        <f t="shared" si="39"/>
        <v>0</v>
      </c>
      <c r="H274" s="92" t="s">
        <v>1</v>
      </c>
      <c r="I274" s="91">
        <f t="shared" si="40"/>
        <v>0</v>
      </c>
    </row>
    <row r="275" spans="1:9" ht="15.75" x14ac:dyDescent="0.25">
      <c r="A275" s="100" t="s">
        <v>383</v>
      </c>
      <c r="B275" s="119" t="s">
        <v>149</v>
      </c>
      <c r="C275" s="119">
        <v>50</v>
      </c>
      <c r="D275" s="119" t="s">
        <v>99</v>
      </c>
      <c r="E275" s="145"/>
      <c r="F275" s="92" t="s">
        <v>1</v>
      </c>
      <c r="G275" s="91">
        <f t="shared" si="39"/>
        <v>0</v>
      </c>
      <c r="H275" s="92" t="s">
        <v>1</v>
      </c>
      <c r="I275" s="91">
        <f t="shared" si="40"/>
        <v>0</v>
      </c>
    </row>
    <row r="276" spans="1:9" ht="15.75" x14ac:dyDescent="0.25">
      <c r="A276" s="100" t="s">
        <v>385</v>
      </c>
      <c r="B276" s="119" t="s">
        <v>130</v>
      </c>
      <c r="C276" s="119">
        <v>5</v>
      </c>
      <c r="D276" s="119" t="s">
        <v>60</v>
      </c>
      <c r="E276" s="145"/>
      <c r="F276" s="92" t="s">
        <v>1</v>
      </c>
      <c r="G276" s="91">
        <f t="shared" si="39"/>
        <v>0</v>
      </c>
      <c r="H276" s="92" t="s">
        <v>1</v>
      </c>
      <c r="I276" s="91">
        <f t="shared" si="40"/>
        <v>0</v>
      </c>
    </row>
    <row r="277" spans="1:9" ht="15.75" x14ac:dyDescent="0.25">
      <c r="A277" s="100" t="s">
        <v>386</v>
      </c>
      <c r="B277" s="119" t="s">
        <v>131</v>
      </c>
      <c r="C277" s="119">
        <v>5</v>
      </c>
      <c r="D277" s="119" t="s">
        <v>60</v>
      </c>
      <c r="E277" s="145"/>
      <c r="F277" s="92" t="s">
        <v>1</v>
      </c>
      <c r="G277" s="91">
        <f t="shared" si="39"/>
        <v>0</v>
      </c>
      <c r="H277" s="92" t="s">
        <v>1</v>
      </c>
      <c r="I277" s="91">
        <f t="shared" si="40"/>
        <v>0</v>
      </c>
    </row>
    <row r="278" spans="1:9" ht="15.75" x14ac:dyDescent="0.25">
      <c r="A278" s="100" t="s">
        <v>387</v>
      </c>
      <c r="B278" s="119" t="s">
        <v>132</v>
      </c>
      <c r="C278" s="119">
        <v>5</v>
      </c>
      <c r="D278" s="119" t="s">
        <v>60</v>
      </c>
      <c r="E278" s="145"/>
      <c r="F278" s="92" t="s">
        <v>1</v>
      </c>
      <c r="G278" s="91">
        <f t="shared" si="39"/>
        <v>0</v>
      </c>
      <c r="H278" s="92" t="s">
        <v>1</v>
      </c>
      <c r="I278" s="91">
        <f t="shared" si="40"/>
        <v>0</v>
      </c>
    </row>
    <row r="279" spans="1:9" ht="15.75" x14ac:dyDescent="0.25">
      <c r="A279" s="100" t="s">
        <v>388</v>
      </c>
      <c r="B279" s="119" t="s">
        <v>151</v>
      </c>
      <c r="C279" s="119">
        <v>5</v>
      </c>
      <c r="D279" s="119" t="s">
        <v>60</v>
      </c>
      <c r="E279" s="145"/>
      <c r="F279" s="92" t="s">
        <v>1</v>
      </c>
      <c r="G279" s="91">
        <f t="shared" si="39"/>
        <v>0</v>
      </c>
      <c r="H279" s="92" t="s">
        <v>1</v>
      </c>
      <c r="I279" s="91">
        <f t="shared" si="40"/>
        <v>0</v>
      </c>
    </row>
    <row r="280" spans="1:9" ht="15.75" x14ac:dyDescent="0.25">
      <c r="A280" s="100" t="s">
        <v>389</v>
      </c>
      <c r="B280" s="119" t="s">
        <v>133</v>
      </c>
      <c r="C280" s="119">
        <v>5</v>
      </c>
      <c r="D280" s="119" t="s">
        <v>134</v>
      </c>
      <c r="E280" s="145"/>
      <c r="F280" s="92" t="s">
        <v>1</v>
      </c>
      <c r="G280" s="91">
        <f t="shared" si="39"/>
        <v>0</v>
      </c>
      <c r="H280" s="92" t="s">
        <v>1</v>
      </c>
      <c r="I280" s="91">
        <f t="shared" si="40"/>
        <v>0</v>
      </c>
    </row>
    <row r="281" spans="1:9" ht="15.75" x14ac:dyDescent="0.25">
      <c r="A281" s="100" t="s">
        <v>390</v>
      </c>
      <c r="B281" s="119" t="s">
        <v>135</v>
      </c>
      <c r="C281" s="119">
        <v>5</v>
      </c>
      <c r="D281" s="119" t="s">
        <v>136</v>
      </c>
      <c r="E281" s="145"/>
      <c r="F281" s="92" t="s">
        <v>1</v>
      </c>
      <c r="G281" s="91">
        <f t="shared" si="39"/>
        <v>0</v>
      </c>
      <c r="H281" s="92" t="s">
        <v>1</v>
      </c>
      <c r="I281" s="91">
        <f t="shared" si="40"/>
        <v>0</v>
      </c>
    </row>
    <row r="282" spans="1:9" ht="15.75" x14ac:dyDescent="0.25">
      <c r="A282" s="100" t="s">
        <v>391</v>
      </c>
      <c r="B282" s="119" t="s">
        <v>137</v>
      </c>
      <c r="C282" s="119">
        <v>5</v>
      </c>
      <c r="D282" s="119" t="s">
        <v>96</v>
      </c>
      <c r="E282" s="145"/>
      <c r="F282" s="92" t="s">
        <v>1</v>
      </c>
      <c r="G282" s="91">
        <f t="shared" si="39"/>
        <v>0</v>
      </c>
      <c r="H282" s="92" t="s">
        <v>1</v>
      </c>
      <c r="I282" s="91">
        <f t="shared" si="40"/>
        <v>0</v>
      </c>
    </row>
    <row r="283" spans="1:9" ht="15.75" x14ac:dyDescent="0.25">
      <c r="A283" s="100" t="s">
        <v>392</v>
      </c>
      <c r="B283" s="119" t="s">
        <v>429</v>
      </c>
      <c r="C283" s="119">
        <v>25</v>
      </c>
      <c r="D283" s="119" t="s">
        <v>428</v>
      </c>
      <c r="E283" s="145"/>
      <c r="F283" s="92" t="s">
        <v>1</v>
      </c>
      <c r="G283" s="91">
        <f t="shared" si="39"/>
        <v>0</v>
      </c>
      <c r="H283" s="92" t="s">
        <v>1</v>
      </c>
      <c r="I283" s="91">
        <f t="shared" si="40"/>
        <v>0</v>
      </c>
    </row>
    <row r="284" spans="1:9" ht="15.75" x14ac:dyDescent="0.25">
      <c r="A284" s="100" t="s">
        <v>393</v>
      </c>
      <c r="B284" s="119" t="s">
        <v>427</v>
      </c>
      <c r="C284" s="119">
        <v>25</v>
      </c>
      <c r="D284" s="119" t="s">
        <v>99</v>
      </c>
      <c r="E284" s="145"/>
      <c r="F284" s="92" t="s">
        <v>1</v>
      </c>
      <c r="G284" s="91">
        <f>C284*E284</f>
        <v>0</v>
      </c>
      <c r="H284" s="92" t="s">
        <v>1</v>
      </c>
      <c r="I284" s="91">
        <f>G284*1.21</f>
        <v>0</v>
      </c>
    </row>
    <row r="285" spans="1:9" ht="15.75" x14ac:dyDescent="0.25">
      <c r="A285" s="100" t="s">
        <v>394</v>
      </c>
      <c r="B285" s="119" t="s">
        <v>138</v>
      </c>
      <c r="C285" s="119">
        <v>1</v>
      </c>
      <c r="D285" s="119" t="s">
        <v>136</v>
      </c>
      <c r="E285" s="145"/>
      <c r="F285" s="92" t="s">
        <v>1</v>
      </c>
      <c r="G285" s="91">
        <f t="shared" si="39"/>
        <v>0</v>
      </c>
      <c r="H285" s="92" t="s">
        <v>1</v>
      </c>
      <c r="I285" s="91">
        <f t="shared" si="40"/>
        <v>0</v>
      </c>
    </row>
    <row r="286" spans="1:9" ht="15.75" x14ac:dyDescent="0.25">
      <c r="A286" s="100" t="s">
        <v>395</v>
      </c>
      <c r="B286" s="119" t="s">
        <v>139</v>
      </c>
      <c r="C286" s="119">
        <v>1</v>
      </c>
      <c r="D286" s="119" t="s">
        <v>136</v>
      </c>
      <c r="E286" s="145"/>
      <c r="F286" s="92" t="s">
        <v>1</v>
      </c>
      <c r="G286" s="91">
        <f t="shared" si="39"/>
        <v>0</v>
      </c>
      <c r="H286" s="92" t="s">
        <v>1</v>
      </c>
      <c r="I286" s="91">
        <f t="shared" si="40"/>
        <v>0</v>
      </c>
    </row>
    <row r="287" spans="1:9" ht="15.75" x14ac:dyDescent="0.25">
      <c r="A287" s="100" t="s">
        <v>396</v>
      </c>
      <c r="B287" s="119" t="s">
        <v>140</v>
      </c>
      <c r="C287" s="119">
        <v>0.15</v>
      </c>
      <c r="D287" s="119" t="s">
        <v>96</v>
      </c>
      <c r="E287" s="145"/>
      <c r="F287" s="92" t="s">
        <v>1</v>
      </c>
      <c r="G287" s="91">
        <f t="shared" si="39"/>
        <v>0</v>
      </c>
      <c r="H287" s="92" t="s">
        <v>1</v>
      </c>
      <c r="I287" s="91">
        <f t="shared" si="40"/>
        <v>0</v>
      </c>
    </row>
    <row r="288" spans="1:9" ht="15.75" x14ac:dyDescent="0.25">
      <c r="A288" s="100" t="s">
        <v>397</v>
      </c>
      <c r="B288" s="119" t="s">
        <v>141</v>
      </c>
      <c r="C288" s="119">
        <v>1</v>
      </c>
      <c r="D288" s="119" t="s">
        <v>60</v>
      </c>
      <c r="E288" s="145"/>
      <c r="F288" s="92" t="s">
        <v>1</v>
      </c>
      <c r="G288" s="91">
        <f t="shared" si="39"/>
        <v>0</v>
      </c>
      <c r="H288" s="92" t="s">
        <v>1</v>
      </c>
      <c r="I288" s="91">
        <f t="shared" si="40"/>
        <v>0</v>
      </c>
    </row>
    <row r="289" spans="1:9" ht="15.75" x14ac:dyDescent="0.25">
      <c r="A289" s="100" t="s">
        <v>398</v>
      </c>
      <c r="B289" s="119" t="s">
        <v>208</v>
      </c>
      <c r="C289" s="119">
        <v>1</v>
      </c>
      <c r="D289" s="119" t="s">
        <v>61</v>
      </c>
      <c r="E289" s="145"/>
      <c r="F289" s="92" t="s">
        <v>1</v>
      </c>
      <c r="G289" s="91">
        <f t="shared" si="39"/>
        <v>0</v>
      </c>
      <c r="H289" s="92" t="s">
        <v>1</v>
      </c>
      <c r="I289" s="91">
        <f t="shared" si="40"/>
        <v>0</v>
      </c>
    </row>
    <row r="290" spans="1:9" ht="15.75" x14ac:dyDescent="0.25">
      <c r="A290" s="100" t="s">
        <v>399</v>
      </c>
      <c r="B290" s="119" t="s">
        <v>142</v>
      </c>
      <c r="C290" s="119">
        <v>0.15</v>
      </c>
      <c r="D290" s="119" t="s">
        <v>62</v>
      </c>
      <c r="E290" s="145"/>
      <c r="F290" s="92" t="s">
        <v>1</v>
      </c>
      <c r="G290" s="91">
        <f t="shared" si="39"/>
        <v>0</v>
      </c>
      <c r="H290" s="92" t="s">
        <v>1</v>
      </c>
      <c r="I290" s="91">
        <f t="shared" si="40"/>
        <v>0</v>
      </c>
    </row>
    <row r="291" spans="1:9" ht="15.75" x14ac:dyDescent="0.25">
      <c r="A291" s="100" t="s">
        <v>400</v>
      </c>
      <c r="B291" s="119" t="s">
        <v>143</v>
      </c>
      <c r="C291" s="119">
        <v>1</v>
      </c>
      <c r="D291" s="119" t="s">
        <v>60</v>
      </c>
      <c r="E291" s="145"/>
      <c r="F291" s="92" t="s">
        <v>1</v>
      </c>
      <c r="G291" s="91">
        <f t="shared" si="39"/>
        <v>0</v>
      </c>
      <c r="H291" s="92" t="s">
        <v>1</v>
      </c>
      <c r="I291" s="91">
        <f t="shared" si="40"/>
        <v>0</v>
      </c>
    </row>
    <row r="292" spans="1:9" x14ac:dyDescent="0.25">
      <c r="A292" s="100" t="s">
        <v>401</v>
      </c>
      <c r="B292" s="91" t="s">
        <v>210</v>
      </c>
      <c r="C292" s="91">
        <v>1</v>
      </c>
      <c r="D292" s="91" t="s">
        <v>61</v>
      </c>
      <c r="E292" s="145"/>
      <c r="F292" s="92" t="s">
        <v>1</v>
      </c>
      <c r="G292" s="91">
        <f t="shared" si="39"/>
        <v>0</v>
      </c>
      <c r="H292" s="92" t="s">
        <v>1</v>
      </c>
      <c r="I292" s="91">
        <f t="shared" si="40"/>
        <v>0</v>
      </c>
    </row>
    <row r="293" spans="1:9" x14ac:dyDescent="0.25">
      <c r="A293" s="100" t="s">
        <v>402</v>
      </c>
      <c r="B293" s="91" t="s">
        <v>418</v>
      </c>
      <c r="C293" s="91">
        <v>10</v>
      </c>
      <c r="D293" s="91" t="s">
        <v>60</v>
      </c>
      <c r="E293" s="145"/>
      <c r="F293" s="92" t="s">
        <v>1</v>
      </c>
      <c r="G293" s="91">
        <f t="shared" si="39"/>
        <v>0</v>
      </c>
      <c r="H293" s="92" t="s">
        <v>1</v>
      </c>
      <c r="I293" s="91">
        <f t="shared" si="40"/>
        <v>0</v>
      </c>
    </row>
    <row r="294" spans="1:9" x14ac:dyDescent="0.25">
      <c r="A294" s="100"/>
      <c r="B294" s="115" t="s">
        <v>384</v>
      </c>
      <c r="C294" s="91"/>
      <c r="D294" s="91"/>
      <c r="E294" s="145"/>
      <c r="F294" s="91"/>
      <c r="G294" s="91"/>
      <c r="H294" s="91"/>
      <c r="I294" s="91"/>
    </row>
    <row r="295" spans="1:9" ht="15.75" x14ac:dyDescent="0.25">
      <c r="A295" s="100" t="s">
        <v>403</v>
      </c>
      <c r="B295" s="119" t="s">
        <v>120</v>
      </c>
      <c r="C295" s="119">
        <v>5</v>
      </c>
      <c r="D295" s="119" t="s">
        <v>60</v>
      </c>
      <c r="E295" s="145"/>
      <c r="F295" s="91">
        <f>E295*C295</f>
        <v>0</v>
      </c>
      <c r="G295" s="92" t="s">
        <v>1</v>
      </c>
      <c r="H295" s="91">
        <f>F295*1.21</f>
        <v>0</v>
      </c>
      <c r="I295" s="92" t="s">
        <v>1</v>
      </c>
    </row>
    <row r="296" spans="1:9" ht="15.75" x14ac:dyDescent="0.25">
      <c r="A296" s="100" t="s">
        <v>404</v>
      </c>
      <c r="B296" s="119" t="s">
        <v>79</v>
      </c>
      <c r="C296" s="119">
        <v>5</v>
      </c>
      <c r="D296" s="119" t="s">
        <v>60</v>
      </c>
      <c r="E296" s="145"/>
      <c r="F296" s="91">
        <f>E296*C296</f>
        <v>0</v>
      </c>
      <c r="G296" s="92" t="s">
        <v>1</v>
      </c>
      <c r="H296" s="91">
        <f>F296*1.21</f>
        <v>0</v>
      </c>
      <c r="I296" s="92" t="s">
        <v>1</v>
      </c>
    </row>
    <row r="297" spans="1:9" ht="15.75" x14ac:dyDescent="0.25">
      <c r="A297" s="100" t="s">
        <v>405</v>
      </c>
      <c r="B297" s="119" t="s">
        <v>121</v>
      </c>
      <c r="C297" s="119">
        <v>5</v>
      </c>
      <c r="D297" s="119" t="s">
        <v>60</v>
      </c>
      <c r="E297" s="145"/>
      <c r="F297" s="91">
        <f>E297*C297</f>
        <v>0</v>
      </c>
      <c r="G297" s="92" t="s">
        <v>1</v>
      </c>
      <c r="H297" s="91">
        <f>F297*1.21</f>
        <v>0</v>
      </c>
      <c r="I297" s="92" t="s">
        <v>1</v>
      </c>
    </row>
    <row r="298" spans="1:9" ht="15.75" x14ac:dyDescent="0.25">
      <c r="A298" s="100" t="s">
        <v>406</v>
      </c>
      <c r="B298" s="119" t="s">
        <v>147</v>
      </c>
      <c r="C298" s="119">
        <v>5</v>
      </c>
      <c r="D298" s="119" t="s">
        <v>60</v>
      </c>
      <c r="E298" s="145"/>
      <c r="F298" s="91">
        <f>E298*C298</f>
        <v>0</v>
      </c>
      <c r="G298" s="92" t="s">
        <v>1</v>
      </c>
      <c r="H298" s="91">
        <f>F298*1.21</f>
        <v>0</v>
      </c>
      <c r="I298" s="92" t="s">
        <v>1</v>
      </c>
    </row>
    <row r="299" spans="1:9" ht="15.75" x14ac:dyDescent="0.25">
      <c r="A299" s="100" t="s">
        <v>407</v>
      </c>
      <c r="B299" s="119" t="s">
        <v>249</v>
      </c>
      <c r="C299" s="119">
        <v>250</v>
      </c>
      <c r="D299" s="119" t="s">
        <v>99</v>
      </c>
      <c r="E299" s="145"/>
      <c r="F299" s="92" t="s">
        <v>1</v>
      </c>
      <c r="G299" s="91">
        <f t="shared" ref="G299:G326" si="41">E299*C299</f>
        <v>0</v>
      </c>
      <c r="H299" s="92" t="s">
        <v>1</v>
      </c>
      <c r="I299" s="91">
        <f t="shared" ref="I299:I326" si="42">G299*1.21</f>
        <v>0</v>
      </c>
    </row>
    <row r="300" spans="1:9" ht="15.75" x14ac:dyDescent="0.25">
      <c r="A300" s="100" t="s">
        <v>408</v>
      </c>
      <c r="B300" s="119" t="s">
        <v>123</v>
      </c>
      <c r="C300" s="119">
        <v>45</v>
      </c>
      <c r="D300" s="119" t="s">
        <v>99</v>
      </c>
      <c r="E300" s="145"/>
      <c r="F300" s="92" t="s">
        <v>1</v>
      </c>
      <c r="G300" s="91">
        <f t="shared" si="41"/>
        <v>0</v>
      </c>
      <c r="H300" s="92" t="s">
        <v>1</v>
      </c>
      <c r="I300" s="91">
        <f t="shared" si="42"/>
        <v>0</v>
      </c>
    </row>
    <row r="301" spans="1:9" ht="15.75" x14ac:dyDescent="0.25">
      <c r="A301" s="100" t="s">
        <v>409</v>
      </c>
      <c r="B301" s="119" t="s">
        <v>100</v>
      </c>
      <c r="C301" s="119">
        <v>45</v>
      </c>
      <c r="D301" s="119" t="s">
        <v>99</v>
      </c>
      <c r="E301" s="145"/>
      <c r="F301" s="92" t="s">
        <v>1</v>
      </c>
      <c r="G301" s="91">
        <f t="shared" si="41"/>
        <v>0</v>
      </c>
      <c r="H301" s="92" t="s">
        <v>1</v>
      </c>
      <c r="I301" s="91">
        <f t="shared" si="42"/>
        <v>0</v>
      </c>
    </row>
    <row r="302" spans="1:9" ht="15.75" x14ac:dyDescent="0.25">
      <c r="A302" s="100" t="s">
        <v>410</v>
      </c>
      <c r="B302" s="119" t="s">
        <v>124</v>
      </c>
      <c r="C302" s="119">
        <v>225</v>
      </c>
      <c r="D302" s="119" t="s">
        <v>99</v>
      </c>
      <c r="E302" s="145"/>
      <c r="F302" s="92" t="s">
        <v>1</v>
      </c>
      <c r="G302" s="91">
        <f t="shared" si="41"/>
        <v>0</v>
      </c>
      <c r="H302" s="92" t="s">
        <v>1</v>
      </c>
      <c r="I302" s="91">
        <f t="shared" si="42"/>
        <v>0</v>
      </c>
    </row>
    <row r="303" spans="1:9" ht="15.75" x14ac:dyDescent="0.25">
      <c r="A303" s="100" t="s">
        <v>411</v>
      </c>
      <c r="B303" s="119" t="s">
        <v>148</v>
      </c>
      <c r="C303" s="119">
        <v>225</v>
      </c>
      <c r="D303" s="119" t="s">
        <v>99</v>
      </c>
      <c r="E303" s="145"/>
      <c r="F303" s="92" t="s">
        <v>1</v>
      </c>
      <c r="G303" s="91">
        <f t="shared" si="41"/>
        <v>0</v>
      </c>
      <c r="H303" s="92" t="s">
        <v>1</v>
      </c>
      <c r="I303" s="91">
        <f t="shared" si="42"/>
        <v>0</v>
      </c>
    </row>
    <row r="304" spans="1:9" ht="15.75" x14ac:dyDescent="0.25">
      <c r="A304" s="100" t="s">
        <v>419</v>
      </c>
      <c r="B304" s="119" t="s">
        <v>125</v>
      </c>
      <c r="C304" s="119">
        <v>5</v>
      </c>
      <c r="D304" s="119" t="s">
        <v>60</v>
      </c>
      <c r="E304" s="145"/>
      <c r="F304" s="92" t="s">
        <v>1</v>
      </c>
      <c r="G304" s="91">
        <f t="shared" si="41"/>
        <v>0</v>
      </c>
      <c r="H304" s="92" t="s">
        <v>1</v>
      </c>
      <c r="I304" s="91">
        <f t="shared" si="42"/>
        <v>0</v>
      </c>
    </row>
    <row r="305" spans="1:9" ht="15.75" x14ac:dyDescent="0.25">
      <c r="A305" s="100" t="s">
        <v>420</v>
      </c>
      <c r="B305" s="119" t="s">
        <v>126</v>
      </c>
      <c r="C305" s="119">
        <v>5</v>
      </c>
      <c r="D305" s="119" t="s">
        <v>60</v>
      </c>
      <c r="E305" s="145"/>
      <c r="F305" s="92" t="s">
        <v>1</v>
      </c>
      <c r="G305" s="91">
        <f t="shared" si="41"/>
        <v>0</v>
      </c>
      <c r="H305" s="92" t="s">
        <v>1</v>
      </c>
      <c r="I305" s="91">
        <f t="shared" si="42"/>
        <v>0</v>
      </c>
    </row>
    <row r="306" spans="1:9" ht="15.75" x14ac:dyDescent="0.25">
      <c r="A306" s="100" t="s">
        <v>421</v>
      </c>
      <c r="B306" s="119" t="s">
        <v>127</v>
      </c>
      <c r="C306" s="119">
        <v>225</v>
      </c>
      <c r="D306" s="119" t="s">
        <v>99</v>
      </c>
      <c r="E306" s="145"/>
      <c r="F306" s="92" t="s">
        <v>1</v>
      </c>
      <c r="G306" s="91">
        <f t="shared" si="41"/>
        <v>0</v>
      </c>
      <c r="H306" s="92" t="s">
        <v>1</v>
      </c>
      <c r="I306" s="91">
        <f t="shared" si="42"/>
        <v>0</v>
      </c>
    </row>
    <row r="307" spans="1:9" ht="15.75" x14ac:dyDescent="0.25">
      <c r="A307" s="100" t="s">
        <v>422</v>
      </c>
      <c r="B307" s="119" t="s">
        <v>128</v>
      </c>
      <c r="C307" s="119">
        <v>225</v>
      </c>
      <c r="D307" s="119" t="s">
        <v>99</v>
      </c>
      <c r="E307" s="145"/>
      <c r="F307" s="92" t="s">
        <v>1</v>
      </c>
      <c r="G307" s="91">
        <f t="shared" si="41"/>
        <v>0</v>
      </c>
      <c r="H307" s="92" t="s">
        <v>1</v>
      </c>
      <c r="I307" s="91">
        <f t="shared" si="42"/>
        <v>0</v>
      </c>
    </row>
    <row r="308" spans="1:9" ht="15.75" x14ac:dyDescent="0.25">
      <c r="A308" s="100" t="s">
        <v>423</v>
      </c>
      <c r="B308" s="119" t="s">
        <v>129</v>
      </c>
      <c r="C308" s="119">
        <v>225</v>
      </c>
      <c r="D308" s="119" t="s">
        <v>99</v>
      </c>
      <c r="E308" s="145"/>
      <c r="F308" s="92" t="s">
        <v>1</v>
      </c>
      <c r="G308" s="120">
        <f>E308*C308</f>
        <v>0</v>
      </c>
      <c r="H308" s="92" t="s">
        <v>1</v>
      </c>
      <c r="I308" s="120">
        <f>G308*1.21</f>
        <v>0</v>
      </c>
    </row>
    <row r="309" spans="1:9" ht="15.75" x14ac:dyDescent="0.25">
      <c r="A309" s="100" t="s">
        <v>424</v>
      </c>
      <c r="B309" s="119" t="s">
        <v>130</v>
      </c>
      <c r="C309" s="119">
        <v>5</v>
      </c>
      <c r="D309" s="119" t="s">
        <v>60</v>
      </c>
      <c r="E309" s="145"/>
      <c r="F309" s="91">
        <f t="shared" ref="F309:F313" si="43">E309*C309</f>
        <v>0</v>
      </c>
      <c r="G309" s="92" t="s">
        <v>1</v>
      </c>
      <c r="H309" s="91">
        <f t="shared" ref="H309:H313" si="44">F309*1.21</f>
        <v>0</v>
      </c>
      <c r="I309" s="92" t="s">
        <v>1</v>
      </c>
    </row>
    <row r="310" spans="1:9" ht="15.75" x14ac:dyDescent="0.25">
      <c r="A310" s="100" t="s">
        <v>425</v>
      </c>
      <c r="B310" s="119" t="s">
        <v>131</v>
      </c>
      <c r="C310" s="119">
        <v>5</v>
      </c>
      <c r="D310" s="119" t="s">
        <v>60</v>
      </c>
      <c r="E310" s="145"/>
      <c r="F310" s="91">
        <f t="shared" si="43"/>
        <v>0</v>
      </c>
      <c r="G310" s="92" t="s">
        <v>1</v>
      </c>
      <c r="H310" s="91">
        <f t="shared" si="44"/>
        <v>0</v>
      </c>
      <c r="I310" s="92" t="s">
        <v>1</v>
      </c>
    </row>
    <row r="311" spans="1:9" ht="15.75" x14ac:dyDescent="0.25">
      <c r="A311" s="100" t="s">
        <v>426</v>
      </c>
      <c r="B311" s="119" t="s">
        <v>132</v>
      </c>
      <c r="C311" s="119">
        <v>5</v>
      </c>
      <c r="D311" s="119" t="s">
        <v>60</v>
      </c>
      <c r="E311" s="145"/>
      <c r="F311" s="91">
        <f t="shared" si="43"/>
        <v>0</v>
      </c>
      <c r="G311" s="92" t="s">
        <v>1</v>
      </c>
      <c r="H311" s="91">
        <f t="shared" si="44"/>
        <v>0</v>
      </c>
      <c r="I311" s="92" t="s">
        <v>1</v>
      </c>
    </row>
    <row r="312" spans="1:9" ht="15.75" x14ac:dyDescent="0.25">
      <c r="A312" s="100" t="s">
        <v>430</v>
      </c>
      <c r="B312" s="119" t="s">
        <v>151</v>
      </c>
      <c r="C312" s="119">
        <v>5</v>
      </c>
      <c r="D312" s="119" t="s">
        <v>60</v>
      </c>
      <c r="E312" s="145"/>
      <c r="F312" s="91">
        <f t="shared" si="43"/>
        <v>0</v>
      </c>
      <c r="G312" s="92" t="s">
        <v>1</v>
      </c>
      <c r="H312" s="91">
        <f t="shared" si="44"/>
        <v>0</v>
      </c>
      <c r="I312" s="92" t="s">
        <v>1</v>
      </c>
    </row>
    <row r="313" spans="1:9" ht="15.75" x14ac:dyDescent="0.25">
      <c r="A313" s="100" t="s">
        <v>431</v>
      </c>
      <c r="B313" s="119" t="s">
        <v>133</v>
      </c>
      <c r="C313" s="119">
        <v>5</v>
      </c>
      <c r="D313" s="119" t="s">
        <v>134</v>
      </c>
      <c r="E313" s="145"/>
      <c r="F313" s="91">
        <f t="shared" si="43"/>
        <v>0</v>
      </c>
      <c r="G313" s="92" t="s">
        <v>1</v>
      </c>
      <c r="H313" s="91">
        <f t="shared" si="44"/>
        <v>0</v>
      </c>
      <c r="I313" s="92" t="s">
        <v>1</v>
      </c>
    </row>
    <row r="314" spans="1:9" ht="15.75" x14ac:dyDescent="0.25">
      <c r="A314" s="100" t="s">
        <v>432</v>
      </c>
      <c r="B314" s="119" t="s">
        <v>135</v>
      </c>
      <c r="C314" s="119">
        <v>5</v>
      </c>
      <c r="D314" s="119" t="s">
        <v>136</v>
      </c>
      <c r="E314" s="145"/>
      <c r="F314" s="92" t="s">
        <v>1</v>
      </c>
      <c r="G314" s="91">
        <f t="shared" si="41"/>
        <v>0</v>
      </c>
      <c r="H314" s="92" t="s">
        <v>1</v>
      </c>
      <c r="I314" s="91">
        <f t="shared" si="42"/>
        <v>0</v>
      </c>
    </row>
    <row r="315" spans="1:9" ht="15.75" x14ac:dyDescent="0.25">
      <c r="A315" s="100" t="s">
        <v>433</v>
      </c>
      <c r="B315" s="119" t="s">
        <v>137</v>
      </c>
      <c r="C315" s="119">
        <v>5</v>
      </c>
      <c r="D315" s="119" t="s">
        <v>96</v>
      </c>
      <c r="E315" s="145"/>
      <c r="F315" s="92" t="s">
        <v>1</v>
      </c>
      <c r="G315" s="91">
        <f t="shared" si="41"/>
        <v>0</v>
      </c>
      <c r="H315" s="92" t="s">
        <v>1</v>
      </c>
      <c r="I315" s="91">
        <f t="shared" si="42"/>
        <v>0</v>
      </c>
    </row>
    <row r="316" spans="1:9" ht="15.75" x14ac:dyDescent="0.25">
      <c r="A316" s="100" t="s">
        <v>434</v>
      </c>
      <c r="B316" s="119" t="s">
        <v>429</v>
      </c>
      <c r="C316" s="119">
        <v>10</v>
      </c>
      <c r="D316" s="119" t="s">
        <v>428</v>
      </c>
      <c r="E316" s="145"/>
      <c r="F316" s="92" t="s">
        <v>1</v>
      </c>
      <c r="G316" s="91">
        <f t="shared" si="41"/>
        <v>0</v>
      </c>
      <c r="H316" s="92" t="s">
        <v>1</v>
      </c>
      <c r="I316" s="91">
        <f t="shared" si="42"/>
        <v>0</v>
      </c>
    </row>
    <row r="317" spans="1:9" ht="15.75" x14ac:dyDescent="0.25">
      <c r="A317" s="100" t="s">
        <v>435</v>
      </c>
      <c r="B317" s="119" t="s">
        <v>427</v>
      </c>
      <c r="C317" s="119">
        <v>150</v>
      </c>
      <c r="D317" s="119" t="s">
        <v>99</v>
      </c>
      <c r="E317" s="145"/>
      <c r="F317" s="92" t="s">
        <v>1</v>
      </c>
      <c r="G317" s="91">
        <f>C317*E317</f>
        <v>0</v>
      </c>
      <c r="H317" s="92" t="s">
        <v>1</v>
      </c>
      <c r="I317" s="91">
        <f>G317*1.21</f>
        <v>0</v>
      </c>
    </row>
    <row r="318" spans="1:9" ht="15.75" x14ac:dyDescent="0.25">
      <c r="A318" s="100" t="s">
        <v>436</v>
      </c>
      <c r="B318" s="119" t="s">
        <v>138</v>
      </c>
      <c r="C318" s="119">
        <v>1</v>
      </c>
      <c r="D318" s="119" t="s">
        <v>136</v>
      </c>
      <c r="E318" s="145"/>
      <c r="F318" s="92" t="s">
        <v>1</v>
      </c>
      <c r="G318" s="91">
        <f t="shared" si="41"/>
        <v>0</v>
      </c>
      <c r="H318" s="92" t="s">
        <v>1</v>
      </c>
      <c r="I318" s="91">
        <f t="shared" si="42"/>
        <v>0</v>
      </c>
    </row>
    <row r="319" spans="1:9" ht="15.75" x14ac:dyDescent="0.25">
      <c r="A319" s="100" t="s">
        <v>437</v>
      </c>
      <c r="B319" s="119" t="s">
        <v>139</v>
      </c>
      <c r="C319" s="119">
        <v>1</v>
      </c>
      <c r="D319" s="119" t="s">
        <v>136</v>
      </c>
      <c r="E319" s="145"/>
      <c r="F319" s="92" t="s">
        <v>1</v>
      </c>
      <c r="G319" s="91">
        <f t="shared" si="41"/>
        <v>0</v>
      </c>
      <c r="H319" s="92" t="s">
        <v>1</v>
      </c>
      <c r="I319" s="91">
        <f t="shared" si="42"/>
        <v>0</v>
      </c>
    </row>
    <row r="320" spans="1:9" ht="15.75" x14ac:dyDescent="0.25">
      <c r="A320" s="100" t="s">
        <v>438</v>
      </c>
      <c r="B320" s="119" t="s">
        <v>140</v>
      </c>
      <c r="C320" s="119">
        <v>0.22500000000000001</v>
      </c>
      <c r="D320" s="119" t="s">
        <v>96</v>
      </c>
      <c r="E320" s="145"/>
      <c r="F320" s="92" t="s">
        <v>1</v>
      </c>
      <c r="G320" s="91">
        <f t="shared" si="41"/>
        <v>0</v>
      </c>
      <c r="H320" s="92" t="s">
        <v>1</v>
      </c>
      <c r="I320" s="91">
        <f t="shared" si="42"/>
        <v>0</v>
      </c>
    </row>
    <row r="321" spans="1:80" ht="15.75" x14ac:dyDescent="0.25">
      <c r="A321" s="100" t="s">
        <v>439</v>
      </c>
      <c r="B321" s="119" t="s">
        <v>141</v>
      </c>
      <c r="C321" s="119">
        <v>1</v>
      </c>
      <c r="D321" s="119" t="s">
        <v>60</v>
      </c>
      <c r="E321" s="145"/>
      <c r="F321" s="92" t="s">
        <v>1</v>
      </c>
      <c r="G321" s="91">
        <f t="shared" si="41"/>
        <v>0</v>
      </c>
      <c r="H321" s="92" t="s">
        <v>1</v>
      </c>
      <c r="I321" s="91">
        <f t="shared" si="42"/>
        <v>0</v>
      </c>
    </row>
    <row r="322" spans="1:80" ht="15.75" x14ac:dyDescent="0.25">
      <c r="A322" s="100" t="s">
        <v>440</v>
      </c>
      <c r="B322" s="119" t="s">
        <v>208</v>
      </c>
      <c r="C322" s="119">
        <v>1</v>
      </c>
      <c r="D322" s="119" t="s">
        <v>61</v>
      </c>
      <c r="E322" s="145"/>
      <c r="F322" s="92" t="s">
        <v>1</v>
      </c>
      <c r="G322" s="91">
        <f t="shared" si="41"/>
        <v>0</v>
      </c>
      <c r="H322" s="92" t="s">
        <v>1</v>
      </c>
      <c r="I322" s="91">
        <f t="shared" si="42"/>
        <v>0</v>
      </c>
    </row>
    <row r="323" spans="1:80" ht="15.75" x14ac:dyDescent="0.25">
      <c r="A323" s="100" t="s">
        <v>441</v>
      </c>
      <c r="B323" s="119" t="s">
        <v>142</v>
      </c>
      <c r="C323" s="119">
        <v>0.22500000000000001</v>
      </c>
      <c r="D323" s="119" t="s">
        <v>62</v>
      </c>
      <c r="E323" s="145"/>
      <c r="F323" s="92" t="s">
        <v>1</v>
      </c>
      <c r="G323" s="91">
        <f t="shared" si="41"/>
        <v>0</v>
      </c>
      <c r="H323" s="92" t="s">
        <v>1</v>
      </c>
      <c r="I323" s="91">
        <f t="shared" si="42"/>
        <v>0</v>
      </c>
    </row>
    <row r="324" spans="1:80" ht="15.75" x14ac:dyDescent="0.25">
      <c r="A324" s="100" t="s">
        <v>442</v>
      </c>
      <c r="B324" s="119" t="s">
        <v>143</v>
      </c>
      <c r="C324" s="119">
        <v>1</v>
      </c>
      <c r="D324" s="119" t="s">
        <v>60</v>
      </c>
      <c r="E324" s="145"/>
      <c r="F324" s="92" t="s">
        <v>1</v>
      </c>
      <c r="G324" s="91">
        <f t="shared" si="41"/>
        <v>0</v>
      </c>
      <c r="H324" s="92" t="s">
        <v>1</v>
      </c>
      <c r="I324" s="91">
        <f t="shared" si="42"/>
        <v>0</v>
      </c>
    </row>
    <row r="325" spans="1:80" x14ac:dyDescent="0.25">
      <c r="A325" s="100" t="s">
        <v>443</v>
      </c>
      <c r="B325" s="91" t="s">
        <v>210</v>
      </c>
      <c r="C325" s="91">
        <v>1</v>
      </c>
      <c r="D325" s="91" t="s">
        <v>61</v>
      </c>
      <c r="E325" s="145"/>
      <c r="F325" s="92" t="s">
        <v>1</v>
      </c>
      <c r="G325" s="91">
        <f t="shared" si="41"/>
        <v>0</v>
      </c>
      <c r="H325" s="92" t="s">
        <v>1</v>
      </c>
      <c r="I325" s="91">
        <f t="shared" si="42"/>
        <v>0</v>
      </c>
    </row>
    <row r="326" spans="1:80" ht="15.75" thickBot="1" x14ac:dyDescent="0.3">
      <c r="A326" s="100" t="s">
        <v>444</v>
      </c>
      <c r="B326" s="91" t="s">
        <v>418</v>
      </c>
      <c r="C326" s="91">
        <v>10</v>
      </c>
      <c r="D326" s="91" t="s">
        <v>60</v>
      </c>
      <c r="E326" s="145"/>
      <c r="F326" s="92" t="s">
        <v>1</v>
      </c>
      <c r="G326" s="91">
        <f t="shared" si="41"/>
        <v>0</v>
      </c>
      <c r="H326" s="92" t="s">
        <v>1</v>
      </c>
      <c r="I326" s="91">
        <f t="shared" si="42"/>
        <v>0</v>
      </c>
    </row>
    <row r="327" spans="1:80" s="89" customFormat="1" ht="15.75" thickBot="1" x14ac:dyDescent="0.3">
      <c r="A327" s="109" t="s">
        <v>412</v>
      </c>
      <c r="B327" s="85" t="s">
        <v>54</v>
      </c>
      <c r="C327" s="86"/>
      <c r="D327" s="86"/>
      <c r="E327" s="144"/>
      <c r="F327" s="87">
        <f>F332</f>
        <v>0</v>
      </c>
      <c r="G327" s="87">
        <f>SUM(G328:G332)</f>
        <v>0</v>
      </c>
      <c r="H327" s="87">
        <f>H332</f>
        <v>0</v>
      </c>
      <c r="I327" s="88">
        <f>SUM(I328:I332)</f>
        <v>0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</row>
    <row r="328" spans="1:80" x14ac:dyDescent="0.25">
      <c r="A328" s="90" t="s">
        <v>413</v>
      </c>
      <c r="B328" s="91" t="s">
        <v>55</v>
      </c>
      <c r="C328" s="91">
        <v>1</v>
      </c>
      <c r="D328" s="91" t="s">
        <v>61</v>
      </c>
      <c r="E328" s="145"/>
      <c r="F328" s="95" t="s">
        <v>1</v>
      </c>
      <c r="G328" s="95">
        <f>C328*E328</f>
        <v>0</v>
      </c>
      <c r="H328" s="95" t="s">
        <v>1</v>
      </c>
      <c r="I328" s="96">
        <f>G328*1.21</f>
        <v>0</v>
      </c>
    </row>
    <row r="329" spans="1:80" x14ac:dyDescent="0.25">
      <c r="A329" s="100" t="s">
        <v>414</v>
      </c>
      <c r="B329" s="93" t="s">
        <v>56</v>
      </c>
      <c r="C329" s="91">
        <v>1</v>
      </c>
      <c r="D329" s="91" t="s">
        <v>61</v>
      </c>
      <c r="E329" s="146"/>
      <c r="F329" s="95" t="s">
        <v>1</v>
      </c>
      <c r="G329" s="95">
        <f>C329*E329</f>
        <v>0</v>
      </c>
      <c r="H329" s="95" t="s">
        <v>1</v>
      </c>
      <c r="I329" s="96">
        <f>G329*1.21</f>
        <v>0</v>
      </c>
    </row>
    <row r="330" spans="1:80" x14ac:dyDescent="0.25">
      <c r="A330" s="100" t="s">
        <v>415</v>
      </c>
      <c r="B330" s="93" t="s">
        <v>57</v>
      </c>
      <c r="C330" s="91">
        <v>1</v>
      </c>
      <c r="D330" s="91" t="s">
        <v>61</v>
      </c>
      <c r="E330" s="146"/>
      <c r="F330" s="95" t="s">
        <v>1</v>
      </c>
      <c r="G330" s="95">
        <f>C330*E330</f>
        <v>0</v>
      </c>
      <c r="H330" s="95" t="s">
        <v>1</v>
      </c>
      <c r="I330" s="96">
        <f>G330*1.21</f>
        <v>0</v>
      </c>
    </row>
    <row r="331" spans="1:80" x14ac:dyDescent="0.25">
      <c r="A331" s="100" t="s">
        <v>416</v>
      </c>
      <c r="B331" s="93" t="s">
        <v>58</v>
      </c>
      <c r="C331" s="91">
        <v>1</v>
      </c>
      <c r="D331" s="91" t="s">
        <v>61</v>
      </c>
      <c r="E331" s="146"/>
      <c r="F331" s="95" t="s">
        <v>1</v>
      </c>
      <c r="G331" s="95">
        <f>C331*E331</f>
        <v>0</v>
      </c>
      <c r="H331" s="95" t="s">
        <v>1</v>
      </c>
      <c r="I331" s="96">
        <f>G331*1.21</f>
        <v>0</v>
      </c>
    </row>
    <row r="332" spans="1:80" x14ac:dyDescent="0.25">
      <c r="A332" s="100" t="s">
        <v>417</v>
      </c>
      <c r="B332" s="93" t="s">
        <v>59</v>
      </c>
      <c r="C332" s="91">
        <v>1</v>
      </c>
      <c r="D332" s="91" t="s">
        <v>61</v>
      </c>
      <c r="E332" s="146"/>
      <c r="F332" s="96">
        <f>C332*E332</f>
        <v>0</v>
      </c>
      <c r="G332" s="95" t="s">
        <v>1</v>
      </c>
      <c r="H332" s="96">
        <f>F332*1.21</f>
        <v>0</v>
      </c>
      <c r="I332" s="92" t="s">
        <v>1</v>
      </c>
    </row>
    <row r="333" spans="1:80" ht="15.75" thickBot="1" x14ac:dyDescent="0.3"/>
    <row r="334" spans="1:80" ht="15.75" thickBot="1" x14ac:dyDescent="0.3">
      <c r="B334" s="123" t="s">
        <v>69</v>
      </c>
      <c r="C334" s="124"/>
      <c r="D334" s="124"/>
      <c r="E334" s="124"/>
      <c r="F334" s="125">
        <f>F327+F43+F34+F3+F23+F47</f>
        <v>0</v>
      </c>
      <c r="G334" s="125">
        <f>G327+G43+G34+G23+G3+G47</f>
        <v>0</v>
      </c>
      <c r="H334" s="125">
        <f>H327+H43+H34+H23+H3+H47</f>
        <v>0</v>
      </c>
      <c r="I334" s="126">
        <f>I3+I23+I34+I43+I327+I47</f>
        <v>0</v>
      </c>
    </row>
    <row r="335" spans="1:80" ht="15.75" thickBot="1" x14ac:dyDescent="0.3"/>
    <row r="336" spans="1:80" x14ac:dyDescent="0.25">
      <c r="B336" s="127"/>
      <c r="C336" s="128"/>
      <c r="D336" s="128"/>
      <c r="E336" s="128" t="s">
        <v>71</v>
      </c>
      <c r="F336" s="128" t="s">
        <v>72</v>
      </c>
      <c r="G336" s="128" t="s">
        <v>73</v>
      </c>
      <c r="H336" s="129" t="s">
        <v>74</v>
      </c>
    </row>
    <row r="337" spans="2:8" x14ac:dyDescent="0.25">
      <c r="B337" s="130" t="s">
        <v>70</v>
      </c>
      <c r="C337" s="131"/>
      <c r="D337" s="132"/>
      <c r="E337" s="131" t="s">
        <v>0</v>
      </c>
      <c r="F337" s="133">
        <f>F334+G334</f>
        <v>0</v>
      </c>
      <c r="G337" s="133">
        <f>H337-F337</f>
        <v>0</v>
      </c>
      <c r="H337" s="134">
        <f>H334+I334</f>
        <v>0</v>
      </c>
    </row>
    <row r="338" spans="2:8" x14ac:dyDescent="0.25">
      <c r="B338" s="130" t="s">
        <v>6</v>
      </c>
      <c r="C338" s="131"/>
      <c r="D338" s="132"/>
      <c r="E338" s="131" t="s">
        <v>0</v>
      </c>
      <c r="F338" s="135">
        <f>F334</f>
        <v>0</v>
      </c>
      <c r="G338" s="135">
        <f>H338-F338</f>
        <v>0</v>
      </c>
      <c r="H338" s="136">
        <f>H334</f>
        <v>0</v>
      </c>
    </row>
    <row r="339" spans="2:8" ht="15.75" thickBot="1" x14ac:dyDescent="0.3">
      <c r="B339" s="137" t="s">
        <v>7</v>
      </c>
      <c r="C339" s="138"/>
      <c r="D339" s="139"/>
      <c r="E339" s="138" t="s">
        <v>0</v>
      </c>
      <c r="F339" s="140">
        <f>G334</f>
        <v>0</v>
      </c>
      <c r="G339" s="140">
        <f>H339-F339</f>
        <v>0</v>
      </c>
      <c r="H339" s="141">
        <f>I334</f>
        <v>0</v>
      </c>
    </row>
    <row r="341" spans="2:8" x14ac:dyDescent="0.25">
      <c r="D341" s="142"/>
      <c r="F341" s="143"/>
      <c r="G341" s="143"/>
      <c r="H341" s="143"/>
    </row>
    <row r="342" spans="2:8" x14ac:dyDescent="0.25">
      <c r="D342" s="142"/>
      <c r="F342" s="143"/>
      <c r="G342" s="143"/>
      <c r="H342" s="143"/>
    </row>
    <row r="343" spans="2:8" x14ac:dyDescent="0.25">
      <c r="D343" s="142"/>
      <c r="F343" s="143"/>
      <c r="G343" s="143"/>
      <c r="H343" s="143"/>
    </row>
    <row r="345" spans="2:8" x14ac:dyDescent="0.25">
      <c r="D345" s="142"/>
      <c r="F345" s="114"/>
      <c r="G345" s="114"/>
      <c r="H345" s="114"/>
    </row>
    <row r="346" spans="2:8" x14ac:dyDescent="0.25">
      <c r="D346" s="142"/>
      <c r="F346" s="114"/>
      <c r="G346" s="114"/>
      <c r="H346" s="114"/>
    </row>
    <row r="347" spans="2:8" x14ac:dyDescent="0.25">
      <c r="D347" s="142"/>
      <c r="F347" s="114"/>
      <c r="G347" s="114"/>
      <c r="H347" s="114"/>
    </row>
    <row r="353" spans="3:3" x14ac:dyDescent="0.25">
      <c r="C353" s="114"/>
    </row>
  </sheetData>
  <sheetProtection algorithmName="SHA-512" hashValue="BcydEhXoGcQ1muNy1N8petxh2kxzHORO8uVY7dH4SbH1D/tf5YkfUmVDHbmXuLVbjTMNdfSnqPM/soaCr8q3xg==" saltValue="iFjeX00hBfJFpkJ5G0/K1A==" spinCount="100000" sheet="1" formatCells="0" formatColumns="0" formatRows="0" insertColumns="0" insertRows="0" insertHyperlinks="0" deleteColumns="0" deleteRows="0" sort="0" autoFilter="0" pivotTables="0"/>
  <phoneticPr fontId="2" type="noConversion"/>
  <pageMargins left="0.7" right="0.7" top="0.78740157499999996" bottom="0.78740157499999996" header="0.3" footer="0.3"/>
  <pageSetup paperSize="9" scale="5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 Black</dc:creator>
  <cp:lastModifiedBy>Dagmar Černá</cp:lastModifiedBy>
  <cp:lastPrinted>2022-11-01T10:51:25Z</cp:lastPrinted>
  <dcterms:created xsi:type="dcterms:W3CDTF">2015-06-05T18:19:34Z</dcterms:created>
  <dcterms:modified xsi:type="dcterms:W3CDTF">2024-11-05T11:00:41Z</dcterms:modified>
</cp:coreProperties>
</file>