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ovosice\2025\PD DPS\"/>
    </mc:Choice>
  </mc:AlternateContent>
  <xr:revisionPtr revIDLastSave="0" documentId="13_ncr:1_{E64CCE19-97CA-48B0-AB79-BAD9701049DF}" xr6:coauthVersionLast="47" xr6:coauthVersionMax="47" xr10:uidLastSave="{00000000-0000-0000-0000-000000000000}"/>
  <bookViews>
    <workbookView xWindow="-108" yWindow="-108" windowWidth="23256" windowHeight="14616" tabRatio="908" xr2:uid="{00000000-000D-0000-FFFF-FFFF00000000}"/>
  </bookViews>
  <sheets>
    <sheet name="rekapitulace" sheetId="7" r:id="rId1"/>
    <sheet name="VRN" sheetId="17" r:id="rId2"/>
    <sheet name="SO 001 Asanace, příprava území " sheetId="16" r:id="rId3"/>
    <sheet name="SO 101 Zpevněné plochy a Mobili" sheetId="13" r:id="rId4"/>
    <sheet name="SO 101 Elektro" sheetId="20" r:id="rId5"/>
    <sheet name=" SO 801 Dendrologie" sheetId="15" r:id="rId6"/>
    <sheet name="SO 801 Sadové úpravy" sheetId="6" r:id="rId7"/>
    <sheet name="Rostliny" sheetId="5" r:id="rId8"/>
  </sheets>
  <definedNames>
    <definedName name="_xlnm.Print_Area" localSheetId="7">Rostliny!$A$1:$D$42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3" l="1"/>
  <c r="D40" i="16"/>
  <c r="D41" i="16" s="1"/>
  <c r="F41" i="16" s="1"/>
  <c r="D36" i="16"/>
  <c r="F36" i="16" s="1"/>
  <c r="D35" i="16"/>
  <c r="F35" i="16" s="1"/>
  <c r="D32" i="16"/>
  <c r="D33" i="16" s="1"/>
  <c r="F33" i="16" s="1"/>
  <c r="D31" i="16"/>
  <c r="F31" i="16" s="1"/>
  <c r="F43" i="16"/>
  <c r="F42" i="16"/>
  <c r="F39" i="16"/>
  <c r="F38" i="16"/>
  <c r="F37" i="16"/>
  <c r="F34" i="16"/>
  <c r="D30" i="16"/>
  <c r="F32" i="16" l="1"/>
  <c r="F40" i="16"/>
  <c r="F70" i="13" l="1"/>
  <c r="F126" i="6" l="1"/>
  <c r="F114" i="6"/>
  <c r="F81" i="6"/>
  <c r="F33" i="15"/>
  <c r="F34" i="15"/>
  <c r="F35" i="15"/>
  <c r="F36" i="15"/>
  <c r="F37" i="15"/>
  <c r="D52" i="13" l="1"/>
  <c r="D42" i="13"/>
  <c r="D43" i="13"/>
  <c r="D45" i="13"/>
  <c r="D47" i="13"/>
  <c r="D46" i="13"/>
  <c r="F77" i="13"/>
  <c r="F78" i="13"/>
  <c r="F85" i="13"/>
  <c r="F86" i="13"/>
  <c r="F87" i="13"/>
  <c r="F88" i="13"/>
  <c r="F90" i="13"/>
  <c r="D89" i="13"/>
  <c r="F89" i="13" s="1"/>
  <c r="D80" i="13"/>
  <c r="D81" i="13" s="1"/>
  <c r="F81" i="13" s="1"/>
  <c r="D79" i="13"/>
  <c r="D49" i="13" l="1"/>
  <c r="D50" i="13"/>
  <c r="D48" i="13"/>
  <c r="D41" i="13"/>
  <c r="D44" i="13"/>
  <c r="F80" i="13"/>
  <c r="F48" i="13" l="1"/>
  <c r="D51" i="13"/>
  <c r="D94" i="13" l="1"/>
  <c r="D84" i="13" s="1"/>
  <c r="F84" i="13" s="1"/>
  <c r="D93" i="13"/>
  <c r="D82" i="13" s="1"/>
  <c r="F82" i="13" s="1"/>
  <c r="D92" i="13"/>
  <c r="D44" i="15"/>
  <c r="D43" i="15"/>
  <c r="D42" i="15"/>
  <c r="D41" i="15"/>
  <c r="D48" i="15" s="1"/>
  <c r="F41" i="15"/>
  <c r="F42" i="15"/>
  <c r="F43" i="15"/>
  <c r="F45" i="15"/>
  <c r="D34" i="15"/>
  <c r="D33" i="15"/>
  <c r="D32" i="15"/>
  <c r="D54" i="6"/>
  <c r="F54" i="6" s="1"/>
  <c r="D55" i="6"/>
  <c r="D33" i="6"/>
  <c r="D30" i="6"/>
  <c r="D25" i="6"/>
  <c r="E9" i="6"/>
  <c r="D70" i="6" l="1"/>
  <c r="F55" i="6"/>
  <c r="D47" i="15"/>
  <c r="D83" i="13"/>
  <c r="F83" i="13" s="1"/>
  <c r="D37" i="15"/>
  <c r="D39" i="5"/>
  <c r="E15" i="6" s="1"/>
  <c r="D34" i="5"/>
  <c r="E14" i="6" s="1"/>
  <c r="D59" i="6" l="1"/>
  <c r="F59" i="6" s="1"/>
  <c r="D75" i="6"/>
  <c r="D60" i="6"/>
  <c r="F60" i="6" s="1"/>
  <c r="D74" i="6"/>
  <c r="D66" i="6"/>
  <c r="F66" i="6" s="1"/>
  <c r="F92" i="13"/>
  <c r="F93" i="13"/>
  <c r="F94" i="13"/>
  <c r="F95" i="13"/>
  <c r="F96" i="13"/>
  <c r="F97" i="13"/>
  <c r="F98" i="13"/>
  <c r="F99" i="13"/>
  <c r="F100" i="13"/>
  <c r="F102" i="13"/>
  <c r="F103" i="13"/>
  <c r="F58" i="13" l="1"/>
  <c r="F59" i="13"/>
  <c r="F60" i="13"/>
  <c r="F61" i="13"/>
  <c r="F62" i="13"/>
  <c r="F63" i="13"/>
  <c r="F64" i="13"/>
  <c r="F65" i="13"/>
  <c r="F66" i="13"/>
  <c r="F67" i="13"/>
  <c r="F68" i="13"/>
  <c r="F69" i="13"/>
  <c r="F71" i="13"/>
  <c r="F72" i="13"/>
  <c r="F54" i="13"/>
  <c r="F55" i="13"/>
  <c r="F53" i="13"/>
  <c r="F52" i="13"/>
  <c r="F51" i="13"/>
  <c r="F50" i="13"/>
  <c r="F47" i="13"/>
  <c r="F45" i="13" l="1"/>
  <c r="F43" i="13" l="1"/>
  <c r="F46" i="13"/>
  <c r="F42" i="13" l="1"/>
  <c r="F41" i="13"/>
  <c r="F44" i="13"/>
  <c r="F49" i="13"/>
  <c r="F46" i="15" l="1"/>
  <c r="F48" i="15"/>
  <c r="F47" i="15"/>
  <c r="D35" i="15"/>
  <c r="F32" i="15" l="1"/>
  <c r="F44" i="15"/>
  <c r="F38" i="15" l="1"/>
  <c r="D18" i="7" s="1"/>
  <c r="E49" i="15"/>
  <c r="D17" i="7" s="1"/>
  <c r="D12" i="5"/>
  <c r="D73" i="6" l="1"/>
  <c r="E11" i="6"/>
  <c r="D52" i="6" s="1"/>
  <c r="F30" i="16"/>
  <c r="F44" i="16" s="1"/>
  <c r="D9" i="7" s="1"/>
  <c r="D8" i="7" s="1"/>
  <c r="F76" i="13" l="1"/>
  <c r="E104" i="13" s="1"/>
  <c r="F57" i="13"/>
  <c r="F40" i="13"/>
  <c r="D122" i="6"/>
  <c r="F122" i="6" s="1"/>
  <c r="F96" i="6"/>
  <c r="D82" i="6"/>
  <c r="D101" i="6"/>
  <c r="D103" i="6" s="1"/>
  <c r="F103" i="6" s="1"/>
  <c r="D61" i="6"/>
  <c r="F61" i="6" s="1"/>
  <c r="F74" i="6"/>
  <c r="F27" i="6"/>
  <c r="F28" i="6"/>
  <c r="F29" i="6"/>
  <c r="F40" i="6"/>
  <c r="D26" i="6"/>
  <c r="F30" i="6" s="1"/>
  <c r="F47" i="6"/>
  <c r="F46" i="6"/>
  <c r="F45" i="6"/>
  <c r="F44" i="6"/>
  <c r="F43" i="6"/>
  <c r="F42" i="6"/>
  <c r="F73" i="13" l="1"/>
  <c r="D13" i="7"/>
  <c r="D57" i="6"/>
  <c r="D85" i="6"/>
  <c r="D88" i="6"/>
  <c r="F101" i="6"/>
  <c r="D102" i="6"/>
  <c r="D62" i="6"/>
  <c r="D53" i="6"/>
  <c r="F26" i="6"/>
  <c r="F33" i="6"/>
  <c r="D31" i="6"/>
  <c r="D32" i="6" s="1"/>
  <c r="D56" i="6" l="1"/>
  <c r="F56" i="6" s="1"/>
  <c r="F53" i="6"/>
  <c r="D63" i="6"/>
  <c r="F63" i="6" s="1"/>
  <c r="F62" i="6"/>
  <c r="D58" i="6"/>
  <c r="F58" i="6" s="1"/>
  <c r="F57" i="6"/>
  <c r="D34" i="6"/>
  <c r="F32" i="6"/>
  <c r="F102" i="6"/>
  <c r="D104" i="6"/>
  <c r="F128" i="6"/>
  <c r="F31" i="6"/>
  <c r="F104" i="6" l="1"/>
  <c r="F127" i="6"/>
  <c r="F129" i="6"/>
  <c r="D35" i="6"/>
  <c r="F34" i="6"/>
  <c r="F116" i="6" l="1"/>
  <c r="D12" i="7"/>
  <c r="D11" i="7" s="1"/>
  <c r="D37" i="6"/>
  <c r="D38" i="6" s="1"/>
  <c r="F35" i="6"/>
  <c r="F117" i="6" l="1"/>
  <c r="F115" i="6"/>
  <c r="D39" i="6"/>
  <c r="F38" i="6"/>
  <c r="F75" i="6" l="1"/>
  <c r="D64" i="6" l="1"/>
  <c r="D65" i="6" l="1"/>
  <c r="F64" i="6"/>
  <c r="F109" i="6"/>
  <c r="F25" i="6"/>
  <c r="D69" i="6" l="1"/>
  <c r="D95" i="6" s="1"/>
  <c r="F65" i="6"/>
  <c r="F39" i="6"/>
  <c r="F37" i="6"/>
  <c r="F48" i="6" l="1"/>
  <c r="D19" i="7" s="1"/>
  <c r="D108" i="6"/>
  <c r="F108" i="6" s="1"/>
  <c r="F95" i="6"/>
  <c r="D97" i="6"/>
  <c r="D121" i="6"/>
  <c r="F121" i="6" s="1"/>
  <c r="F71" i="6"/>
  <c r="F87" i="6"/>
  <c r="F84" i="6"/>
  <c r="F86" i="6"/>
  <c r="F83" i="6"/>
  <c r="F80" i="6"/>
  <c r="F79" i="6"/>
  <c r="F78" i="6"/>
  <c r="F77" i="6"/>
  <c r="F68" i="6"/>
  <c r="D110" i="6" l="1"/>
  <c r="D98" i="6"/>
  <c r="F97" i="6"/>
  <c r="D123" i="6"/>
  <c r="F73" i="6"/>
  <c r="F52" i="6"/>
  <c r="F123" i="6" l="1"/>
  <c r="D124" i="6"/>
  <c r="D99" i="6"/>
  <c r="F99" i="6" s="1"/>
  <c r="F98" i="6"/>
  <c r="F110" i="6"/>
  <c r="D111" i="6"/>
  <c r="F82" i="6"/>
  <c r="D112" i="6" l="1"/>
  <c r="F112" i="6" s="1"/>
  <c r="F111" i="6"/>
  <c r="F124" i="6"/>
  <c r="E130" i="6"/>
  <c r="D21" i="7" s="1"/>
  <c r="F88" i="6"/>
  <c r="F85" i="6" l="1"/>
  <c r="F69" i="6"/>
  <c r="F70" i="6"/>
  <c r="E89" i="6" l="1"/>
  <c r="D20" i="7" s="1"/>
  <c r="D16" i="7" s="1"/>
  <c r="D23" i="7" l="1"/>
  <c r="D25" i="7" l="1"/>
  <c r="D26" i="7" s="1"/>
  <c r="D27" i="7" s="1"/>
</calcChain>
</file>

<file path=xl/sharedStrings.xml><?xml version="1.0" encoding="utf-8"?>
<sst xmlns="http://schemas.openxmlformats.org/spreadsheetml/2006/main" count="694" uniqueCount="365">
  <si>
    <t>ks</t>
  </si>
  <si>
    <t>SORTIMENT ROSTLIN</t>
  </si>
  <si>
    <t>Stromy listnaté</t>
  </si>
  <si>
    <t>Doporučená velikost</t>
  </si>
  <si>
    <t>Celkem</t>
  </si>
  <si>
    <t>Množství</t>
  </si>
  <si>
    <t>SADOVÉ ÚPRAVY</t>
  </si>
  <si>
    <t>VÝKAZ VYMĚR</t>
  </si>
  <si>
    <t>m2</t>
  </si>
  <si>
    <t>ROZPOČET</t>
  </si>
  <si>
    <t xml:space="preserve">Ocenění navržených prací a dodávek bylo stanoveno na základě Katalogu popisů a směrných cen stavebních prací (823-1, 800-1 ÚRS Praha), dle Nákladů obvyklých opatření pro posuzování v OP ŽP, dle ceníků okrasných a lesních školek, případně na základě znalosti cen v čase a místě obvyklých. </t>
  </si>
  <si>
    <t>P.Č.</t>
  </si>
  <si>
    <t>TEXT</t>
  </si>
  <si>
    <t>M.J.</t>
  </si>
  <si>
    <t>MNOŽSTVÍ</t>
  </si>
  <si>
    <t>JEDN.CENA</t>
  </si>
  <si>
    <t>CELK.CENA</t>
  </si>
  <si>
    <t>Trávníky založení</t>
  </si>
  <si>
    <t>Odstranění abiotických zbytků a odpadů</t>
  </si>
  <si>
    <t>m3</t>
  </si>
  <si>
    <t xml:space="preserve">Obdělání půdy rotavátorováním, smykováním a hrabáním 2x </t>
  </si>
  <si>
    <t>Přihnojení startovacím hnojivem</t>
  </si>
  <si>
    <t>Obdělání půdy válením</t>
  </si>
  <si>
    <t>Další práce</t>
  </si>
  <si>
    <t>Ošetření trávníku po založení s dosevem</t>
  </si>
  <si>
    <t>Přesun hmot pro SÚ</t>
  </si>
  <si>
    <t>t</t>
  </si>
  <si>
    <t>Ostatní materiály</t>
  </si>
  <si>
    <t>Herbicid eko pro celoplošnou přípravu stanoviště pro trávník</t>
  </si>
  <si>
    <t>lt</t>
  </si>
  <si>
    <t>Hnojivo startovací trávníkové 0,05kg/m2</t>
  </si>
  <si>
    <t>kg</t>
  </si>
  <si>
    <t>CELKEM TRÁVNÍKY</t>
  </si>
  <si>
    <t>Založení</t>
  </si>
  <si>
    <t xml:space="preserve">m2 </t>
  </si>
  <si>
    <t>Ochranný nátěr kmene Arboflex</t>
  </si>
  <si>
    <t xml:space="preserve">Kotvení dřeviny konstrukcí ze 3 kůlů </t>
  </si>
  <si>
    <t xml:space="preserve">Hnojení rostlin tabletovým hnojivem </t>
  </si>
  <si>
    <t>Ošetření dřevin soliterních po výsadbě včetně výchovného řezu</t>
  </si>
  <si>
    <t>Rostlinný materiál  - velikost a kvalita dle PD</t>
  </si>
  <si>
    <t>Trvalky a traviny</t>
  </si>
  <si>
    <t>Tabletové pomalurozpustné hnojivo</t>
  </si>
  <si>
    <t>Půdní kondicionér</t>
  </si>
  <si>
    <t>Kůly frézované tlakově impregnované prům.7cm, 2,5 m</t>
  </si>
  <si>
    <t>Příčky půlené tlakově impregnované</t>
  </si>
  <si>
    <t>Úvazky ke stromům</t>
  </si>
  <si>
    <t>Celkem výsadby</t>
  </si>
  <si>
    <t>ROZPOČET KONTROLNÍ  REKAPITULACE</t>
  </si>
  <si>
    <t>DPH 21%</t>
  </si>
  <si>
    <t>CELKEM VČETNĚ DPH</t>
  </si>
  <si>
    <t>Zalití vysazených dřevin po výsadbě  3x včetně dodávky a dopravy</t>
  </si>
  <si>
    <t>Vodorovný přesun hmot pro SÚ</t>
  </si>
  <si>
    <t>Ostatní materilály</t>
  </si>
  <si>
    <t xml:space="preserve">Stromy listnaté soliterní vzrostlé </t>
  </si>
  <si>
    <t>Zřízení závlahového límce AquaMax</t>
  </si>
  <si>
    <t>Závlahový límec AquaMAx včetně spojovacího prvku</t>
  </si>
  <si>
    <t>Borka mulčovací hrubá</t>
  </si>
  <si>
    <t>Celková plocha SU</t>
  </si>
  <si>
    <t>14/16</t>
  </si>
  <si>
    <t>DPS</t>
  </si>
  <si>
    <t>Odpadkový koš</t>
  </si>
  <si>
    <t xml:space="preserve">bm </t>
  </si>
  <si>
    <t>VÝKAZ VÝMĚR</t>
  </si>
  <si>
    <t xml:space="preserve">Celkový počet inventarizovaných dřevin soliterních </t>
  </si>
  <si>
    <t>Dřeviny určené k ošetření dle PD</t>
  </si>
  <si>
    <t>Z toho:</t>
  </si>
  <si>
    <t>dle metodiky AOPK</t>
  </si>
  <si>
    <t>II.kategorie náročnosti ošetření</t>
  </si>
  <si>
    <t>III.kategorie náročnosti ošetření</t>
  </si>
  <si>
    <t xml:space="preserve">Z toho: </t>
  </si>
  <si>
    <t>Pokácení a manipulace stromu ve ztížených podm.do 30 cm</t>
  </si>
  <si>
    <t>ks/m2</t>
  </si>
  <si>
    <t>ROZPOČET PĚSTEBNÍCH OPATŘENÍ</t>
  </si>
  <si>
    <t>Arboristické práce individuální - dle Dendrometrické tabulky</t>
  </si>
  <si>
    <t>Likvidace dřevní hmoty do 15 cm štěpkováním s odvozem na deponii do 5 km nebo s rozptýlením v místě</t>
  </si>
  <si>
    <t>Celkem arboristika</t>
  </si>
  <si>
    <t>Asanace - u vícekmených exemplářů započítáván každý kmen zvlášť KÁCENÍ VE ZTÍŽENÝCH PODMÍNKÁCH</t>
  </si>
  <si>
    <t>Manipulace a odvoz ostatní dřevní hmoty nad 15 cm na deponii do 5 km</t>
  </si>
  <si>
    <t>Celkem asanace</t>
  </si>
  <si>
    <t>bm</t>
  </si>
  <si>
    <t xml:space="preserve">Ocenění navržených rekultivačních operací bylo stanoveno na základě Katalogu popisů a směrných cen stavebních prací (800-1, 823-1 ÚRS Praha),  a na základě znalosti cen v čase a místě obvyklých. </t>
  </si>
  <si>
    <t>Bourací práce a rekultivace</t>
  </si>
  <si>
    <t>m</t>
  </si>
  <si>
    <t xml:space="preserve">Nakládání vybouraných hmot na dopravní prostředky </t>
  </si>
  <si>
    <t xml:space="preserve">Odvoz vybouraných hmot na skládku do 10 km </t>
  </si>
  <si>
    <t xml:space="preserve">Příplatek k dopravě vybour.hmot za dalších 5 km </t>
  </si>
  <si>
    <t>Rozrušení a úprava podloží - zajištění vodopropustnosti</t>
  </si>
  <si>
    <t>Přesun hmot pro TÚ</t>
  </si>
  <si>
    <t>Celkem rekultivace a TÚ</t>
  </si>
  <si>
    <t>Komunikace a zpevněné plochy</t>
  </si>
  <si>
    <t>Trávníky</t>
  </si>
  <si>
    <t xml:space="preserve">Výsadby dřevin </t>
  </si>
  <si>
    <t>Vedlejší rozpočtové náklady 1%</t>
  </si>
  <si>
    <t>CELKEM ZPŮSOBILÉ NÁKLADY BEZ DPH</t>
  </si>
  <si>
    <t>Asanační práce</t>
  </si>
  <si>
    <t>Arboristické práce</t>
  </si>
  <si>
    <t>Zapravení stávajícího travního drnu do půdního horizontu</t>
  </si>
  <si>
    <t>Kosení trávníku parkového s odstraněním shrabků 2x</t>
  </si>
  <si>
    <t>Herbicid selektivní proti dvouděložným plevelům</t>
  </si>
  <si>
    <t>Dokončovací a rozvojová péče o založené výsadby - způsobilé náklady</t>
  </si>
  <si>
    <t>1.Rok</t>
  </si>
  <si>
    <t>Jednotlivé stromy</t>
  </si>
  <si>
    <t>Odplevelování a úprava závlahové mísy s doplněním borky</t>
  </si>
  <si>
    <t>Oprava kotvení 10%</t>
  </si>
  <si>
    <t>Ošetření, výchovný řez</t>
  </si>
  <si>
    <t>Doplňková zálivka dle potřeby</t>
  </si>
  <si>
    <t>Případná ochrana proti škůdcům insekticidní nebo fungicidní</t>
  </si>
  <si>
    <t>Hnojení a ochrana proti škůdcům insekticidní nebo fungicidní</t>
  </si>
  <si>
    <t>2.Rok</t>
  </si>
  <si>
    <t xml:space="preserve">Přihnojení pomalurozpustným hnojivem </t>
  </si>
  <si>
    <t>Celkem rozvojová péče způsobilá</t>
  </si>
  <si>
    <t>Jednotlivé stromy a solitery</t>
  </si>
  <si>
    <t>Odstraňování bioodpadu</t>
  </si>
  <si>
    <t xml:space="preserve">Ocenění navržených operací bylo stanoveno na základě Katalogu popisů a směrných cen stavebních prací (800-1, 823-1 ÚRS Praha), dle Nákladů obvyklých opatření pro posuzování v OP ŽP, dle ceníků výrobců, případně na základě znalosti cen v čase a místě obvyklých. </t>
  </si>
  <si>
    <t>Vytýčení staveniště a trasování komunikací a povrchů</t>
  </si>
  <si>
    <t>kpt</t>
  </si>
  <si>
    <t>Úprava pláně v zářezech se zhutněním</t>
  </si>
  <si>
    <t>Montáž a kotvení ocelových pásnic / Lprofilů pro obrubu cest a ploch</t>
  </si>
  <si>
    <t>Zlepšení zemní pláně ŠD 0/63 v tl. 150 mm</t>
  </si>
  <si>
    <t>Dodávka</t>
  </si>
  <si>
    <t>Drcené kamenivo 0/63 mm</t>
  </si>
  <si>
    <t>Ocelová pásnice 100/6 mm včetně spojovacího a kotevního materiálu + 1%</t>
  </si>
  <si>
    <t>KOMUNIKACE A ZPEVNĚNÉ PLOCHY</t>
  </si>
  <si>
    <t>MOBILIÁŘ</t>
  </si>
  <si>
    <t>Příprava pro instalaci prvků, vytýčení v terénu, plošná úprava terénu</t>
  </si>
  <si>
    <t>Dodávka :</t>
  </si>
  <si>
    <t xml:space="preserve">CELKEM </t>
  </si>
  <si>
    <t>Mobiliář</t>
  </si>
  <si>
    <t>SO 101</t>
  </si>
  <si>
    <t>SO 801</t>
  </si>
  <si>
    <t>Výčet ostatních a vedlejších nákladů, nezbytných pro realizaci díla a zahrnutých do 1% nákladů VRN v Rekapitulaci</t>
  </si>
  <si>
    <t>vytýčení všech dotčených IS na místě plnění zakázky a zajištění jejich ochrany během provádění zakázky, rozměření pozic dřevin</t>
  </si>
  <si>
    <t>případné zajištění povolení záboru veřejného prostranství či komunikací nutných k provedení prací, včetně úhrady poplatků</t>
  </si>
  <si>
    <t xml:space="preserve"> případné zajištění dopravního značení po dobu plnění předmětu zakázky </t>
  </si>
  <si>
    <t>zajištění informovanosti občanů v dané lokalitě o způsobu obslužnosti, parkování atd. v dostatečném předstihu a míře v případě realizace dopravních opatření</t>
  </si>
  <si>
    <t xml:space="preserve"> zajištění bezpečnosti při plnění předmětu zakázky a zajištění ochrany životního prostředí</t>
  </si>
  <si>
    <t>ostatní související práce potřebné ke kompletnímu dokončení zakázky podle zadávací PD, příslušných povolení a vyjádření v rámci realizace díla a platných norem a předpisů</t>
  </si>
  <si>
    <t xml:space="preserve"> zajištění čistoty staveniště a zejména okolí, v případě potřeby zajistit čištění komunikací dotčených provozem dodavatele, zejména výjezd a příjezd na místo plnění zakázky</t>
  </si>
  <si>
    <t>odvoz a likvidace odpadů vzniklých při plnění zakázky včetně poplatků ve smyslu platné legislativy</t>
  </si>
  <si>
    <t xml:space="preserve">průběžná fotodokumentace z průběhu provádění zakázky (digitální forma) </t>
  </si>
  <si>
    <t>zařízení staveniště, případně zřízení mezideponie po dobu realizace díla</t>
  </si>
  <si>
    <t>zajištění dokumentace skutečného stavu (dále jen „DSPS“) ve 2 vyhotoveních (1x tis  + 1x dig. forma ; výkresy ve formátu .dwg, textová část ve formátech Word a Excel)</t>
  </si>
  <si>
    <t>zajištění přípojky vody a elektrické energie pro realizaci zakázky, přičemž spotřebu těchto energií v průběhu provádění prací hradí dodavatel</t>
  </si>
  <si>
    <t xml:space="preserve">Listnaté stromy soliterní </t>
  </si>
  <si>
    <t>Dřeviny soliterní určené ke kácení</t>
  </si>
  <si>
    <t xml:space="preserve">Ocenění navržených pěstebních operací bylo stanoveno na základě Katalogu popisů a směrných cen stavebních prací (823-1 ÚRS Praha), dle Nákladů obvyklých opatření pro posuzování v OP ŽP, dle ceníků okrasných a lesních školek, případně na základě znalosti cen v čase a místě obvyklých. </t>
  </si>
  <si>
    <t>m.j.</t>
  </si>
  <si>
    <t>množ.</t>
  </si>
  <si>
    <t>jedn.cena</t>
  </si>
  <si>
    <t>celk.cena</t>
  </si>
  <si>
    <t>Ochrana dřevin při stavební činnosti dle TZ - zřízení, dodávka a odstranění</t>
  </si>
  <si>
    <t>Likvidace dřevní hmoty do 15 cm štěpkováním s odvozem na deponii do 5 km</t>
  </si>
  <si>
    <t>SO 101 ZPEVNĚNÉ PLOCHY A MOBILIÁŘ</t>
  </si>
  <si>
    <t>SO 801 SADOVÉ ÚPRAVY</t>
  </si>
  <si>
    <t>SO 801 Sadové úpravy</t>
  </si>
  <si>
    <t>Zpevněné plochy:</t>
  </si>
  <si>
    <t>Mobiliář:</t>
  </si>
  <si>
    <t>Veřejné osvětlení a rozvody</t>
  </si>
  <si>
    <t>Terénní modelace a hloubkové rozrušení degradovaných rekultivovaných    ploch</t>
  </si>
  <si>
    <t>Vytrhání obrub chodníkových ležatých</t>
  </si>
  <si>
    <t>Ocelový L profil 80*60*5 mm včetně spojovacího a kotevního materiálu + 1%</t>
  </si>
  <si>
    <t xml:space="preserve">Kladecí štěrkodrť 2/5 mm </t>
  </si>
  <si>
    <t xml:space="preserve">Spárovací křemitý písek 0/2 mm </t>
  </si>
  <si>
    <t>Separační textilie Geofiltex 300 + 5%</t>
  </si>
  <si>
    <t>Montáž a kotvení do betonu betonového obrubníku dlážděných ploch</t>
  </si>
  <si>
    <t>Podklad ze štěrkodrtě ŠD 16/32 v tl. 50 mm</t>
  </si>
  <si>
    <t>Drcené kamenivo 16/32 mm</t>
  </si>
  <si>
    <t>Odpadkový koš kov tropické lamely 50lt</t>
  </si>
  <si>
    <t>Opravy a úpravy veřejného prostoru u Pfannschmidtovy vily</t>
  </si>
  <si>
    <t>Lovosice</t>
  </si>
  <si>
    <t>I.kategorie náročnosti ošetření</t>
  </si>
  <si>
    <t>Pokácení a manipulace stromu ve ztížených podm.do 50 cm</t>
  </si>
  <si>
    <t>Pokácení a manipulace stromu ve ztížených podm.do 60 cm</t>
  </si>
  <si>
    <t>Pokácení a manipulace stromu ve ztížených podm.do 70 cm</t>
  </si>
  <si>
    <t xml:space="preserve">Asanace soliterních stromů dle průměrů kmene na řezné ploše pařezu. </t>
  </si>
  <si>
    <t>Keře inventarizované celkem</t>
  </si>
  <si>
    <t>Keře k celoplošné likvidaci</t>
  </si>
  <si>
    <t>Stávající zámková dlažba k likvidaci</t>
  </si>
  <si>
    <t>Rekultivace dlažby na vegetační prvky</t>
  </si>
  <si>
    <t>Betonové panely k likvidaci</t>
  </si>
  <si>
    <t>Betonová zídka k likvidaci</t>
  </si>
  <si>
    <t>Betonový obrubník vyvýšený k likvidaci</t>
  </si>
  <si>
    <t>Betonový obrubník v úrovni chodníku k likvidaci</t>
  </si>
  <si>
    <t>Informační tabule k přemístění</t>
  </si>
  <si>
    <t>Odpadkový koš k demontáží</t>
  </si>
  <si>
    <t>Vlajkový stožář k demontáží</t>
  </si>
  <si>
    <t>Dopravní značení k přemístění</t>
  </si>
  <si>
    <t>16/18</t>
  </si>
  <si>
    <t>PaP</t>
  </si>
  <si>
    <t>Prunus avium´Plena´ (třešeň ptačí) VK, Zb</t>
  </si>
  <si>
    <t>LsW</t>
  </si>
  <si>
    <t>Liquidambar styraciflua´Worplesdon´ (ambroň) VK, Zb</t>
  </si>
  <si>
    <t>AsP</t>
  </si>
  <si>
    <t>Acer saccharinum´Pyramidale´ (javor cukrový) VK, Zb</t>
  </si>
  <si>
    <t>Trvalky a okrasné traviny</t>
  </si>
  <si>
    <t>Cibuloviny v trávníku</t>
  </si>
  <si>
    <t>Stachys byzantina</t>
  </si>
  <si>
    <t>Geranium x oxonianum</t>
  </si>
  <si>
    <t>Salvia officinalis´Berggarten´</t>
  </si>
  <si>
    <t>Paeonia lactiflora´Alexander Fleming´</t>
  </si>
  <si>
    <t>Molinia caerulea´Heidebraut´</t>
  </si>
  <si>
    <t>Alchemila mollis</t>
  </si>
  <si>
    <t>Buglossoides purpurocaerulea</t>
  </si>
  <si>
    <t>Phlomis russeliana</t>
  </si>
  <si>
    <t>Aster divaricatus</t>
  </si>
  <si>
    <t>Rudbeckia fulgida</t>
  </si>
  <si>
    <t>Rodgersia podophylla´Braunlaub´</t>
  </si>
  <si>
    <t>Deschampsia´Goldschleier´</t>
  </si>
  <si>
    <t>Sanquisorba menziesii´Wake Up´</t>
  </si>
  <si>
    <t>Anemone hupehensis</t>
  </si>
  <si>
    <t>Helleborus niger</t>
  </si>
  <si>
    <t>Geranium sanquienum´Max Frei´</t>
  </si>
  <si>
    <t>Geranium magnificum</t>
  </si>
  <si>
    <t>Persicaria affinis´Superba´</t>
  </si>
  <si>
    <t>Phlox amplifolia</t>
  </si>
  <si>
    <t>Am</t>
  </si>
  <si>
    <t>Ah</t>
  </si>
  <si>
    <t>Ad</t>
  </si>
  <si>
    <t>Bp</t>
  </si>
  <si>
    <t>Gm</t>
  </si>
  <si>
    <t>Go</t>
  </si>
  <si>
    <t>Hn</t>
  </si>
  <si>
    <t>Pr</t>
  </si>
  <si>
    <t>Pa</t>
  </si>
  <si>
    <t>Rf</t>
  </si>
  <si>
    <t>Sb</t>
  </si>
  <si>
    <t>DG</t>
  </si>
  <si>
    <t>GsM</t>
  </si>
  <si>
    <t>Mc</t>
  </si>
  <si>
    <t>Pl</t>
  </si>
  <si>
    <t>Pha</t>
  </si>
  <si>
    <t>Rp</t>
  </si>
  <si>
    <t>So</t>
  </si>
  <si>
    <t>Sm</t>
  </si>
  <si>
    <t>Narcissus ´Dutch Muster´</t>
  </si>
  <si>
    <t>c1</t>
  </si>
  <si>
    <t>c2</t>
  </si>
  <si>
    <t>Narcissus´Thalia´</t>
  </si>
  <si>
    <t>Výsadby trvalek</t>
  </si>
  <si>
    <t>Výsadby cibulovin v trávníku</t>
  </si>
  <si>
    <t>Cibuloviny</t>
  </si>
  <si>
    <t>SO 001 ASANACE A PŘÍPRAVA ÚZEMÍ</t>
  </si>
  <si>
    <t>Dlažba betonová zasakovací 300x200x80mm</t>
  </si>
  <si>
    <t>Dlažba ecoraster zatravňovací 330x330x50mm</t>
  </si>
  <si>
    <t>Betonový obrubník 1000x250x80mm</t>
  </si>
  <si>
    <t>Přeskládání stávající betonové dlažby spojené s redukcí její plochy</t>
  </si>
  <si>
    <t>Lavička parková s opěradlem</t>
  </si>
  <si>
    <t>Dřevěné sedáky na betonových blocích</t>
  </si>
  <si>
    <t xml:space="preserve">Betonové sedací bloky </t>
  </si>
  <si>
    <t>Lavička Václava Havla</t>
  </si>
  <si>
    <t xml:space="preserve">Přesun stávajících informačních tabulí </t>
  </si>
  <si>
    <t>Přesun stávající dopravní značky</t>
  </si>
  <si>
    <t>Cortenový prvek s citáty VH</t>
  </si>
  <si>
    <t>Živičná plocha k likvidaci</t>
  </si>
  <si>
    <t>Betonový obrubník silniční k likvidaci</t>
  </si>
  <si>
    <t>Svislá ocelová pásnice 100/6mm</t>
  </si>
  <si>
    <t>Svislá ocelová pásnice Lprofil 80x60x5mm</t>
  </si>
  <si>
    <t>Blok 2000x520x420mm</t>
  </si>
  <si>
    <t>Blok 1700x520x420mm</t>
  </si>
  <si>
    <t>Blok 2000/1850x520x420mm</t>
  </si>
  <si>
    <t>Úprava výšky kontrolní šachty</t>
  </si>
  <si>
    <t>5/ 91</t>
  </si>
  <si>
    <t>4 / 86</t>
  </si>
  <si>
    <t>Trávník zakládaný v rostlém terénu</t>
  </si>
  <si>
    <t>Trávník zakládaný ve vegetačních prefabrikátech</t>
  </si>
  <si>
    <t xml:space="preserve">Chemické odplevelení před založením kultury v rovině a svahu </t>
  </si>
  <si>
    <t>Doplnění trávníkové zeminy v terénních depresích a rekultivovaných plochách (předpoklad 40% plochy x 10-20 cm) do 20 cm</t>
  </si>
  <si>
    <t>Založení trávníku ve vegetačních prefabrikátech výsevem směsi substrátu a semene v rovině a ve svahu do 1:5</t>
  </si>
  <si>
    <t>Založení parkového trávníku výsevem pl do 1000 m2 v rovině a ve svahu do 1:5</t>
  </si>
  <si>
    <t xml:space="preserve">Bodový selektivní herbicidní postřik proti dvouděložným plevelům </t>
  </si>
  <si>
    <t>Trávníková zemina přesátá bezplevelná (nad rámec použitelné zeminy z výkopů lože cest)</t>
  </si>
  <si>
    <t>Travní směs parková polostinná domácí provenience dle PD 0,03kg/m2</t>
  </si>
  <si>
    <t>Trávníkový substrát pro výplň zatravňovacích prefabrikátů</t>
  </si>
  <si>
    <t>Výsadby stromů a trvalek</t>
  </si>
  <si>
    <t>Chemické odplevelení před založením kultury v rovině a svahu do 1:5</t>
  </si>
  <si>
    <t>Obdělání půdy nakopáním, frézováním a rytím v rovině a svahu do 1:5</t>
  </si>
  <si>
    <t>Zřízení záhonů pro trvalky v rovině a svahu do 1:5</t>
  </si>
  <si>
    <t>Doplnění trvalkového substrátu do záhonů 0,05m3/m2</t>
  </si>
  <si>
    <t>Aplikace půdního kondicionéru se zapravením do výsadbových jam stromů</t>
  </si>
  <si>
    <t>Výsadba květin krytokořenných průměru kontejneru přes 120 do 250 mm</t>
  </si>
  <si>
    <t>Výsadba dřeviny s balem D přes 0,6 do 0,8 m do jamky se zalitím v rovině a svahu do 1:5</t>
  </si>
  <si>
    <t>Výsadba cibulí nebo hlíz</t>
  </si>
  <si>
    <t>Zřízení závlahové mísy a namulčování hrubou borkou soliterní stromy  vrstva 10-15 cm</t>
  </si>
  <si>
    <t xml:space="preserve">Mulčování trvalek štěrkodrtí vrstva 5-10 cm </t>
  </si>
  <si>
    <t>Ošetření a vypletí trvalek ve skupinách 2x</t>
  </si>
  <si>
    <t xml:space="preserve">Substrát pro trvalky </t>
  </si>
  <si>
    <t>Drcený kačírek 4/8 mm mulčovací</t>
  </si>
  <si>
    <t>Skupiny trvalek v zápoji</t>
  </si>
  <si>
    <t>zahrnuje všechny nezbytné činnosti a materiály, jako jsou zálivka včetně dopravy vody (běžně 10-12 x ročně), kontrola, doplnění nebo odstranění kotvících a ochranných prvků, hnojení, kypření výsadbové mísy, vyžínání porostu, odplevelování, ochrana proti chorobám, doplnění mulče</t>
  </si>
  <si>
    <t>zahrnuje všechny nezbytné činnosti a materiály, jako jsou zálivka včetně dopravy vody (běžně 8-10 x ročně), kontrola, doplnění nebo odstranění kotvících a ochranných prvků, hnojení, kypření výsadbové mísy, vyžínání porostu, odplevelování, ochrana proti chorobám, doplnění mulče</t>
  </si>
  <si>
    <t>zahrnuje všechny nezbytné činnosti a materiály, jako jsou zálivka včetně dopravy vody (běžně 6-8 x ročně), kontrola, doplnění nebo odstranění kotvících a ochranných prvků, hnojení, kypření výsadbové mísy, vyžínání porostu, odplevelování, ochrana proti chorobám, doplnění mulče</t>
  </si>
  <si>
    <t>ASANACE A REKULTIVACE</t>
  </si>
  <si>
    <t>SO 001</t>
  </si>
  <si>
    <t>ZPEVNĚNÉ PLOCHY A MOBILIÁŘ</t>
  </si>
  <si>
    <t>SO 801 DENDROLOGICKÝ PRŮZKUM, ASANACE A ARBORISTIKA</t>
  </si>
  <si>
    <t xml:space="preserve">Pokácení a manipulace stromu ve ztížených podm.do 30 cm </t>
  </si>
  <si>
    <t xml:space="preserve">Pokácení a manipulace stromu ve ztížených podm.do 50 cm </t>
  </si>
  <si>
    <t xml:space="preserve">Pokácení a manipulace stromu ve ztížených podm.do 70 cm </t>
  </si>
  <si>
    <t>Odstranění nevhodných dřevin do 100 m2 v přes 1 m s odstraněním pařezů v rovině nebo svahu do 1:5</t>
  </si>
  <si>
    <t>Odstranění pařezů rovině nebo na svahu do 1:5 odfrézováním hl přes 0,2 do 0,5 m se zásypam zeminou</t>
  </si>
  <si>
    <t>Dlažba betonová, velkoformátová 600x400x80mm</t>
  </si>
  <si>
    <t>Cortenová mříž pod lavičku VH</t>
  </si>
  <si>
    <t>Lavička Václava Havla  - SAMOSTATNÁ DODÁVKA</t>
  </si>
  <si>
    <t>Lavička s opěradlem dřevo beton přímá tropické lamely 180 cm</t>
  </si>
  <si>
    <t>Beton pískovaný - Blok 2000x520x420mm</t>
  </si>
  <si>
    <t>Beton pískovaný - Blok 1700x520x420mm</t>
  </si>
  <si>
    <t>Beton pískovaný - Blok 2000/1850x520x420mm L</t>
  </si>
  <si>
    <t>Beton pískovaný - Blok 2000/1850x520x420mm P</t>
  </si>
  <si>
    <t>Cortenová stromová mříž kruhová dvojdílná s kotevním rámem, průměr 150 cm ATYP dle dílensské dokumentace zhotovitele</t>
  </si>
  <si>
    <t>Cortenový prvek dvouvrstvý s vyřezanými citáty VH a kotevními prvky ATYP dle dílenské dokumentace zhotovitele</t>
  </si>
  <si>
    <t>samostatná dodávka</t>
  </si>
  <si>
    <t>Beton prostý C25/30 pro základy a kotvení prvků</t>
  </si>
  <si>
    <t>Montáž cortenového prvku do betonu dle technologie výrobce</t>
  </si>
  <si>
    <t>Montáž stromové mříže do betonu dle technologie výrobce</t>
  </si>
  <si>
    <t>Montáž dřevěných sedáků do betonu dle technologie výrobce</t>
  </si>
  <si>
    <t>Montáž Lavičky VH do cortenové mříže dle technologie výrobce</t>
  </si>
  <si>
    <t>Montáž lavičky stabilní přímé do betonu dle technologie výrobce</t>
  </si>
  <si>
    <t>Montáž odpadkového koše stabilního do betonu dle technologie výrobce</t>
  </si>
  <si>
    <t>Odkopávky a prokopávky nezapažené strojně v hornině třídy těžitelnosti I skupiny 3 do 20 m3</t>
  </si>
  <si>
    <t>Hloubení nezapažených rýh šířky do 800 mm strojně s urovnáním dna do předepsaného profilu a spádu v hornině třídy těžitelnosti I skupiny 3 do 20 m3</t>
  </si>
  <si>
    <t>Základy z betonu prostého desky z betonu kamenem neprokládaného tř. C 20/25</t>
  </si>
  <si>
    <t>Osazování ŽB prefa bloků</t>
  </si>
  <si>
    <t>Doprava ŽB prefa bloků</t>
  </si>
  <si>
    <t>Nakládka, odvoz a likvidace nevyužitelného výkopku</t>
  </si>
  <si>
    <t>Demontáž, přemístění, repase a montáž stávajících infotabulí</t>
  </si>
  <si>
    <t>Demontáž, přemístění, repase a montáž dopravního značení</t>
  </si>
  <si>
    <t>Instalace separační geotextilie</t>
  </si>
  <si>
    <t xml:space="preserve">Odkopávky nezapažené pro pojezdné plochy IZS do 40 cm </t>
  </si>
  <si>
    <t xml:space="preserve">Odkopávky nezapažené pro dlážděné plochy do 30 cm </t>
  </si>
  <si>
    <t>Beton prostý C20/25 pro kotvení obrubníků</t>
  </si>
  <si>
    <t>Velkoformátová dlažba 60*40*8 cm, šedá, tryskaná  + 5%</t>
  </si>
  <si>
    <t>Velkoformátová dlažba 60*40*8 cm, antracit, tryskaná  + 5%</t>
  </si>
  <si>
    <t>Zasakovací dlažba 30*20*8 cm, šedá, tryskaná  + 5%</t>
  </si>
  <si>
    <t>Betonový obrubník parkový 8*25*100 cm  + 3%</t>
  </si>
  <si>
    <t>Dřevěný sedák na betonových blocích kov tropické lamely 180 cm</t>
  </si>
  <si>
    <t>Zlepšení zemní pláně ŠD 32/63 v tl. 100 mm</t>
  </si>
  <si>
    <t>Podklad směs ŠD+ ornice v tl. 200 mm</t>
  </si>
  <si>
    <t>Rozprostření zeminy z odkopávek v místě (terénní úpravy) nebo s odvozem na skládku - dle skutečného rozsahu v plochách původních zpevněných ploch</t>
  </si>
  <si>
    <t>Mezivrstva kamenivo 32/63 mm 70%  + ornice 30%</t>
  </si>
  <si>
    <t>Drcené kamenivo 32/63 mm</t>
  </si>
  <si>
    <t>Základní následná tříletá péče o vegetační prvky</t>
  </si>
  <si>
    <t>Plošná úprava terénu do 500 m2 zemina skupiny 1 až 4 nerovnosti přes 50 do 100 mm v rovinně a svahu do 1:5</t>
  </si>
  <si>
    <t>Jamky pro výsadbu s výměnou 50 % půdy zeminy skupiny 1 až 4 obj přes 0,4 do 1 m3 v rovině a svahu do 1:5</t>
  </si>
  <si>
    <t xml:space="preserve">Substrát pro stromy </t>
  </si>
  <si>
    <t>Odplevelování a řez trvalkových skupin  5x</t>
  </si>
  <si>
    <t>3.Rok</t>
  </si>
  <si>
    <t>Ecoraster E50 33x33x5 cm</t>
  </si>
  <si>
    <t>Kladení betonové dlažby komunikací pro pěší do lože z kameniva velikosti přes 0,09 do 0,25 m2 se spárováním vč.kladecí vrstvy</t>
  </si>
  <si>
    <t>Kladení dlažby z plastových vegetačních dlaždic pozemních komunikací se zámkem tl 60 mm pl přes 50 do 100 m2 vč.kladecí vrstvy</t>
  </si>
  <si>
    <t>Parková lavička k demontáží</t>
  </si>
  <si>
    <t>Demontáž a uskladnění stávajícího mobiliáře na deponii investora nebo s likvidací</t>
  </si>
  <si>
    <t>Rozebrání dlažeb ze zámkových dlaždic komunikací pro pěší ručně</t>
  </si>
  <si>
    <t>Bourání zdiva z betonu prostého neprokládaného v odkopávkách nebo prokopávkách ručně</t>
  </si>
  <si>
    <t>Odstranění podkladu živičného tl 50 mm strojně</t>
  </si>
  <si>
    <t xml:space="preserve">Poplatek za uložení stavebního odpadu na recyklační skládce (skládkovné) směsného stavebního a demoličního kód odpadu 17 09 04   </t>
  </si>
  <si>
    <t xml:space="preserve">Odstranění podkladu z betonu prostého tl přes 150 do 300 mm strojně pl přes 50 do 200 m2 - betonové panely </t>
  </si>
  <si>
    <t xml:space="preserve">Rozprostření ornice na rekultivovaných plochách, rovina a svah tl. 20-30 cm,do 500m2  (z deponie a výkopku lože nových cest) </t>
  </si>
  <si>
    <t xml:space="preserve">Odstranění podkladu z kameniva drceného tl přes 200 do 300 mm strojně </t>
  </si>
  <si>
    <t>Asanace a příprava území</t>
  </si>
  <si>
    <t>Poznámka : V případě využitelných podkladních vrstev původních zpevněných ploch budou bourací práce a likvidace účtovány dle skutečných rozsahů (vážní lístky apod.)</t>
  </si>
  <si>
    <t xml:space="preserve">Poznámka : V případě využitelných podkladních vrstev původních zpevněných ploch budou dodávky a montáže předepsaných skladeb redukovány dle skutečných dokladovaných rozsahů </t>
  </si>
  <si>
    <t>Revitalizační kořenová injektáž - Lípa milénia</t>
  </si>
  <si>
    <t>Dřeviny určené k ochraně při stavební činnosti a revitalizační injektáži</t>
  </si>
  <si>
    <t>Případná úprava výšek navazujících ploch a objektů s dobetonováním nebo předlážděním a úpravou obrubníků</t>
  </si>
  <si>
    <t>Elektro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</si>
</sst>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_K_č_-;\-* #,##0.00\ _K_č_-;_-* &quot;-&quot;??\ _K_č_-;_-@_-"/>
    <numFmt numFmtId="165" formatCode="#,##0.0\ _K_č"/>
    <numFmt numFmtId="166" formatCode="#,##0\ _K_č"/>
    <numFmt numFmtId="167" formatCode="#,##0.00\ &quot;Kč&quot;"/>
  </numFmts>
  <fonts count="42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sz val="12"/>
      <name val="formata"/>
    </font>
    <font>
      <sz val="11"/>
      <color indexed="8"/>
      <name val="Calibri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Arial"/>
      <family val="2"/>
      <charset val="238"/>
    </font>
    <font>
      <b/>
      <i/>
      <sz val="10"/>
      <name val="Arial Narrow"/>
      <family val="2"/>
      <charset val="238"/>
    </font>
    <font>
      <sz val="8"/>
      <name val="Arial Narrow"/>
      <family val="2"/>
      <charset val="238"/>
    </font>
    <font>
      <sz val="10"/>
      <name val="Calibri"/>
      <family val="2"/>
      <charset val="238"/>
      <scheme val="minor"/>
    </font>
    <font>
      <sz val="12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i/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i/>
      <sz val="11"/>
      <name val="Arial Narrow"/>
      <family val="2"/>
      <charset val="238"/>
    </font>
    <font>
      <b/>
      <i/>
      <sz val="8"/>
      <name val="Arial Narrow"/>
      <family val="2"/>
      <charset val="238"/>
    </font>
    <font>
      <i/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1"/>
      <name val="Arial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  <scheme val="minor"/>
    </font>
    <font>
      <i/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0070C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1">
    <xf numFmtId="0" fontId="0" fillId="0" borderId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44" fontId="11" fillId="0" borderId="0" applyFont="0" applyFill="0" applyBorder="0" applyAlignment="0" applyProtection="0"/>
    <xf numFmtId="0" fontId="15" fillId="0" borderId="0"/>
    <xf numFmtId="0" fontId="15" fillId="0" borderId="0"/>
    <xf numFmtId="44" fontId="7" fillId="0" borderId="0" applyFont="0" applyFill="0" applyBorder="0" applyAlignment="0" applyProtection="0"/>
    <xf numFmtId="0" fontId="2" fillId="0" borderId="0"/>
    <xf numFmtId="0" fontId="15" fillId="0" borderId="0"/>
    <xf numFmtId="0" fontId="15" fillId="0" borderId="0"/>
    <xf numFmtId="43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40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" fillId="0" borderId="0"/>
  </cellStyleXfs>
  <cellXfs count="321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9" fillId="0" borderId="1" xfId="7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10" fillId="0" borderId="0" xfId="0" applyFont="1"/>
    <xf numFmtId="49" fontId="3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5" fillId="0" borderId="0" xfId="0" applyFont="1"/>
    <xf numFmtId="0" fontId="1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3" fillId="0" borderId="0" xfId="9" applyFont="1" applyAlignment="1">
      <alignment horizontal="left" vertical="center"/>
    </xf>
    <xf numFmtId="0" fontId="4" fillId="0" borderId="0" xfId="6" applyFont="1" applyAlignment="1">
      <alignment vertical="center"/>
    </xf>
    <xf numFmtId="0" fontId="12" fillId="0" borderId="0" xfId="9" applyFont="1" applyAlignment="1">
      <alignment horizontal="left" vertical="center"/>
    </xf>
    <xf numFmtId="0" fontId="5" fillId="0" borderId="0" xfId="9" applyFont="1" applyAlignment="1">
      <alignment horizontal="left" vertical="center"/>
    </xf>
    <xf numFmtId="0" fontId="5" fillId="0" borderId="0" xfId="9" applyFont="1" applyAlignment="1">
      <alignment vertical="center"/>
    </xf>
    <xf numFmtId="0" fontId="5" fillId="0" borderId="0" xfId="9" applyFont="1" applyAlignment="1">
      <alignment horizontal="center" vertical="center"/>
    </xf>
    <xf numFmtId="2" fontId="5" fillId="0" borderId="0" xfId="9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5" fillId="0" borderId="6" xfId="9" applyFont="1" applyBorder="1" applyAlignment="1">
      <alignment vertical="center"/>
    </xf>
    <xf numFmtId="0" fontId="18" fillId="0" borderId="0" xfId="3" applyFont="1" applyAlignment="1">
      <alignment vertical="center"/>
    </xf>
    <xf numFmtId="0" fontId="4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vertical="center" wrapText="1"/>
    </xf>
    <xf numFmtId="2" fontId="4" fillId="0" borderId="1" xfId="3" applyNumberFormat="1" applyFont="1" applyBorder="1" applyAlignment="1">
      <alignment horizontal="right" vertical="center" wrapText="1"/>
    </xf>
    <xf numFmtId="0" fontId="2" fillId="0" borderId="0" xfId="3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0" borderId="1" xfId="3" applyFont="1" applyBorder="1" applyAlignment="1">
      <alignment vertical="center" wrapText="1"/>
    </xf>
    <xf numFmtId="0" fontId="21" fillId="0" borderId="0" xfId="0" applyFont="1" applyAlignment="1">
      <alignment vertical="center"/>
    </xf>
    <xf numFmtId="2" fontId="4" fillId="0" borderId="1" xfId="3" applyNumberFormat="1" applyFont="1" applyBorder="1" applyAlignment="1">
      <alignment vertical="center" wrapText="1"/>
    </xf>
    <xf numFmtId="0" fontId="4" fillId="0" borderId="1" xfId="3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67" fontId="9" fillId="0" borderId="5" xfId="1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167" fontId="9" fillId="0" borderId="7" xfId="11" applyNumberFormat="1" applyFont="1" applyFill="1" applyBorder="1" applyAlignment="1">
      <alignment horizontal="right" vertical="center"/>
    </xf>
    <xf numFmtId="167" fontId="9" fillId="0" borderId="10" xfId="0" applyNumberFormat="1" applyFont="1" applyBorder="1" applyAlignment="1">
      <alignment horizontal="right" vertical="center"/>
    </xf>
    <xf numFmtId="0" fontId="22" fillId="0" borderId="0" xfId="0" applyFont="1"/>
    <xf numFmtId="0" fontId="20" fillId="0" borderId="1" xfId="9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4" fillId="0" borderId="0" xfId="3" applyFont="1" applyAlignment="1">
      <alignment vertical="center"/>
    </xf>
    <xf numFmtId="0" fontId="24" fillId="0" borderId="0" xfId="0" applyFont="1" applyAlignment="1">
      <alignment vertical="center"/>
    </xf>
    <xf numFmtId="0" fontId="4" fillId="0" borderId="1" xfId="9" applyFont="1" applyBorder="1" applyAlignment="1">
      <alignment vertical="center" wrapText="1"/>
    </xf>
    <xf numFmtId="2" fontId="4" fillId="0" borderId="1" xfId="9" applyNumberFormat="1" applyFont="1" applyBorder="1" applyAlignment="1">
      <alignment vertical="center"/>
    </xf>
    <xf numFmtId="2" fontId="4" fillId="0" borderId="1" xfId="9" applyNumberFormat="1" applyFont="1" applyBorder="1" applyAlignment="1">
      <alignment horizontal="right" vertical="center"/>
    </xf>
    <xf numFmtId="0" fontId="4" fillId="0" borderId="1" xfId="9" applyFont="1" applyBorder="1" applyAlignment="1">
      <alignment vertical="center"/>
    </xf>
    <xf numFmtId="2" fontId="4" fillId="0" borderId="1" xfId="9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2" fontId="4" fillId="0" borderId="1" xfId="3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2" fontId="5" fillId="0" borderId="7" xfId="9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5" fillId="0" borderId="0" xfId="0" applyFont="1"/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9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4" fillId="0" borderId="5" xfId="0" applyFont="1" applyBorder="1"/>
    <xf numFmtId="0" fontId="5" fillId="0" borderId="0" xfId="3" applyFont="1"/>
    <xf numFmtId="0" fontId="4" fillId="0" borderId="0" xfId="9" applyFont="1" applyAlignment="1">
      <alignment vertical="center"/>
    </xf>
    <xf numFmtId="0" fontId="4" fillId="0" borderId="0" xfId="9" applyFont="1" applyAlignment="1">
      <alignment horizontal="center" vertical="center"/>
    </xf>
    <xf numFmtId="2" fontId="4" fillId="0" borderId="0" xfId="9" applyNumberFormat="1" applyFont="1" applyAlignment="1">
      <alignment vertical="center"/>
    </xf>
    <xf numFmtId="0" fontId="3" fillId="0" borderId="0" xfId="9" applyFont="1" applyAlignment="1">
      <alignment vertical="center"/>
    </xf>
    <xf numFmtId="2" fontId="20" fillId="0" borderId="1" xfId="9" applyNumberFormat="1" applyFont="1" applyBorder="1" applyAlignment="1">
      <alignment horizontal="center" vertical="center"/>
    </xf>
    <xf numFmtId="0" fontId="4" fillId="0" borderId="0" xfId="3" applyFont="1"/>
    <xf numFmtId="0" fontId="9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wrapText="1"/>
    </xf>
    <xf numFmtId="0" fontId="3" fillId="0" borderId="0" xfId="0" applyFont="1" applyAlignment="1">
      <alignment vertical="center"/>
    </xf>
    <xf numFmtId="167" fontId="5" fillId="0" borderId="0" xfId="0" applyNumberFormat="1" applyFont="1"/>
    <xf numFmtId="17" fontId="5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vertical="center"/>
    </xf>
    <xf numFmtId="2" fontId="4" fillId="0" borderId="1" xfId="16" applyNumberFormat="1" applyFont="1" applyFill="1" applyBorder="1" applyAlignment="1">
      <alignment horizontal="right" vertical="center"/>
    </xf>
    <xf numFmtId="2" fontId="4" fillId="0" borderId="1" xfId="17" applyNumberFormat="1" applyFont="1" applyFill="1" applyBorder="1" applyAlignment="1">
      <alignment vertical="center"/>
    </xf>
    <xf numFmtId="2" fontId="4" fillId="0" borderId="1" xfId="15" applyNumberFormat="1" applyFont="1" applyFill="1" applyBorder="1" applyAlignment="1">
      <alignment horizontal="right" vertical="center"/>
    </xf>
    <xf numFmtId="2" fontId="4" fillId="0" borderId="1" xfId="18" applyNumberFormat="1" applyFont="1" applyFill="1" applyBorder="1" applyAlignment="1">
      <alignment horizontal="right" vertical="center"/>
    </xf>
    <xf numFmtId="2" fontId="4" fillId="0" borderId="1" xfId="17" applyNumberFormat="1" applyFont="1" applyFill="1" applyBorder="1" applyAlignment="1">
      <alignment horizontal="right" vertical="center"/>
    </xf>
    <xf numFmtId="2" fontId="3" fillId="0" borderId="1" xfId="17" applyNumberFormat="1" applyFont="1" applyFill="1" applyBorder="1" applyAlignment="1">
      <alignment vertical="center"/>
    </xf>
    <xf numFmtId="167" fontId="3" fillId="0" borderId="1" xfId="0" applyNumberFormat="1" applyFont="1" applyBorder="1" applyAlignment="1">
      <alignment vertical="center"/>
    </xf>
    <xf numFmtId="2" fontId="4" fillId="0" borderId="1" xfId="2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2" fontId="24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 wrapText="1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wrapText="1"/>
    </xf>
    <xf numFmtId="167" fontId="4" fillId="0" borderId="0" xfId="0" applyNumberFormat="1" applyFont="1"/>
    <xf numFmtId="0" fontId="35" fillId="0" borderId="0" xfId="0" applyFont="1" applyAlignment="1">
      <alignment vertical="center"/>
    </xf>
    <xf numFmtId="0" fontId="9" fillId="0" borderId="0" xfId="13" applyFont="1" applyAlignment="1">
      <alignment horizontal="left"/>
    </xf>
    <xf numFmtId="0" fontId="5" fillId="0" borderId="0" xfId="6" applyFont="1"/>
    <xf numFmtId="0" fontId="5" fillId="0" borderId="0" xfId="13" applyFont="1" applyAlignment="1">
      <alignment horizontal="left"/>
    </xf>
    <xf numFmtId="0" fontId="28" fillId="0" borderId="0" xfId="0" applyFont="1"/>
    <xf numFmtId="0" fontId="27" fillId="0" borderId="0" xfId="0" applyFont="1"/>
    <xf numFmtId="0" fontId="5" fillId="0" borderId="0" xfId="13" applyFont="1"/>
    <xf numFmtId="0" fontId="5" fillId="0" borderId="0" xfId="13" applyFont="1" applyAlignment="1">
      <alignment horizontal="center"/>
    </xf>
    <xf numFmtId="0" fontId="33" fillId="0" borderId="0" xfId="3" applyFont="1" applyAlignment="1">
      <alignment vertical="center"/>
    </xf>
    <xf numFmtId="0" fontId="34" fillId="0" borderId="0" xfId="0" applyFont="1" applyAlignment="1">
      <alignment vertical="center"/>
    </xf>
    <xf numFmtId="0" fontId="4" fillId="0" borderId="1" xfId="13" applyFont="1" applyBorder="1" applyAlignment="1">
      <alignment horizontal="center"/>
    </xf>
    <xf numFmtId="0" fontId="4" fillId="0" borderId="1" xfId="13" applyFont="1" applyBorder="1"/>
    <xf numFmtId="2" fontId="4" fillId="0" borderId="1" xfId="13" applyNumberFormat="1" applyFont="1" applyBorder="1"/>
    <xf numFmtId="0" fontId="3" fillId="0" borderId="1" xfId="13" applyFont="1" applyBorder="1"/>
    <xf numFmtId="0" fontId="4" fillId="0" borderId="1" xfId="14" applyFont="1" applyBorder="1" applyAlignment="1">
      <alignment vertical="center" wrapText="1"/>
    </xf>
    <xf numFmtId="49" fontId="4" fillId="0" borderId="1" xfId="14" applyNumberFormat="1" applyFont="1" applyBorder="1" applyAlignment="1">
      <alignment horizontal="center" vertical="center" shrinkToFit="1"/>
    </xf>
    <xf numFmtId="4" fontId="4" fillId="0" borderId="1" xfId="14" applyNumberFormat="1" applyFont="1" applyBorder="1" applyAlignment="1">
      <alignment horizontal="right" vertical="center"/>
    </xf>
    <xf numFmtId="4" fontId="4" fillId="0" borderId="1" xfId="14" applyNumberFormat="1" applyFont="1" applyBorder="1" applyAlignment="1">
      <alignment vertical="center"/>
    </xf>
    <xf numFmtId="0" fontId="4" fillId="0" borderId="0" xfId="14" applyFont="1" applyAlignment="1">
      <alignment vertical="center"/>
    </xf>
    <xf numFmtId="0" fontId="21" fillId="0" borderId="0" xfId="0" applyFont="1"/>
    <xf numFmtId="0" fontId="40" fillId="0" borderId="0" xfId="0" applyFont="1"/>
    <xf numFmtId="0" fontId="4" fillId="0" borderId="1" xfId="0" applyFont="1" applyBorder="1" applyAlignment="1">
      <alignment horizontal="left" vertical="center" wrapText="1"/>
    </xf>
    <xf numFmtId="2" fontId="4" fillId="0" borderId="1" xfId="18" applyNumberFormat="1" applyFont="1" applyFill="1" applyBorder="1" applyAlignment="1">
      <alignment vertical="center" wrapText="1"/>
    </xf>
    <xf numFmtId="0" fontId="4" fillId="0" borderId="1" xfId="6" applyFont="1" applyBorder="1" applyAlignment="1" applyProtection="1">
      <alignment vertical="center" wrapText="1"/>
      <protection locked="0"/>
    </xf>
    <xf numFmtId="0" fontId="4" fillId="0" borderId="1" xfId="6" applyFont="1" applyBorder="1" applyAlignment="1" applyProtection="1">
      <alignment horizontal="center" vertical="center" wrapText="1"/>
      <protection locked="0"/>
    </xf>
    <xf numFmtId="2" fontId="4" fillId="0" borderId="1" xfId="6" applyNumberFormat="1" applyFont="1" applyBorder="1" applyAlignment="1" applyProtection="1">
      <alignment vertical="center" wrapText="1"/>
      <protection locked="0"/>
    </xf>
    <xf numFmtId="2" fontId="24" fillId="0" borderId="1" xfId="0" applyNumberFormat="1" applyFont="1" applyBorder="1" applyAlignment="1">
      <alignment vertical="center"/>
    </xf>
    <xf numFmtId="0" fontId="4" fillId="0" borderId="1" xfId="6" applyFont="1" applyBorder="1" applyAlignment="1" applyProtection="1">
      <alignment horizontal="left" wrapText="1"/>
      <protection locked="0"/>
    </xf>
    <xf numFmtId="0" fontId="4" fillId="0" borderId="1" xfId="6" applyFont="1" applyBorder="1" applyAlignment="1" applyProtection="1">
      <alignment horizontal="left" vertical="center" wrapText="1"/>
      <protection locked="0"/>
    </xf>
    <xf numFmtId="0" fontId="4" fillId="0" borderId="1" xfId="6" applyFont="1" applyBorder="1" applyAlignment="1" applyProtection="1">
      <alignment vertical="center"/>
      <protection locked="0"/>
    </xf>
    <xf numFmtId="0" fontId="4" fillId="0" borderId="1" xfId="6" applyFont="1" applyBorder="1" applyAlignment="1" applyProtection="1">
      <alignment horizontal="center" vertical="center"/>
      <protection locked="0"/>
    </xf>
    <xf numFmtId="2" fontId="4" fillId="0" borderId="1" xfId="6" applyNumberFormat="1" applyFont="1" applyBorder="1" applyAlignment="1" applyProtection="1">
      <alignment vertical="center"/>
      <protection locked="0"/>
    </xf>
    <xf numFmtId="165" fontId="4" fillId="0" borderId="1" xfId="3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4" fillId="0" borderId="0" xfId="10" applyFont="1" applyAlignment="1">
      <alignment horizontal="left"/>
    </xf>
    <xf numFmtId="0" fontId="5" fillId="0" borderId="0" xfId="10" applyFont="1"/>
    <xf numFmtId="0" fontId="5" fillId="0" borderId="0" xfId="10" applyFont="1" applyAlignment="1">
      <alignment horizontal="center"/>
    </xf>
    <xf numFmtId="0" fontId="9" fillId="0" borderId="0" xfId="10" applyFont="1" applyAlignment="1">
      <alignment horizontal="left"/>
    </xf>
    <xf numFmtId="0" fontId="9" fillId="0" borderId="0" xfId="10" applyFont="1"/>
    <xf numFmtId="0" fontId="9" fillId="0" borderId="0" xfId="10" applyFont="1" applyAlignment="1">
      <alignment horizontal="center"/>
    </xf>
    <xf numFmtId="0" fontId="9" fillId="0" borderId="0" xfId="9" applyFont="1" applyAlignment="1">
      <alignment horizontal="left"/>
    </xf>
    <xf numFmtId="0" fontId="9" fillId="0" borderId="0" xfId="9" applyFont="1"/>
    <xf numFmtId="0" fontId="9" fillId="0" borderId="0" xfId="9" applyFont="1" applyAlignment="1">
      <alignment horizontal="center"/>
    </xf>
    <xf numFmtId="0" fontId="3" fillId="0" borderId="1" xfId="9" applyFont="1" applyBorder="1" applyAlignment="1">
      <alignment vertical="center"/>
    </xf>
    <xf numFmtId="0" fontId="4" fillId="0" borderId="1" xfId="6" applyFont="1" applyBorder="1" applyProtection="1">
      <protection locked="0"/>
    </xf>
    <xf numFmtId="0" fontId="4" fillId="0" borderId="1" xfId="6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9" applyFont="1" applyBorder="1" applyAlignment="1">
      <alignment horizontal="left" vertical="center"/>
    </xf>
    <xf numFmtId="2" fontId="3" fillId="0" borderId="1" xfId="9" applyNumberFormat="1" applyFont="1" applyBorder="1" applyAlignment="1">
      <alignment horizontal="left" vertical="center"/>
    </xf>
    <xf numFmtId="0" fontId="38" fillId="0" borderId="0" xfId="3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2" fontId="4" fillId="0" borderId="1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wrapText="1"/>
    </xf>
    <xf numFmtId="167" fontId="3" fillId="0" borderId="1" xfId="8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Alignment="1">
      <alignment vertical="center" wrapText="1"/>
    </xf>
    <xf numFmtId="0" fontId="9" fillId="0" borderId="2" xfId="9" applyFont="1" applyBorder="1" applyAlignment="1">
      <alignment vertical="center"/>
    </xf>
    <xf numFmtId="0" fontId="9" fillId="0" borderId="4" xfId="9" applyFont="1" applyBorder="1" applyAlignment="1">
      <alignment vertical="center"/>
    </xf>
    <xf numFmtId="0" fontId="9" fillId="0" borderId="4" xfId="9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9" fillId="0" borderId="0" xfId="9" applyFont="1" applyAlignment="1">
      <alignment horizontal="center" vertical="center"/>
    </xf>
    <xf numFmtId="0" fontId="9" fillId="0" borderId="0" xfId="9" applyFont="1" applyAlignment="1">
      <alignment vertical="center"/>
    </xf>
    <xf numFmtId="0" fontId="4" fillId="0" borderId="1" xfId="10" applyFont="1" applyBorder="1" applyAlignment="1">
      <alignment vertical="center"/>
    </xf>
    <xf numFmtId="2" fontId="4" fillId="0" borderId="1" xfId="3" applyNumberFormat="1" applyFont="1" applyBorder="1" applyAlignment="1">
      <alignment horizontal="right" vertical="center"/>
    </xf>
    <xf numFmtId="0" fontId="4" fillId="0" borderId="1" xfId="10" applyFont="1" applyBorder="1" applyAlignment="1">
      <alignment horizontal="center" vertical="center"/>
    </xf>
    <xf numFmtId="0" fontId="4" fillId="0" borderId="1" xfId="10" applyFont="1" applyBorder="1" applyAlignment="1">
      <alignment vertical="center" wrapText="1"/>
    </xf>
    <xf numFmtId="2" fontId="4" fillId="0" borderId="1" xfId="10" applyNumberFormat="1" applyFont="1" applyBorder="1" applyAlignment="1">
      <alignment vertical="center"/>
    </xf>
    <xf numFmtId="165" fontId="4" fillId="0" borderId="1" xfId="3" applyNumberFormat="1" applyFont="1" applyBorder="1" applyAlignment="1">
      <alignment horizontal="right" vertical="center"/>
    </xf>
    <xf numFmtId="166" fontId="4" fillId="0" borderId="1" xfId="3" applyNumberFormat="1" applyFont="1" applyBorder="1" applyAlignment="1" applyProtection="1">
      <alignment horizontal="right" vertical="center"/>
      <protection locked="0"/>
    </xf>
    <xf numFmtId="2" fontId="3" fillId="0" borderId="1" xfId="3" applyNumberFormat="1" applyFont="1" applyBorder="1" applyAlignment="1" applyProtection="1">
      <alignment horizontal="right" vertical="center"/>
      <protection locked="0"/>
    </xf>
    <xf numFmtId="2" fontId="4" fillId="0" borderId="1" xfId="9" applyNumberFormat="1" applyFont="1" applyBorder="1" applyAlignment="1" applyProtection="1">
      <alignment horizontal="center" vertical="center"/>
      <protection locked="0"/>
    </xf>
    <xf numFmtId="0" fontId="4" fillId="0" borderId="1" xfId="9" applyFont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right"/>
    </xf>
    <xf numFmtId="0" fontId="4" fillId="0" borderId="1" xfId="12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4" fillId="0" borderId="1" xfId="3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37" fillId="0" borderId="0" xfId="0" applyFont="1"/>
    <xf numFmtId="2" fontId="0" fillId="0" borderId="0" xfId="0" applyNumberFormat="1"/>
    <xf numFmtId="167" fontId="9" fillId="0" borderId="0" xfId="0" applyNumberFormat="1" applyFont="1"/>
    <xf numFmtId="167" fontId="5" fillId="0" borderId="0" xfId="0" applyNumberFormat="1" applyFont="1" applyAlignment="1">
      <alignment vertical="center"/>
    </xf>
    <xf numFmtId="167" fontId="9" fillId="0" borderId="0" xfId="0" applyNumberFormat="1" applyFont="1" applyAlignment="1">
      <alignment vertical="center"/>
    </xf>
    <xf numFmtId="0" fontId="4" fillId="0" borderId="4" xfId="6" applyFont="1" applyBorder="1" applyProtection="1">
      <protection locked="0"/>
    </xf>
    <xf numFmtId="0" fontId="1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3" xfId="7" applyFont="1" applyBorder="1" applyAlignment="1">
      <alignment wrapText="1"/>
    </xf>
    <xf numFmtId="0" fontId="9" fillId="0" borderId="12" xfId="7" applyFont="1" applyBorder="1" applyAlignment="1">
      <alignment wrapText="1"/>
    </xf>
    <xf numFmtId="0" fontId="5" fillId="0" borderId="8" xfId="9" applyFont="1" applyBorder="1" applyAlignment="1">
      <alignment vertical="center"/>
    </xf>
    <xf numFmtId="0" fontId="5" fillId="0" borderId="9" xfId="9" applyFont="1" applyBorder="1" applyAlignment="1">
      <alignment vertical="center"/>
    </xf>
    <xf numFmtId="0" fontId="5" fillId="0" borderId="9" xfId="9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Alignment="1">
      <alignment wrapText="1"/>
    </xf>
    <xf numFmtId="0" fontId="9" fillId="0" borderId="2" xfId="0" applyFont="1" applyBorder="1"/>
    <xf numFmtId="0" fontId="9" fillId="0" borderId="4" xfId="0" applyFont="1" applyBorder="1" applyAlignment="1">
      <alignment wrapText="1"/>
    </xf>
    <xf numFmtId="0" fontId="9" fillId="0" borderId="6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left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/>
    <xf numFmtId="0" fontId="5" fillId="0" borderId="2" xfId="9" applyFont="1" applyBorder="1" applyAlignment="1">
      <alignment vertical="center"/>
    </xf>
    <xf numFmtId="2" fontId="4" fillId="0" borderId="1" xfId="6" applyNumberFormat="1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1" xfId="9" applyFont="1" applyBorder="1" applyAlignment="1">
      <alignment vertical="center"/>
    </xf>
    <xf numFmtId="0" fontId="4" fillId="0" borderId="0" xfId="6" applyFont="1" applyProtection="1">
      <protection locked="0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 applyProtection="1">
      <alignment horizontal="left"/>
      <protection locked="0"/>
    </xf>
    <xf numFmtId="0" fontId="24" fillId="0" borderId="0" xfId="6" applyFont="1" applyAlignment="1" applyProtection="1">
      <alignment horizontal="left"/>
      <protection locked="0"/>
    </xf>
    <xf numFmtId="0" fontId="24" fillId="0" borderId="0" xfId="6" applyFont="1" applyAlignment="1" applyProtection="1">
      <alignment horizontal="center"/>
      <protection locked="0"/>
    </xf>
    <xf numFmtId="0" fontId="28" fillId="0" borderId="6" xfId="0" applyFont="1" applyBorder="1"/>
    <xf numFmtId="0" fontId="4" fillId="0" borderId="7" xfId="6" applyFont="1" applyBorder="1" applyAlignment="1" applyProtection="1">
      <alignment horizontal="center"/>
      <protection locked="0"/>
    </xf>
    <xf numFmtId="0" fontId="28" fillId="0" borderId="8" xfId="0" applyFont="1" applyBorder="1"/>
    <xf numFmtId="0" fontId="24" fillId="0" borderId="9" xfId="6" applyFont="1" applyBorder="1" applyAlignment="1" applyProtection="1">
      <alignment horizontal="center"/>
      <protection locked="0"/>
    </xf>
    <xf numFmtId="0" fontId="24" fillId="0" borderId="9" xfId="6" applyFont="1" applyBorder="1" applyAlignment="1" applyProtection="1">
      <alignment horizontal="left"/>
      <protection locked="0"/>
    </xf>
    <xf numFmtId="0" fontId="24" fillId="0" borderId="0" xfId="6" applyFont="1" applyProtection="1">
      <protection locked="0"/>
    </xf>
    <xf numFmtId="167" fontId="3" fillId="0" borderId="1" xfId="11" applyNumberFormat="1" applyFont="1" applyBorder="1" applyAlignment="1">
      <alignment vertical="center" wrapText="1"/>
    </xf>
    <xf numFmtId="0" fontId="26" fillId="0" borderId="2" xfId="9" applyFont="1" applyBorder="1" applyAlignment="1">
      <alignment vertical="center"/>
    </xf>
    <xf numFmtId="0" fontId="26" fillId="0" borderId="6" xfId="9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3" applyFont="1" applyBorder="1" applyAlignment="1">
      <alignment horizontal="left" vertical="center" wrapText="1"/>
    </xf>
    <xf numFmtId="0" fontId="41" fillId="0" borderId="0" xfId="5" applyFont="1" applyAlignment="1">
      <alignment horizontal="left" vertical="center" wrapText="1"/>
    </xf>
    <xf numFmtId="0" fontId="19" fillId="0" borderId="0" xfId="5" applyFont="1" applyAlignment="1">
      <alignment horizontal="left" vertical="center" wrapText="1"/>
    </xf>
    <xf numFmtId="0" fontId="4" fillId="0" borderId="0" xfId="6" applyFont="1" applyAlignment="1" applyProtection="1">
      <alignment horizontal="center"/>
      <protection locked="0"/>
    </xf>
    <xf numFmtId="0" fontId="4" fillId="0" borderId="7" xfId="6" applyFont="1" applyBorder="1" applyAlignment="1" applyProtection="1">
      <alignment horizontal="center"/>
      <protection locked="0"/>
    </xf>
    <xf numFmtId="0" fontId="3" fillId="0" borderId="1" xfId="13" applyFont="1" applyBorder="1" applyAlignment="1">
      <alignment horizontal="left"/>
    </xf>
    <xf numFmtId="0" fontId="24" fillId="0" borderId="9" xfId="6" applyFont="1" applyBorder="1" applyAlignment="1" applyProtection="1">
      <alignment horizontal="center"/>
      <protection locked="0"/>
    </xf>
    <xf numFmtId="0" fontId="24" fillId="0" borderId="10" xfId="6" applyFont="1" applyBorder="1" applyAlignment="1" applyProtection="1">
      <alignment horizontal="center"/>
      <protection locked="0"/>
    </xf>
    <xf numFmtId="0" fontId="24" fillId="0" borderId="0" xfId="6" applyFont="1" applyAlignment="1" applyProtection="1">
      <alignment horizontal="center"/>
      <protection locked="0"/>
    </xf>
    <xf numFmtId="0" fontId="24" fillId="0" borderId="7" xfId="6" applyFont="1" applyBorder="1" applyAlignment="1" applyProtection="1">
      <alignment horizontal="center"/>
      <protection locked="0"/>
    </xf>
    <xf numFmtId="0" fontId="5" fillId="0" borderId="0" xfId="13" applyFont="1" applyAlignment="1">
      <alignment horizontal="left"/>
    </xf>
    <xf numFmtId="0" fontId="3" fillId="0" borderId="0" xfId="9" applyFont="1" applyAlignment="1">
      <alignment horizontal="left" vertical="center"/>
    </xf>
    <xf numFmtId="0" fontId="5" fillId="0" borderId="0" xfId="9" applyFont="1" applyAlignment="1">
      <alignment horizontal="center" vertical="center"/>
    </xf>
    <xf numFmtId="0" fontId="5" fillId="0" borderId="7" xfId="9" applyFont="1" applyBorder="1" applyAlignment="1">
      <alignment horizontal="center" vertical="center"/>
    </xf>
    <xf numFmtId="0" fontId="26" fillId="0" borderId="0" xfId="9" applyFont="1" applyAlignment="1">
      <alignment horizontal="left" vertical="center"/>
    </xf>
    <xf numFmtId="0" fontId="26" fillId="0" borderId="7" xfId="9" applyFont="1" applyBorder="1" applyAlignment="1">
      <alignment horizontal="left" vertical="center"/>
    </xf>
    <xf numFmtId="0" fontId="26" fillId="0" borderId="4" xfId="9" applyFont="1" applyBorder="1" applyAlignment="1">
      <alignment horizontal="left" vertical="center"/>
    </xf>
    <xf numFmtId="0" fontId="26" fillId="0" borderId="5" xfId="9" applyFont="1" applyBorder="1" applyAlignment="1">
      <alignment horizontal="left" vertical="center"/>
    </xf>
    <xf numFmtId="1" fontId="5" fillId="0" borderId="0" xfId="9" applyNumberFormat="1" applyFont="1" applyAlignment="1">
      <alignment horizontal="center" vertical="center"/>
    </xf>
    <xf numFmtId="1" fontId="5" fillId="0" borderId="7" xfId="9" applyNumberFormat="1" applyFont="1" applyBorder="1" applyAlignment="1">
      <alignment horizontal="center" vertical="center"/>
    </xf>
    <xf numFmtId="0" fontId="19" fillId="0" borderId="0" xfId="4" applyFont="1" applyAlignment="1">
      <alignment horizontal="left" vertical="center" wrapText="1"/>
    </xf>
    <xf numFmtId="167" fontId="3" fillId="0" borderId="1" xfId="11" applyNumberFormat="1" applyFont="1" applyFill="1" applyBorder="1" applyAlignment="1" applyProtection="1">
      <alignment horizontal="right" vertical="center" wrapText="1"/>
      <protection locked="0"/>
    </xf>
    <xf numFmtId="0" fontId="5" fillId="0" borderId="9" xfId="9" applyFont="1" applyBorder="1" applyAlignment="1">
      <alignment horizontal="center" vertical="center"/>
    </xf>
    <xf numFmtId="0" fontId="5" fillId="0" borderId="10" xfId="9" applyFont="1" applyBorder="1" applyAlignment="1">
      <alignment horizontal="center" vertical="center"/>
    </xf>
    <xf numFmtId="2" fontId="5" fillId="0" borderId="7" xfId="9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7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9" fillId="0" borderId="7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7" fontId="3" fillId="0" borderId="12" xfId="9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0" fontId="14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horizontal="left" wrapText="1"/>
    </xf>
    <xf numFmtId="0" fontId="29" fillId="0" borderId="0" xfId="0" applyFont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36" fillId="0" borderId="8" xfId="0" applyFont="1" applyBorder="1" applyAlignment="1">
      <alignment horizontal="left" vertical="top" wrapText="1"/>
    </xf>
    <xf numFmtId="0" fontId="36" fillId="0" borderId="9" xfId="0" applyFont="1" applyBorder="1" applyAlignment="1">
      <alignment horizontal="left" vertical="top" wrapText="1"/>
    </xf>
    <xf numFmtId="0" fontId="36" fillId="0" borderId="10" xfId="0" applyFont="1" applyBorder="1" applyAlignment="1">
      <alignment horizontal="left" vertical="top" wrapText="1"/>
    </xf>
    <xf numFmtId="167" fontId="3" fillId="0" borderId="3" xfId="11" applyNumberFormat="1" applyFont="1" applyFill="1" applyBorder="1" applyAlignment="1">
      <alignment horizontal="right" vertical="center" wrapText="1"/>
    </xf>
    <xf numFmtId="167" fontId="3" fillId="0" borderId="11" xfId="11" applyNumberFormat="1" applyFont="1" applyFill="1" applyBorder="1" applyAlignment="1">
      <alignment horizontal="right" vertical="center" wrapText="1"/>
    </xf>
    <xf numFmtId="0" fontId="3" fillId="0" borderId="3" xfId="3" applyFont="1" applyBorder="1" applyAlignment="1">
      <alignment horizontal="left" vertical="center" wrapText="1"/>
    </xf>
    <xf numFmtId="0" fontId="3" fillId="0" borderId="11" xfId="3" applyFont="1" applyBorder="1" applyAlignment="1">
      <alignment horizontal="left" vertical="center" wrapText="1"/>
    </xf>
    <xf numFmtId="1" fontId="9" fillId="0" borderId="4" xfId="9" applyNumberFormat="1" applyFont="1" applyBorder="1" applyAlignment="1">
      <alignment horizontal="center" vertical="center"/>
    </xf>
    <xf numFmtId="0" fontId="9" fillId="0" borderId="5" xfId="9" applyFont="1" applyBorder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67" fontId="5" fillId="2" borderId="0" xfId="0" applyNumberFormat="1" applyFont="1" applyFill="1"/>
  </cellXfs>
  <cellStyles count="21">
    <cellStyle name="Čárka" xfId="15" builtinId="3"/>
    <cellStyle name="Čárka 2 2 2" xfId="18" xr:uid="{00000000-0005-0000-0000-000001000000}"/>
    <cellStyle name="Čárka 2 3" xfId="16" xr:uid="{00000000-0005-0000-0000-000002000000}"/>
    <cellStyle name="Čárka 4" xfId="19" xr:uid="{00000000-0005-0000-0000-000003000000}"/>
    <cellStyle name="Čárka 8" xfId="17" xr:uid="{00000000-0005-0000-0000-000004000000}"/>
    <cellStyle name="Měna" xfId="8" builtinId="4"/>
    <cellStyle name="Měna 2" xfId="11" xr:uid="{00000000-0005-0000-0000-000006000000}"/>
    <cellStyle name="měny 2" xfId="1" xr:uid="{00000000-0005-0000-0000-000007000000}"/>
    <cellStyle name="měny 3" xfId="2" xr:uid="{00000000-0005-0000-0000-000008000000}"/>
    <cellStyle name="Normální" xfId="0" builtinId="0"/>
    <cellStyle name="normální 2" xfId="3" xr:uid="{00000000-0005-0000-0000-00000A000000}"/>
    <cellStyle name="normální 3" xfId="12" xr:uid="{00000000-0005-0000-0000-00000B000000}"/>
    <cellStyle name="normální 4" xfId="4" xr:uid="{00000000-0005-0000-0000-00000C000000}"/>
    <cellStyle name="normální 4 2" xfId="5" xr:uid="{00000000-0005-0000-0000-00000D000000}"/>
    <cellStyle name="normální 5" xfId="6" xr:uid="{00000000-0005-0000-0000-00000E000000}"/>
    <cellStyle name="normální 5 2" xfId="20" xr:uid="{00000000-0005-0000-0000-00000F000000}"/>
    <cellStyle name="normální 7" xfId="7" xr:uid="{00000000-0005-0000-0000-000010000000}"/>
    <cellStyle name="normální_List1" xfId="9" xr:uid="{00000000-0005-0000-0000-000011000000}"/>
    <cellStyle name="normální_List1 2" xfId="10" xr:uid="{00000000-0005-0000-0000-000012000000}"/>
    <cellStyle name="normální_List1 3" xfId="13" xr:uid="{00000000-0005-0000-0000-000013000000}"/>
    <cellStyle name="normální_POL.XLS" xfId="14" xr:uid="{00000000-0005-0000-0000-000014000000}"/>
  </cellStyles>
  <dxfs count="0"/>
  <tableStyles count="0" defaultTableStyle="TableStyleMedium9" defaultPivotStyle="PivotStyleLight16"/>
  <colors>
    <mruColors>
      <color rgb="FFFF3399"/>
      <color rgb="FF00FFFF"/>
      <color rgb="FF800000"/>
      <color rgb="FF00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U30"/>
  <sheetViews>
    <sheetView tabSelected="1" workbookViewId="0">
      <selection activeCell="H25" sqref="H25"/>
    </sheetView>
  </sheetViews>
  <sheetFormatPr defaultColWidth="9.21875" defaultRowHeight="13.8"/>
  <cols>
    <col min="1" max="1" width="8.77734375" style="12" customWidth="1"/>
    <col min="2" max="2" width="45.5546875" style="12" customWidth="1"/>
    <col min="3" max="3" width="9.5546875" style="12" customWidth="1"/>
    <col min="4" max="4" width="15.44140625" style="12" customWidth="1"/>
    <col min="5" max="5" width="12.21875" style="12" bestFit="1" customWidth="1"/>
    <col min="6" max="6" width="12.33203125" style="12" bestFit="1" customWidth="1"/>
    <col min="7" max="256" width="9.21875" style="12"/>
    <col min="257" max="257" width="8.77734375" style="12" customWidth="1"/>
    <col min="258" max="258" width="45.5546875" style="12" customWidth="1"/>
    <col min="259" max="259" width="16.5546875" style="12" customWidth="1"/>
    <col min="260" max="260" width="15.44140625" style="12" customWidth="1"/>
    <col min="261" max="261" width="12.21875" style="12" bestFit="1" customWidth="1"/>
    <col min="262" max="512" width="9.21875" style="12"/>
    <col min="513" max="513" width="8.77734375" style="12" customWidth="1"/>
    <col min="514" max="514" width="45.5546875" style="12" customWidth="1"/>
    <col min="515" max="515" width="16.5546875" style="12" customWidth="1"/>
    <col min="516" max="516" width="15.44140625" style="12" customWidth="1"/>
    <col min="517" max="517" width="12.21875" style="12" bestFit="1" customWidth="1"/>
    <col min="518" max="768" width="9.21875" style="12"/>
    <col min="769" max="769" width="8.77734375" style="12" customWidth="1"/>
    <col min="770" max="770" width="45.5546875" style="12" customWidth="1"/>
    <col min="771" max="771" width="16.5546875" style="12" customWidth="1"/>
    <col min="772" max="772" width="15.44140625" style="12" customWidth="1"/>
    <col min="773" max="773" width="12.21875" style="12" bestFit="1" customWidth="1"/>
    <col min="774" max="1024" width="9.21875" style="12"/>
    <col min="1025" max="1025" width="8.77734375" style="12" customWidth="1"/>
    <col min="1026" max="1026" width="45.5546875" style="12" customWidth="1"/>
    <col min="1027" max="1027" width="16.5546875" style="12" customWidth="1"/>
    <col min="1028" max="1028" width="15.44140625" style="12" customWidth="1"/>
    <col min="1029" max="1029" width="12.21875" style="12" bestFit="1" customWidth="1"/>
    <col min="1030" max="1280" width="9.21875" style="12"/>
    <col min="1281" max="1281" width="8.77734375" style="12" customWidth="1"/>
    <col min="1282" max="1282" width="45.5546875" style="12" customWidth="1"/>
    <col min="1283" max="1283" width="16.5546875" style="12" customWidth="1"/>
    <col min="1284" max="1284" width="15.44140625" style="12" customWidth="1"/>
    <col min="1285" max="1285" width="12.21875" style="12" bestFit="1" customWidth="1"/>
    <col min="1286" max="1536" width="9.21875" style="12"/>
    <col min="1537" max="1537" width="8.77734375" style="12" customWidth="1"/>
    <col min="1538" max="1538" width="45.5546875" style="12" customWidth="1"/>
    <col min="1539" max="1539" width="16.5546875" style="12" customWidth="1"/>
    <col min="1540" max="1540" width="15.44140625" style="12" customWidth="1"/>
    <col min="1541" max="1541" width="12.21875" style="12" bestFit="1" customWidth="1"/>
    <col min="1542" max="1792" width="9.21875" style="12"/>
    <col min="1793" max="1793" width="8.77734375" style="12" customWidth="1"/>
    <col min="1794" max="1794" width="45.5546875" style="12" customWidth="1"/>
    <col min="1795" max="1795" width="16.5546875" style="12" customWidth="1"/>
    <col min="1796" max="1796" width="15.44140625" style="12" customWidth="1"/>
    <col min="1797" max="1797" width="12.21875" style="12" bestFit="1" customWidth="1"/>
    <col min="1798" max="2048" width="9.21875" style="12"/>
    <col min="2049" max="2049" width="8.77734375" style="12" customWidth="1"/>
    <col min="2050" max="2050" width="45.5546875" style="12" customWidth="1"/>
    <col min="2051" max="2051" width="16.5546875" style="12" customWidth="1"/>
    <col min="2052" max="2052" width="15.44140625" style="12" customWidth="1"/>
    <col min="2053" max="2053" width="12.21875" style="12" bestFit="1" customWidth="1"/>
    <col min="2054" max="2304" width="9.21875" style="12"/>
    <col min="2305" max="2305" width="8.77734375" style="12" customWidth="1"/>
    <col min="2306" max="2306" width="45.5546875" style="12" customWidth="1"/>
    <col min="2307" max="2307" width="16.5546875" style="12" customWidth="1"/>
    <col min="2308" max="2308" width="15.44140625" style="12" customWidth="1"/>
    <col min="2309" max="2309" width="12.21875" style="12" bestFit="1" customWidth="1"/>
    <col min="2310" max="2560" width="9.21875" style="12"/>
    <col min="2561" max="2561" width="8.77734375" style="12" customWidth="1"/>
    <col min="2562" max="2562" width="45.5546875" style="12" customWidth="1"/>
    <col min="2563" max="2563" width="16.5546875" style="12" customWidth="1"/>
    <col min="2564" max="2564" width="15.44140625" style="12" customWidth="1"/>
    <col min="2565" max="2565" width="12.21875" style="12" bestFit="1" customWidth="1"/>
    <col min="2566" max="2816" width="9.21875" style="12"/>
    <col min="2817" max="2817" width="8.77734375" style="12" customWidth="1"/>
    <col min="2818" max="2818" width="45.5546875" style="12" customWidth="1"/>
    <col min="2819" max="2819" width="16.5546875" style="12" customWidth="1"/>
    <col min="2820" max="2820" width="15.44140625" style="12" customWidth="1"/>
    <col min="2821" max="2821" width="12.21875" style="12" bestFit="1" customWidth="1"/>
    <col min="2822" max="3072" width="9.21875" style="12"/>
    <col min="3073" max="3073" width="8.77734375" style="12" customWidth="1"/>
    <col min="3074" max="3074" width="45.5546875" style="12" customWidth="1"/>
    <col min="3075" max="3075" width="16.5546875" style="12" customWidth="1"/>
    <col min="3076" max="3076" width="15.44140625" style="12" customWidth="1"/>
    <col min="3077" max="3077" width="12.21875" style="12" bestFit="1" customWidth="1"/>
    <col min="3078" max="3328" width="9.21875" style="12"/>
    <col min="3329" max="3329" width="8.77734375" style="12" customWidth="1"/>
    <col min="3330" max="3330" width="45.5546875" style="12" customWidth="1"/>
    <col min="3331" max="3331" width="16.5546875" style="12" customWidth="1"/>
    <col min="3332" max="3332" width="15.44140625" style="12" customWidth="1"/>
    <col min="3333" max="3333" width="12.21875" style="12" bestFit="1" customWidth="1"/>
    <col min="3334" max="3584" width="9.21875" style="12"/>
    <col min="3585" max="3585" width="8.77734375" style="12" customWidth="1"/>
    <col min="3586" max="3586" width="45.5546875" style="12" customWidth="1"/>
    <col min="3587" max="3587" width="16.5546875" style="12" customWidth="1"/>
    <col min="3588" max="3588" width="15.44140625" style="12" customWidth="1"/>
    <col min="3589" max="3589" width="12.21875" style="12" bestFit="1" customWidth="1"/>
    <col min="3590" max="3840" width="9.21875" style="12"/>
    <col min="3841" max="3841" width="8.77734375" style="12" customWidth="1"/>
    <col min="3842" max="3842" width="45.5546875" style="12" customWidth="1"/>
    <col min="3843" max="3843" width="16.5546875" style="12" customWidth="1"/>
    <col min="3844" max="3844" width="15.44140625" style="12" customWidth="1"/>
    <col min="3845" max="3845" width="12.21875" style="12" bestFit="1" customWidth="1"/>
    <col min="3846" max="4096" width="9.21875" style="12"/>
    <col min="4097" max="4097" width="8.77734375" style="12" customWidth="1"/>
    <col min="4098" max="4098" width="45.5546875" style="12" customWidth="1"/>
    <col min="4099" max="4099" width="16.5546875" style="12" customWidth="1"/>
    <col min="4100" max="4100" width="15.44140625" style="12" customWidth="1"/>
    <col min="4101" max="4101" width="12.21875" style="12" bestFit="1" customWidth="1"/>
    <col min="4102" max="4352" width="9.21875" style="12"/>
    <col min="4353" max="4353" width="8.77734375" style="12" customWidth="1"/>
    <col min="4354" max="4354" width="45.5546875" style="12" customWidth="1"/>
    <col min="4355" max="4355" width="16.5546875" style="12" customWidth="1"/>
    <col min="4356" max="4356" width="15.44140625" style="12" customWidth="1"/>
    <col min="4357" max="4357" width="12.21875" style="12" bestFit="1" customWidth="1"/>
    <col min="4358" max="4608" width="9.21875" style="12"/>
    <col min="4609" max="4609" width="8.77734375" style="12" customWidth="1"/>
    <col min="4610" max="4610" width="45.5546875" style="12" customWidth="1"/>
    <col min="4611" max="4611" width="16.5546875" style="12" customWidth="1"/>
    <col min="4612" max="4612" width="15.44140625" style="12" customWidth="1"/>
    <col min="4613" max="4613" width="12.21875" style="12" bestFit="1" customWidth="1"/>
    <col min="4614" max="4864" width="9.21875" style="12"/>
    <col min="4865" max="4865" width="8.77734375" style="12" customWidth="1"/>
    <col min="4866" max="4866" width="45.5546875" style="12" customWidth="1"/>
    <col min="4867" max="4867" width="16.5546875" style="12" customWidth="1"/>
    <col min="4868" max="4868" width="15.44140625" style="12" customWidth="1"/>
    <col min="4869" max="4869" width="12.21875" style="12" bestFit="1" customWidth="1"/>
    <col min="4870" max="5120" width="9.21875" style="12"/>
    <col min="5121" max="5121" width="8.77734375" style="12" customWidth="1"/>
    <col min="5122" max="5122" width="45.5546875" style="12" customWidth="1"/>
    <col min="5123" max="5123" width="16.5546875" style="12" customWidth="1"/>
    <col min="5124" max="5124" width="15.44140625" style="12" customWidth="1"/>
    <col min="5125" max="5125" width="12.21875" style="12" bestFit="1" customWidth="1"/>
    <col min="5126" max="5376" width="9.21875" style="12"/>
    <col min="5377" max="5377" width="8.77734375" style="12" customWidth="1"/>
    <col min="5378" max="5378" width="45.5546875" style="12" customWidth="1"/>
    <col min="5379" max="5379" width="16.5546875" style="12" customWidth="1"/>
    <col min="5380" max="5380" width="15.44140625" style="12" customWidth="1"/>
    <col min="5381" max="5381" width="12.21875" style="12" bestFit="1" customWidth="1"/>
    <col min="5382" max="5632" width="9.21875" style="12"/>
    <col min="5633" max="5633" width="8.77734375" style="12" customWidth="1"/>
    <col min="5634" max="5634" width="45.5546875" style="12" customWidth="1"/>
    <col min="5635" max="5635" width="16.5546875" style="12" customWidth="1"/>
    <col min="5636" max="5636" width="15.44140625" style="12" customWidth="1"/>
    <col min="5637" max="5637" width="12.21875" style="12" bestFit="1" customWidth="1"/>
    <col min="5638" max="5888" width="9.21875" style="12"/>
    <col min="5889" max="5889" width="8.77734375" style="12" customWidth="1"/>
    <col min="5890" max="5890" width="45.5546875" style="12" customWidth="1"/>
    <col min="5891" max="5891" width="16.5546875" style="12" customWidth="1"/>
    <col min="5892" max="5892" width="15.44140625" style="12" customWidth="1"/>
    <col min="5893" max="5893" width="12.21875" style="12" bestFit="1" customWidth="1"/>
    <col min="5894" max="6144" width="9.21875" style="12"/>
    <col min="6145" max="6145" width="8.77734375" style="12" customWidth="1"/>
    <col min="6146" max="6146" width="45.5546875" style="12" customWidth="1"/>
    <col min="6147" max="6147" width="16.5546875" style="12" customWidth="1"/>
    <col min="6148" max="6148" width="15.44140625" style="12" customWidth="1"/>
    <col min="6149" max="6149" width="12.21875" style="12" bestFit="1" customWidth="1"/>
    <col min="6150" max="6400" width="9.21875" style="12"/>
    <col min="6401" max="6401" width="8.77734375" style="12" customWidth="1"/>
    <col min="6402" max="6402" width="45.5546875" style="12" customWidth="1"/>
    <col min="6403" max="6403" width="16.5546875" style="12" customWidth="1"/>
    <col min="6404" max="6404" width="15.44140625" style="12" customWidth="1"/>
    <col min="6405" max="6405" width="12.21875" style="12" bestFit="1" customWidth="1"/>
    <col min="6406" max="6656" width="9.21875" style="12"/>
    <col min="6657" max="6657" width="8.77734375" style="12" customWidth="1"/>
    <col min="6658" max="6658" width="45.5546875" style="12" customWidth="1"/>
    <col min="6659" max="6659" width="16.5546875" style="12" customWidth="1"/>
    <col min="6660" max="6660" width="15.44140625" style="12" customWidth="1"/>
    <col min="6661" max="6661" width="12.21875" style="12" bestFit="1" customWidth="1"/>
    <col min="6662" max="6912" width="9.21875" style="12"/>
    <col min="6913" max="6913" width="8.77734375" style="12" customWidth="1"/>
    <col min="6914" max="6914" width="45.5546875" style="12" customWidth="1"/>
    <col min="6915" max="6915" width="16.5546875" style="12" customWidth="1"/>
    <col min="6916" max="6916" width="15.44140625" style="12" customWidth="1"/>
    <col min="6917" max="6917" width="12.21875" style="12" bestFit="1" customWidth="1"/>
    <col min="6918" max="7168" width="9.21875" style="12"/>
    <col min="7169" max="7169" width="8.77734375" style="12" customWidth="1"/>
    <col min="7170" max="7170" width="45.5546875" style="12" customWidth="1"/>
    <col min="7171" max="7171" width="16.5546875" style="12" customWidth="1"/>
    <col min="7172" max="7172" width="15.44140625" style="12" customWidth="1"/>
    <col min="7173" max="7173" width="12.21875" style="12" bestFit="1" customWidth="1"/>
    <col min="7174" max="7424" width="9.21875" style="12"/>
    <col min="7425" max="7425" width="8.77734375" style="12" customWidth="1"/>
    <col min="7426" max="7426" width="45.5546875" style="12" customWidth="1"/>
    <col min="7427" max="7427" width="16.5546875" style="12" customWidth="1"/>
    <col min="7428" max="7428" width="15.44140625" style="12" customWidth="1"/>
    <col min="7429" max="7429" width="12.21875" style="12" bestFit="1" customWidth="1"/>
    <col min="7430" max="7680" width="9.21875" style="12"/>
    <col min="7681" max="7681" width="8.77734375" style="12" customWidth="1"/>
    <col min="7682" max="7682" width="45.5546875" style="12" customWidth="1"/>
    <col min="7683" max="7683" width="16.5546875" style="12" customWidth="1"/>
    <col min="7684" max="7684" width="15.44140625" style="12" customWidth="1"/>
    <col min="7685" max="7685" width="12.21875" style="12" bestFit="1" customWidth="1"/>
    <col min="7686" max="7936" width="9.21875" style="12"/>
    <col min="7937" max="7937" width="8.77734375" style="12" customWidth="1"/>
    <col min="7938" max="7938" width="45.5546875" style="12" customWidth="1"/>
    <col min="7939" max="7939" width="16.5546875" style="12" customWidth="1"/>
    <col min="7940" max="7940" width="15.44140625" style="12" customWidth="1"/>
    <col min="7941" max="7941" width="12.21875" style="12" bestFit="1" customWidth="1"/>
    <col min="7942" max="8192" width="9.21875" style="12"/>
    <col min="8193" max="8193" width="8.77734375" style="12" customWidth="1"/>
    <col min="8194" max="8194" width="45.5546875" style="12" customWidth="1"/>
    <col min="8195" max="8195" width="16.5546875" style="12" customWidth="1"/>
    <col min="8196" max="8196" width="15.44140625" style="12" customWidth="1"/>
    <col min="8197" max="8197" width="12.21875" style="12" bestFit="1" customWidth="1"/>
    <col min="8198" max="8448" width="9.21875" style="12"/>
    <col min="8449" max="8449" width="8.77734375" style="12" customWidth="1"/>
    <col min="8450" max="8450" width="45.5546875" style="12" customWidth="1"/>
    <col min="8451" max="8451" width="16.5546875" style="12" customWidth="1"/>
    <col min="8452" max="8452" width="15.44140625" style="12" customWidth="1"/>
    <col min="8453" max="8453" width="12.21875" style="12" bestFit="1" customWidth="1"/>
    <col min="8454" max="8704" width="9.21875" style="12"/>
    <col min="8705" max="8705" width="8.77734375" style="12" customWidth="1"/>
    <col min="8706" max="8706" width="45.5546875" style="12" customWidth="1"/>
    <col min="8707" max="8707" width="16.5546875" style="12" customWidth="1"/>
    <col min="8708" max="8708" width="15.44140625" style="12" customWidth="1"/>
    <col min="8709" max="8709" width="12.21875" style="12" bestFit="1" customWidth="1"/>
    <col min="8710" max="8960" width="9.21875" style="12"/>
    <col min="8961" max="8961" width="8.77734375" style="12" customWidth="1"/>
    <col min="8962" max="8962" width="45.5546875" style="12" customWidth="1"/>
    <col min="8963" max="8963" width="16.5546875" style="12" customWidth="1"/>
    <col min="8964" max="8964" width="15.44140625" style="12" customWidth="1"/>
    <col min="8965" max="8965" width="12.21875" style="12" bestFit="1" customWidth="1"/>
    <col min="8966" max="9216" width="9.21875" style="12"/>
    <col min="9217" max="9217" width="8.77734375" style="12" customWidth="1"/>
    <col min="9218" max="9218" width="45.5546875" style="12" customWidth="1"/>
    <col min="9219" max="9219" width="16.5546875" style="12" customWidth="1"/>
    <col min="9220" max="9220" width="15.44140625" style="12" customWidth="1"/>
    <col min="9221" max="9221" width="12.21875" style="12" bestFit="1" customWidth="1"/>
    <col min="9222" max="9472" width="9.21875" style="12"/>
    <col min="9473" max="9473" width="8.77734375" style="12" customWidth="1"/>
    <col min="9474" max="9474" width="45.5546875" style="12" customWidth="1"/>
    <col min="9475" max="9475" width="16.5546875" style="12" customWidth="1"/>
    <col min="9476" max="9476" width="15.44140625" style="12" customWidth="1"/>
    <col min="9477" max="9477" width="12.21875" style="12" bestFit="1" customWidth="1"/>
    <col min="9478" max="9728" width="9.21875" style="12"/>
    <col min="9729" max="9729" width="8.77734375" style="12" customWidth="1"/>
    <col min="9730" max="9730" width="45.5546875" style="12" customWidth="1"/>
    <col min="9731" max="9731" width="16.5546875" style="12" customWidth="1"/>
    <col min="9732" max="9732" width="15.44140625" style="12" customWidth="1"/>
    <col min="9733" max="9733" width="12.21875" style="12" bestFit="1" customWidth="1"/>
    <col min="9734" max="9984" width="9.21875" style="12"/>
    <col min="9985" max="9985" width="8.77734375" style="12" customWidth="1"/>
    <col min="9986" max="9986" width="45.5546875" style="12" customWidth="1"/>
    <col min="9987" max="9987" width="16.5546875" style="12" customWidth="1"/>
    <col min="9988" max="9988" width="15.44140625" style="12" customWidth="1"/>
    <col min="9989" max="9989" width="12.21875" style="12" bestFit="1" customWidth="1"/>
    <col min="9990" max="10240" width="9.21875" style="12"/>
    <col min="10241" max="10241" width="8.77734375" style="12" customWidth="1"/>
    <col min="10242" max="10242" width="45.5546875" style="12" customWidth="1"/>
    <col min="10243" max="10243" width="16.5546875" style="12" customWidth="1"/>
    <col min="10244" max="10244" width="15.44140625" style="12" customWidth="1"/>
    <col min="10245" max="10245" width="12.21875" style="12" bestFit="1" customWidth="1"/>
    <col min="10246" max="10496" width="9.21875" style="12"/>
    <col min="10497" max="10497" width="8.77734375" style="12" customWidth="1"/>
    <col min="10498" max="10498" width="45.5546875" style="12" customWidth="1"/>
    <col min="10499" max="10499" width="16.5546875" style="12" customWidth="1"/>
    <col min="10500" max="10500" width="15.44140625" style="12" customWidth="1"/>
    <col min="10501" max="10501" width="12.21875" style="12" bestFit="1" customWidth="1"/>
    <col min="10502" max="10752" width="9.21875" style="12"/>
    <col min="10753" max="10753" width="8.77734375" style="12" customWidth="1"/>
    <col min="10754" max="10754" width="45.5546875" style="12" customWidth="1"/>
    <col min="10755" max="10755" width="16.5546875" style="12" customWidth="1"/>
    <col min="10756" max="10756" width="15.44140625" style="12" customWidth="1"/>
    <col min="10757" max="10757" width="12.21875" style="12" bestFit="1" customWidth="1"/>
    <col min="10758" max="11008" width="9.21875" style="12"/>
    <col min="11009" max="11009" width="8.77734375" style="12" customWidth="1"/>
    <col min="11010" max="11010" width="45.5546875" style="12" customWidth="1"/>
    <col min="11011" max="11011" width="16.5546875" style="12" customWidth="1"/>
    <col min="11012" max="11012" width="15.44140625" style="12" customWidth="1"/>
    <col min="11013" max="11013" width="12.21875" style="12" bestFit="1" customWidth="1"/>
    <col min="11014" max="11264" width="9.21875" style="12"/>
    <col min="11265" max="11265" width="8.77734375" style="12" customWidth="1"/>
    <col min="11266" max="11266" width="45.5546875" style="12" customWidth="1"/>
    <col min="11267" max="11267" width="16.5546875" style="12" customWidth="1"/>
    <col min="11268" max="11268" width="15.44140625" style="12" customWidth="1"/>
    <col min="11269" max="11269" width="12.21875" style="12" bestFit="1" customWidth="1"/>
    <col min="11270" max="11520" width="9.21875" style="12"/>
    <col min="11521" max="11521" width="8.77734375" style="12" customWidth="1"/>
    <col min="11522" max="11522" width="45.5546875" style="12" customWidth="1"/>
    <col min="11523" max="11523" width="16.5546875" style="12" customWidth="1"/>
    <col min="11524" max="11524" width="15.44140625" style="12" customWidth="1"/>
    <col min="11525" max="11525" width="12.21875" style="12" bestFit="1" customWidth="1"/>
    <col min="11526" max="11776" width="9.21875" style="12"/>
    <col min="11777" max="11777" width="8.77734375" style="12" customWidth="1"/>
    <col min="11778" max="11778" width="45.5546875" style="12" customWidth="1"/>
    <col min="11779" max="11779" width="16.5546875" style="12" customWidth="1"/>
    <col min="11780" max="11780" width="15.44140625" style="12" customWidth="1"/>
    <col min="11781" max="11781" width="12.21875" style="12" bestFit="1" customWidth="1"/>
    <col min="11782" max="12032" width="9.21875" style="12"/>
    <col min="12033" max="12033" width="8.77734375" style="12" customWidth="1"/>
    <col min="12034" max="12034" width="45.5546875" style="12" customWidth="1"/>
    <col min="12035" max="12035" width="16.5546875" style="12" customWidth="1"/>
    <col min="12036" max="12036" width="15.44140625" style="12" customWidth="1"/>
    <col min="12037" max="12037" width="12.21875" style="12" bestFit="1" customWidth="1"/>
    <col min="12038" max="12288" width="9.21875" style="12"/>
    <col min="12289" max="12289" width="8.77734375" style="12" customWidth="1"/>
    <col min="12290" max="12290" width="45.5546875" style="12" customWidth="1"/>
    <col min="12291" max="12291" width="16.5546875" style="12" customWidth="1"/>
    <col min="12292" max="12292" width="15.44140625" style="12" customWidth="1"/>
    <col min="12293" max="12293" width="12.21875" style="12" bestFit="1" customWidth="1"/>
    <col min="12294" max="12544" width="9.21875" style="12"/>
    <col min="12545" max="12545" width="8.77734375" style="12" customWidth="1"/>
    <col min="12546" max="12546" width="45.5546875" style="12" customWidth="1"/>
    <col min="12547" max="12547" width="16.5546875" style="12" customWidth="1"/>
    <col min="12548" max="12548" width="15.44140625" style="12" customWidth="1"/>
    <col min="12549" max="12549" width="12.21875" style="12" bestFit="1" customWidth="1"/>
    <col min="12550" max="12800" width="9.21875" style="12"/>
    <col min="12801" max="12801" width="8.77734375" style="12" customWidth="1"/>
    <col min="12802" max="12802" width="45.5546875" style="12" customWidth="1"/>
    <col min="12803" max="12803" width="16.5546875" style="12" customWidth="1"/>
    <col min="12804" max="12804" width="15.44140625" style="12" customWidth="1"/>
    <col min="12805" max="12805" width="12.21875" style="12" bestFit="1" customWidth="1"/>
    <col min="12806" max="13056" width="9.21875" style="12"/>
    <col min="13057" max="13057" width="8.77734375" style="12" customWidth="1"/>
    <col min="13058" max="13058" width="45.5546875" style="12" customWidth="1"/>
    <col min="13059" max="13059" width="16.5546875" style="12" customWidth="1"/>
    <col min="13060" max="13060" width="15.44140625" style="12" customWidth="1"/>
    <col min="13061" max="13061" width="12.21875" style="12" bestFit="1" customWidth="1"/>
    <col min="13062" max="13312" width="9.21875" style="12"/>
    <col min="13313" max="13313" width="8.77734375" style="12" customWidth="1"/>
    <col min="13314" max="13314" width="45.5546875" style="12" customWidth="1"/>
    <col min="13315" max="13315" width="16.5546875" style="12" customWidth="1"/>
    <col min="13316" max="13316" width="15.44140625" style="12" customWidth="1"/>
    <col min="13317" max="13317" width="12.21875" style="12" bestFit="1" customWidth="1"/>
    <col min="13318" max="13568" width="9.21875" style="12"/>
    <col min="13569" max="13569" width="8.77734375" style="12" customWidth="1"/>
    <col min="13570" max="13570" width="45.5546875" style="12" customWidth="1"/>
    <col min="13571" max="13571" width="16.5546875" style="12" customWidth="1"/>
    <col min="13572" max="13572" width="15.44140625" style="12" customWidth="1"/>
    <col min="13573" max="13573" width="12.21875" style="12" bestFit="1" customWidth="1"/>
    <col min="13574" max="13824" width="9.21875" style="12"/>
    <col min="13825" max="13825" width="8.77734375" style="12" customWidth="1"/>
    <col min="13826" max="13826" width="45.5546875" style="12" customWidth="1"/>
    <col min="13827" max="13827" width="16.5546875" style="12" customWidth="1"/>
    <col min="13828" max="13828" width="15.44140625" style="12" customWidth="1"/>
    <col min="13829" max="13829" width="12.21875" style="12" bestFit="1" customWidth="1"/>
    <col min="13830" max="14080" width="9.21875" style="12"/>
    <col min="14081" max="14081" width="8.77734375" style="12" customWidth="1"/>
    <col min="14082" max="14082" width="45.5546875" style="12" customWidth="1"/>
    <col min="14083" max="14083" width="16.5546875" style="12" customWidth="1"/>
    <col min="14084" max="14084" width="15.44140625" style="12" customWidth="1"/>
    <col min="14085" max="14085" width="12.21875" style="12" bestFit="1" customWidth="1"/>
    <col min="14086" max="14336" width="9.21875" style="12"/>
    <col min="14337" max="14337" width="8.77734375" style="12" customWidth="1"/>
    <col min="14338" max="14338" width="45.5546875" style="12" customWidth="1"/>
    <col min="14339" max="14339" width="16.5546875" style="12" customWidth="1"/>
    <col min="14340" max="14340" width="15.44140625" style="12" customWidth="1"/>
    <col min="14341" max="14341" width="12.21875" style="12" bestFit="1" customWidth="1"/>
    <col min="14342" max="14592" width="9.21875" style="12"/>
    <col min="14593" max="14593" width="8.77734375" style="12" customWidth="1"/>
    <col min="14594" max="14594" width="45.5546875" style="12" customWidth="1"/>
    <col min="14595" max="14595" width="16.5546875" style="12" customWidth="1"/>
    <col min="14596" max="14596" width="15.44140625" style="12" customWidth="1"/>
    <col min="14597" max="14597" width="12.21875" style="12" bestFit="1" customWidth="1"/>
    <col min="14598" max="14848" width="9.21875" style="12"/>
    <col min="14849" max="14849" width="8.77734375" style="12" customWidth="1"/>
    <col min="14850" max="14850" width="45.5546875" style="12" customWidth="1"/>
    <col min="14851" max="14851" width="16.5546875" style="12" customWidth="1"/>
    <col min="14852" max="14852" width="15.44140625" style="12" customWidth="1"/>
    <col min="14853" max="14853" width="12.21875" style="12" bestFit="1" customWidth="1"/>
    <col min="14854" max="15104" width="9.21875" style="12"/>
    <col min="15105" max="15105" width="8.77734375" style="12" customWidth="1"/>
    <col min="15106" max="15106" width="45.5546875" style="12" customWidth="1"/>
    <col min="15107" max="15107" width="16.5546875" style="12" customWidth="1"/>
    <col min="15108" max="15108" width="15.44140625" style="12" customWidth="1"/>
    <col min="15109" max="15109" width="12.21875" style="12" bestFit="1" customWidth="1"/>
    <col min="15110" max="15360" width="9.21875" style="12"/>
    <col min="15361" max="15361" width="8.77734375" style="12" customWidth="1"/>
    <col min="15362" max="15362" width="45.5546875" style="12" customWidth="1"/>
    <col min="15363" max="15363" width="16.5546875" style="12" customWidth="1"/>
    <col min="15364" max="15364" width="15.44140625" style="12" customWidth="1"/>
    <col min="15365" max="15365" width="12.21875" style="12" bestFit="1" customWidth="1"/>
    <col min="15366" max="15616" width="9.21875" style="12"/>
    <col min="15617" max="15617" width="8.77734375" style="12" customWidth="1"/>
    <col min="15618" max="15618" width="45.5546875" style="12" customWidth="1"/>
    <col min="15619" max="15619" width="16.5546875" style="12" customWidth="1"/>
    <col min="15620" max="15620" width="15.44140625" style="12" customWidth="1"/>
    <col min="15621" max="15621" width="12.21875" style="12" bestFit="1" customWidth="1"/>
    <col min="15622" max="15872" width="9.21875" style="12"/>
    <col min="15873" max="15873" width="8.77734375" style="12" customWidth="1"/>
    <col min="15874" max="15874" width="45.5546875" style="12" customWidth="1"/>
    <col min="15875" max="15875" width="16.5546875" style="12" customWidth="1"/>
    <col min="15876" max="15876" width="15.44140625" style="12" customWidth="1"/>
    <col min="15877" max="15877" width="12.21875" style="12" bestFit="1" customWidth="1"/>
    <col min="15878" max="16128" width="9.21875" style="12"/>
    <col min="16129" max="16129" width="8.77734375" style="12" customWidth="1"/>
    <col min="16130" max="16130" width="45.5546875" style="12" customWidth="1"/>
    <col min="16131" max="16131" width="16.5546875" style="12" customWidth="1"/>
    <col min="16132" max="16132" width="15.44140625" style="12" customWidth="1"/>
    <col min="16133" max="16133" width="12.21875" style="12" bestFit="1" customWidth="1"/>
    <col min="16134" max="16384" width="9.21875" style="12"/>
  </cols>
  <sheetData>
    <row r="1" spans="1:229" s="14" customFormat="1" ht="14.1" customHeight="1">
      <c r="A1" s="253" t="s">
        <v>168</v>
      </c>
      <c r="B1" s="253"/>
      <c r="C1" s="254"/>
      <c r="D1" s="254"/>
      <c r="E1" s="254"/>
      <c r="F1" s="254"/>
    </row>
    <row r="2" spans="1:229" s="14" customFormat="1" ht="14.1" customHeight="1">
      <c r="A2" s="255" t="s">
        <v>169</v>
      </c>
      <c r="B2" s="256"/>
      <c r="C2" s="115"/>
      <c r="D2" s="115"/>
      <c r="E2" s="115"/>
      <c r="F2" s="64"/>
    </row>
    <row r="3" spans="1:229" s="13" customFormat="1" ht="14.4">
      <c r="A3" s="252" t="s">
        <v>59</v>
      </c>
      <c r="B3" s="252"/>
      <c r="C3" s="11"/>
      <c r="D3" s="11"/>
      <c r="E3" s="9"/>
      <c r="F3" s="9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</row>
    <row r="4" spans="1:229" s="13" customFormat="1" ht="14.4">
      <c r="A4" s="37"/>
      <c r="B4" s="37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</row>
    <row r="5" spans="1:229" s="13" customFormat="1" ht="14.4">
      <c r="A5" s="37"/>
      <c r="B5" s="37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</row>
    <row r="6" spans="1:229" s="39" customFormat="1" ht="14.4">
      <c r="A6" s="12" t="s">
        <v>47</v>
      </c>
      <c r="B6" s="12"/>
      <c r="C6" s="38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</row>
    <row r="7" spans="1:229" s="39" customFormat="1" ht="14.4">
      <c r="A7" s="12"/>
      <c r="B7" s="12"/>
      <c r="C7" s="3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</row>
    <row r="8" spans="1:229">
      <c r="A8" s="12" t="s">
        <v>292</v>
      </c>
      <c r="B8" s="12" t="s">
        <v>291</v>
      </c>
      <c r="C8" s="38"/>
      <c r="D8" s="208">
        <f>SUM(D9)</f>
        <v>0</v>
      </c>
    </row>
    <row r="9" spans="1:229">
      <c r="B9" s="12" t="s">
        <v>358</v>
      </c>
      <c r="C9" s="38"/>
      <c r="D9" s="101">
        <f>SUM('SO 001 Asanace, příprava území '!F44)</f>
        <v>0</v>
      </c>
    </row>
    <row r="11" spans="1:229">
      <c r="A11" s="12" t="s">
        <v>128</v>
      </c>
      <c r="B11" s="12" t="s">
        <v>293</v>
      </c>
      <c r="C11" s="38"/>
      <c r="D11" s="208">
        <f>SUM(D12:D14)</f>
        <v>0</v>
      </c>
    </row>
    <row r="12" spans="1:229" s="39" customFormat="1">
      <c r="B12" s="14" t="s">
        <v>89</v>
      </c>
      <c r="C12" s="40"/>
      <c r="D12" s="209">
        <f>SUM('SO 101 Zpevněné plochy a Mobili'!F73)</f>
        <v>0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</row>
    <row r="13" spans="1:229" s="39" customFormat="1">
      <c r="B13" s="14" t="s">
        <v>127</v>
      </c>
      <c r="C13" s="40"/>
      <c r="D13" s="209">
        <f>SUM('SO 101 Zpevněné plochy a Mobili'!E104:F104)</f>
        <v>0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</row>
    <row r="14" spans="1:229">
      <c r="A14" s="318"/>
      <c r="B14" s="318" t="s">
        <v>157</v>
      </c>
      <c r="C14" s="319"/>
      <c r="D14" s="320">
        <v>0</v>
      </c>
    </row>
    <row r="15" spans="1:229">
      <c r="C15" s="38"/>
    </row>
    <row r="16" spans="1:229">
      <c r="A16" s="12" t="s">
        <v>129</v>
      </c>
      <c r="B16" s="12" t="s">
        <v>6</v>
      </c>
      <c r="C16" s="38"/>
      <c r="D16" s="208">
        <f>SUM(D17:D21)</f>
        <v>0</v>
      </c>
    </row>
    <row r="17" spans="1:223">
      <c r="B17" s="12" t="s">
        <v>94</v>
      </c>
      <c r="C17" s="38"/>
      <c r="D17" s="101">
        <f>SUM(' SO 801 Dendrologie'!E49:F49)</f>
        <v>0</v>
      </c>
    </row>
    <row r="18" spans="1:223">
      <c r="B18" s="12" t="s">
        <v>95</v>
      </c>
      <c r="C18" s="38"/>
      <c r="D18" s="101">
        <f>SUM(' SO 801 Dendrologie'!F38)</f>
        <v>0</v>
      </c>
    </row>
    <row r="19" spans="1:223" s="39" customFormat="1">
      <c r="B19" s="14" t="s">
        <v>90</v>
      </c>
      <c r="C19" s="40"/>
      <c r="D19" s="209">
        <f>SUM('SO 801 Sadové úpravy'!F48)</f>
        <v>0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</row>
    <row r="20" spans="1:223" s="39" customFormat="1">
      <c r="B20" s="14" t="s">
        <v>91</v>
      </c>
      <c r="C20" s="40"/>
      <c r="D20" s="209">
        <f>SUM('SO 801 Sadové úpravy'!E89:F89)</f>
        <v>0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</row>
    <row r="21" spans="1:223" s="39" customFormat="1">
      <c r="B21" s="14" t="s">
        <v>340</v>
      </c>
      <c r="C21" s="73"/>
      <c r="D21" s="209">
        <f>SUM('SO 801 Sadové úpravy'!E130:F130)</f>
        <v>0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</row>
    <row r="22" spans="1:223" s="39" customFormat="1"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</row>
    <row r="23" spans="1:223" s="39" customFormat="1">
      <c r="A23" s="14" t="s">
        <v>92</v>
      </c>
      <c r="B23" s="35"/>
      <c r="C23" s="210"/>
      <c r="D23" s="210">
        <f>SUM(D11,D8,D16)*0.01</f>
        <v>0</v>
      </c>
      <c r="E23" s="35"/>
      <c r="F23" s="41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</row>
    <row r="24" spans="1:223" s="39" customFormat="1">
      <c r="A24" s="14"/>
      <c r="B24" s="35"/>
      <c r="C24" s="41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</row>
    <row r="25" spans="1:223" s="39" customFormat="1">
      <c r="A25" s="42" t="s">
        <v>93</v>
      </c>
      <c r="B25" s="43"/>
      <c r="C25" s="43"/>
      <c r="D25" s="44">
        <f>SUM(D23,D16,D11,D8)</f>
        <v>0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</row>
    <row r="26" spans="1:223" s="39" customFormat="1">
      <c r="A26" s="248" t="s">
        <v>48</v>
      </c>
      <c r="B26" s="249"/>
      <c r="C26" s="37"/>
      <c r="D26" s="46">
        <f>PRODUCT(D25,0.21)</f>
        <v>0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</row>
    <row r="27" spans="1:223" s="39" customFormat="1">
      <c r="A27" s="250" t="s">
        <v>49</v>
      </c>
      <c r="B27" s="251"/>
      <c r="C27" s="98"/>
      <c r="D27" s="47">
        <f>SUM(D25:D26)</f>
        <v>0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</row>
    <row r="30" spans="1:223">
      <c r="C30" s="101"/>
    </row>
  </sheetData>
  <mergeCells count="5">
    <mergeCell ref="A26:B26"/>
    <mergeCell ref="A27:B27"/>
    <mergeCell ref="A3:B3"/>
    <mergeCell ref="A1:F1"/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workbookViewId="0">
      <selection activeCell="H9" sqref="H9"/>
    </sheetView>
  </sheetViews>
  <sheetFormatPr defaultRowHeight="13.8"/>
  <cols>
    <col min="1" max="1" width="4" style="12" customWidth="1"/>
    <col min="2" max="2" width="61.44140625" style="12" customWidth="1"/>
    <col min="3" max="3" width="5.5546875" style="12" customWidth="1"/>
    <col min="4" max="4" width="9.5546875" style="12" customWidth="1"/>
    <col min="5" max="5" width="8.21875" style="12" customWidth="1"/>
    <col min="6" max="6" width="12.44140625" style="12" customWidth="1"/>
    <col min="7" max="7" width="5.5546875" style="12" customWidth="1"/>
    <col min="8" max="256" width="8.77734375" style="12"/>
    <col min="257" max="257" width="4" style="12" customWidth="1"/>
    <col min="258" max="258" width="56.5546875" style="12" customWidth="1"/>
    <col min="259" max="259" width="5.5546875" style="12" customWidth="1"/>
    <col min="260" max="260" width="7.21875" style="12" customWidth="1"/>
    <col min="261" max="261" width="8.21875" style="12" customWidth="1"/>
    <col min="262" max="262" width="12.44140625" style="12" customWidth="1"/>
    <col min="263" max="263" width="5.5546875" style="12" customWidth="1"/>
    <col min="264" max="512" width="8.77734375" style="12"/>
    <col min="513" max="513" width="4" style="12" customWidth="1"/>
    <col min="514" max="514" width="56.5546875" style="12" customWidth="1"/>
    <col min="515" max="515" width="5.5546875" style="12" customWidth="1"/>
    <col min="516" max="516" width="7.21875" style="12" customWidth="1"/>
    <col min="517" max="517" width="8.21875" style="12" customWidth="1"/>
    <col min="518" max="518" width="12.44140625" style="12" customWidth="1"/>
    <col min="519" max="519" width="5.5546875" style="12" customWidth="1"/>
    <col min="520" max="768" width="8.77734375" style="12"/>
    <col min="769" max="769" width="4" style="12" customWidth="1"/>
    <col min="770" max="770" width="56.5546875" style="12" customWidth="1"/>
    <col min="771" max="771" width="5.5546875" style="12" customWidth="1"/>
    <col min="772" max="772" width="7.21875" style="12" customWidth="1"/>
    <col min="773" max="773" width="8.21875" style="12" customWidth="1"/>
    <col min="774" max="774" width="12.44140625" style="12" customWidth="1"/>
    <col min="775" max="775" width="5.5546875" style="12" customWidth="1"/>
    <col min="776" max="1024" width="8.77734375" style="12"/>
    <col min="1025" max="1025" width="4" style="12" customWidth="1"/>
    <col min="1026" max="1026" width="56.5546875" style="12" customWidth="1"/>
    <col min="1027" max="1027" width="5.5546875" style="12" customWidth="1"/>
    <col min="1028" max="1028" width="7.21875" style="12" customWidth="1"/>
    <col min="1029" max="1029" width="8.21875" style="12" customWidth="1"/>
    <col min="1030" max="1030" width="12.44140625" style="12" customWidth="1"/>
    <col min="1031" max="1031" width="5.5546875" style="12" customWidth="1"/>
    <col min="1032" max="1280" width="8.77734375" style="12"/>
    <col min="1281" max="1281" width="4" style="12" customWidth="1"/>
    <col min="1282" max="1282" width="56.5546875" style="12" customWidth="1"/>
    <col min="1283" max="1283" width="5.5546875" style="12" customWidth="1"/>
    <col min="1284" max="1284" width="7.21875" style="12" customWidth="1"/>
    <col min="1285" max="1285" width="8.21875" style="12" customWidth="1"/>
    <col min="1286" max="1286" width="12.44140625" style="12" customWidth="1"/>
    <col min="1287" max="1287" width="5.5546875" style="12" customWidth="1"/>
    <col min="1288" max="1536" width="8.77734375" style="12"/>
    <col min="1537" max="1537" width="4" style="12" customWidth="1"/>
    <col min="1538" max="1538" width="56.5546875" style="12" customWidth="1"/>
    <col min="1539" max="1539" width="5.5546875" style="12" customWidth="1"/>
    <col min="1540" max="1540" width="7.21875" style="12" customWidth="1"/>
    <col min="1541" max="1541" width="8.21875" style="12" customWidth="1"/>
    <col min="1542" max="1542" width="12.44140625" style="12" customWidth="1"/>
    <col min="1543" max="1543" width="5.5546875" style="12" customWidth="1"/>
    <col min="1544" max="1792" width="8.77734375" style="12"/>
    <col min="1793" max="1793" width="4" style="12" customWidth="1"/>
    <col min="1794" max="1794" width="56.5546875" style="12" customWidth="1"/>
    <col min="1795" max="1795" width="5.5546875" style="12" customWidth="1"/>
    <col min="1796" max="1796" width="7.21875" style="12" customWidth="1"/>
    <col min="1797" max="1797" width="8.21875" style="12" customWidth="1"/>
    <col min="1798" max="1798" width="12.44140625" style="12" customWidth="1"/>
    <col min="1799" max="1799" width="5.5546875" style="12" customWidth="1"/>
    <col min="1800" max="2048" width="8.77734375" style="12"/>
    <col min="2049" max="2049" width="4" style="12" customWidth="1"/>
    <col min="2050" max="2050" width="56.5546875" style="12" customWidth="1"/>
    <col min="2051" max="2051" width="5.5546875" style="12" customWidth="1"/>
    <col min="2052" max="2052" width="7.21875" style="12" customWidth="1"/>
    <col min="2053" max="2053" width="8.21875" style="12" customWidth="1"/>
    <col min="2054" max="2054" width="12.44140625" style="12" customWidth="1"/>
    <col min="2055" max="2055" width="5.5546875" style="12" customWidth="1"/>
    <col min="2056" max="2304" width="8.77734375" style="12"/>
    <col min="2305" max="2305" width="4" style="12" customWidth="1"/>
    <col min="2306" max="2306" width="56.5546875" style="12" customWidth="1"/>
    <col min="2307" max="2307" width="5.5546875" style="12" customWidth="1"/>
    <col min="2308" max="2308" width="7.21875" style="12" customWidth="1"/>
    <col min="2309" max="2309" width="8.21875" style="12" customWidth="1"/>
    <col min="2310" max="2310" width="12.44140625" style="12" customWidth="1"/>
    <col min="2311" max="2311" width="5.5546875" style="12" customWidth="1"/>
    <col min="2312" max="2560" width="8.77734375" style="12"/>
    <col min="2561" max="2561" width="4" style="12" customWidth="1"/>
    <col min="2562" max="2562" width="56.5546875" style="12" customWidth="1"/>
    <col min="2563" max="2563" width="5.5546875" style="12" customWidth="1"/>
    <col min="2564" max="2564" width="7.21875" style="12" customWidth="1"/>
    <col min="2565" max="2565" width="8.21875" style="12" customWidth="1"/>
    <col min="2566" max="2566" width="12.44140625" style="12" customWidth="1"/>
    <col min="2567" max="2567" width="5.5546875" style="12" customWidth="1"/>
    <col min="2568" max="2816" width="8.77734375" style="12"/>
    <col min="2817" max="2817" width="4" style="12" customWidth="1"/>
    <col min="2818" max="2818" width="56.5546875" style="12" customWidth="1"/>
    <col min="2819" max="2819" width="5.5546875" style="12" customWidth="1"/>
    <col min="2820" max="2820" width="7.21875" style="12" customWidth="1"/>
    <col min="2821" max="2821" width="8.21875" style="12" customWidth="1"/>
    <col min="2822" max="2822" width="12.44140625" style="12" customWidth="1"/>
    <col min="2823" max="2823" width="5.5546875" style="12" customWidth="1"/>
    <col min="2824" max="3072" width="8.77734375" style="12"/>
    <col min="3073" max="3073" width="4" style="12" customWidth="1"/>
    <col min="3074" max="3074" width="56.5546875" style="12" customWidth="1"/>
    <col min="3075" max="3075" width="5.5546875" style="12" customWidth="1"/>
    <col min="3076" max="3076" width="7.21875" style="12" customWidth="1"/>
    <col min="3077" max="3077" width="8.21875" style="12" customWidth="1"/>
    <col min="3078" max="3078" width="12.44140625" style="12" customWidth="1"/>
    <col min="3079" max="3079" width="5.5546875" style="12" customWidth="1"/>
    <col min="3080" max="3328" width="8.77734375" style="12"/>
    <col min="3329" max="3329" width="4" style="12" customWidth="1"/>
    <col min="3330" max="3330" width="56.5546875" style="12" customWidth="1"/>
    <col min="3331" max="3331" width="5.5546875" style="12" customWidth="1"/>
    <col min="3332" max="3332" width="7.21875" style="12" customWidth="1"/>
    <col min="3333" max="3333" width="8.21875" style="12" customWidth="1"/>
    <col min="3334" max="3334" width="12.44140625" style="12" customWidth="1"/>
    <col min="3335" max="3335" width="5.5546875" style="12" customWidth="1"/>
    <col min="3336" max="3584" width="8.77734375" style="12"/>
    <col min="3585" max="3585" width="4" style="12" customWidth="1"/>
    <col min="3586" max="3586" width="56.5546875" style="12" customWidth="1"/>
    <col min="3587" max="3587" width="5.5546875" style="12" customWidth="1"/>
    <col min="3588" max="3588" width="7.21875" style="12" customWidth="1"/>
    <col min="3589" max="3589" width="8.21875" style="12" customWidth="1"/>
    <col min="3590" max="3590" width="12.44140625" style="12" customWidth="1"/>
    <col min="3591" max="3591" width="5.5546875" style="12" customWidth="1"/>
    <col min="3592" max="3840" width="8.77734375" style="12"/>
    <col min="3841" max="3841" width="4" style="12" customWidth="1"/>
    <col min="3842" max="3842" width="56.5546875" style="12" customWidth="1"/>
    <col min="3843" max="3843" width="5.5546875" style="12" customWidth="1"/>
    <col min="3844" max="3844" width="7.21875" style="12" customWidth="1"/>
    <col min="3845" max="3845" width="8.21875" style="12" customWidth="1"/>
    <col min="3846" max="3846" width="12.44140625" style="12" customWidth="1"/>
    <col min="3847" max="3847" width="5.5546875" style="12" customWidth="1"/>
    <col min="3848" max="4096" width="8.77734375" style="12"/>
    <col min="4097" max="4097" width="4" style="12" customWidth="1"/>
    <col min="4098" max="4098" width="56.5546875" style="12" customWidth="1"/>
    <col min="4099" max="4099" width="5.5546875" style="12" customWidth="1"/>
    <col min="4100" max="4100" width="7.21875" style="12" customWidth="1"/>
    <col min="4101" max="4101" width="8.21875" style="12" customWidth="1"/>
    <col min="4102" max="4102" width="12.44140625" style="12" customWidth="1"/>
    <col min="4103" max="4103" width="5.5546875" style="12" customWidth="1"/>
    <col min="4104" max="4352" width="8.77734375" style="12"/>
    <col min="4353" max="4353" width="4" style="12" customWidth="1"/>
    <col min="4354" max="4354" width="56.5546875" style="12" customWidth="1"/>
    <col min="4355" max="4355" width="5.5546875" style="12" customWidth="1"/>
    <col min="4356" max="4356" width="7.21875" style="12" customWidth="1"/>
    <col min="4357" max="4357" width="8.21875" style="12" customWidth="1"/>
    <col min="4358" max="4358" width="12.44140625" style="12" customWidth="1"/>
    <col min="4359" max="4359" width="5.5546875" style="12" customWidth="1"/>
    <col min="4360" max="4608" width="8.77734375" style="12"/>
    <col min="4609" max="4609" width="4" style="12" customWidth="1"/>
    <col min="4610" max="4610" width="56.5546875" style="12" customWidth="1"/>
    <col min="4611" max="4611" width="5.5546875" style="12" customWidth="1"/>
    <col min="4612" max="4612" width="7.21875" style="12" customWidth="1"/>
    <col min="4613" max="4613" width="8.21875" style="12" customWidth="1"/>
    <col min="4614" max="4614" width="12.44140625" style="12" customWidth="1"/>
    <col min="4615" max="4615" width="5.5546875" style="12" customWidth="1"/>
    <col min="4616" max="4864" width="8.77734375" style="12"/>
    <col min="4865" max="4865" width="4" style="12" customWidth="1"/>
    <col min="4866" max="4866" width="56.5546875" style="12" customWidth="1"/>
    <col min="4867" max="4867" width="5.5546875" style="12" customWidth="1"/>
    <col min="4868" max="4868" width="7.21875" style="12" customWidth="1"/>
    <col min="4869" max="4869" width="8.21875" style="12" customWidth="1"/>
    <col min="4870" max="4870" width="12.44140625" style="12" customWidth="1"/>
    <col min="4871" max="4871" width="5.5546875" style="12" customWidth="1"/>
    <col min="4872" max="5120" width="8.77734375" style="12"/>
    <col min="5121" max="5121" width="4" style="12" customWidth="1"/>
    <col min="5122" max="5122" width="56.5546875" style="12" customWidth="1"/>
    <col min="5123" max="5123" width="5.5546875" style="12" customWidth="1"/>
    <col min="5124" max="5124" width="7.21875" style="12" customWidth="1"/>
    <col min="5125" max="5125" width="8.21875" style="12" customWidth="1"/>
    <col min="5126" max="5126" width="12.44140625" style="12" customWidth="1"/>
    <col min="5127" max="5127" width="5.5546875" style="12" customWidth="1"/>
    <col min="5128" max="5376" width="8.77734375" style="12"/>
    <col min="5377" max="5377" width="4" style="12" customWidth="1"/>
    <col min="5378" max="5378" width="56.5546875" style="12" customWidth="1"/>
    <col min="5379" max="5379" width="5.5546875" style="12" customWidth="1"/>
    <col min="5380" max="5380" width="7.21875" style="12" customWidth="1"/>
    <col min="5381" max="5381" width="8.21875" style="12" customWidth="1"/>
    <col min="5382" max="5382" width="12.44140625" style="12" customWidth="1"/>
    <col min="5383" max="5383" width="5.5546875" style="12" customWidth="1"/>
    <col min="5384" max="5632" width="8.77734375" style="12"/>
    <col min="5633" max="5633" width="4" style="12" customWidth="1"/>
    <col min="5634" max="5634" width="56.5546875" style="12" customWidth="1"/>
    <col min="5635" max="5635" width="5.5546875" style="12" customWidth="1"/>
    <col min="5636" max="5636" width="7.21875" style="12" customWidth="1"/>
    <col min="5637" max="5637" width="8.21875" style="12" customWidth="1"/>
    <col min="5638" max="5638" width="12.44140625" style="12" customWidth="1"/>
    <col min="5639" max="5639" width="5.5546875" style="12" customWidth="1"/>
    <col min="5640" max="5888" width="8.77734375" style="12"/>
    <col min="5889" max="5889" width="4" style="12" customWidth="1"/>
    <col min="5890" max="5890" width="56.5546875" style="12" customWidth="1"/>
    <col min="5891" max="5891" width="5.5546875" style="12" customWidth="1"/>
    <col min="5892" max="5892" width="7.21875" style="12" customWidth="1"/>
    <col min="5893" max="5893" width="8.21875" style="12" customWidth="1"/>
    <col min="5894" max="5894" width="12.44140625" style="12" customWidth="1"/>
    <col min="5895" max="5895" width="5.5546875" style="12" customWidth="1"/>
    <col min="5896" max="6144" width="8.77734375" style="12"/>
    <col min="6145" max="6145" width="4" style="12" customWidth="1"/>
    <col min="6146" max="6146" width="56.5546875" style="12" customWidth="1"/>
    <col min="6147" max="6147" width="5.5546875" style="12" customWidth="1"/>
    <col min="6148" max="6148" width="7.21875" style="12" customWidth="1"/>
    <col min="6149" max="6149" width="8.21875" style="12" customWidth="1"/>
    <col min="6150" max="6150" width="12.44140625" style="12" customWidth="1"/>
    <col min="6151" max="6151" width="5.5546875" style="12" customWidth="1"/>
    <col min="6152" max="6400" width="8.77734375" style="12"/>
    <col min="6401" max="6401" width="4" style="12" customWidth="1"/>
    <col min="6402" max="6402" width="56.5546875" style="12" customWidth="1"/>
    <col min="6403" max="6403" width="5.5546875" style="12" customWidth="1"/>
    <col min="6404" max="6404" width="7.21875" style="12" customWidth="1"/>
    <col min="6405" max="6405" width="8.21875" style="12" customWidth="1"/>
    <col min="6406" max="6406" width="12.44140625" style="12" customWidth="1"/>
    <col min="6407" max="6407" width="5.5546875" style="12" customWidth="1"/>
    <col min="6408" max="6656" width="8.77734375" style="12"/>
    <col min="6657" max="6657" width="4" style="12" customWidth="1"/>
    <col min="6658" max="6658" width="56.5546875" style="12" customWidth="1"/>
    <col min="6659" max="6659" width="5.5546875" style="12" customWidth="1"/>
    <col min="6660" max="6660" width="7.21875" style="12" customWidth="1"/>
    <col min="6661" max="6661" width="8.21875" style="12" customWidth="1"/>
    <col min="6662" max="6662" width="12.44140625" style="12" customWidth="1"/>
    <col min="6663" max="6663" width="5.5546875" style="12" customWidth="1"/>
    <col min="6664" max="6912" width="8.77734375" style="12"/>
    <col min="6913" max="6913" width="4" style="12" customWidth="1"/>
    <col min="6914" max="6914" width="56.5546875" style="12" customWidth="1"/>
    <col min="6915" max="6915" width="5.5546875" style="12" customWidth="1"/>
    <col min="6916" max="6916" width="7.21875" style="12" customWidth="1"/>
    <col min="6917" max="6917" width="8.21875" style="12" customWidth="1"/>
    <col min="6918" max="6918" width="12.44140625" style="12" customWidth="1"/>
    <col min="6919" max="6919" width="5.5546875" style="12" customWidth="1"/>
    <col min="6920" max="7168" width="8.77734375" style="12"/>
    <col min="7169" max="7169" width="4" style="12" customWidth="1"/>
    <col min="7170" max="7170" width="56.5546875" style="12" customWidth="1"/>
    <col min="7171" max="7171" width="5.5546875" style="12" customWidth="1"/>
    <col min="7172" max="7172" width="7.21875" style="12" customWidth="1"/>
    <col min="7173" max="7173" width="8.21875" style="12" customWidth="1"/>
    <col min="7174" max="7174" width="12.44140625" style="12" customWidth="1"/>
    <col min="7175" max="7175" width="5.5546875" style="12" customWidth="1"/>
    <col min="7176" max="7424" width="8.77734375" style="12"/>
    <col min="7425" max="7425" width="4" style="12" customWidth="1"/>
    <col min="7426" max="7426" width="56.5546875" style="12" customWidth="1"/>
    <col min="7427" max="7427" width="5.5546875" style="12" customWidth="1"/>
    <col min="7428" max="7428" width="7.21875" style="12" customWidth="1"/>
    <col min="7429" max="7429" width="8.21875" style="12" customWidth="1"/>
    <col min="7430" max="7430" width="12.44140625" style="12" customWidth="1"/>
    <col min="7431" max="7431" width="5.5546875" style="12" customWidth="1"/>
    <col min="7432" max="7680" width="8.77734375" style="12"/>
    <col min="7681" max="7681" width="4" style="12" customWidth="1"/>
    <col min="7682" max="7682" width="56.5546875" style="12" customWidth="1"/>
    <col min="7683" max="7683" width="5.5546875" style="12" customWidth="1"/>
    <col min="7684" max="7684" width="7.21875" style="12" customWidth="1"/>
    <col min="7685" max="7685" width="8.21875" style="12" customWidth="1"/>
    <col min="7686" max="7686" width="12.44140625" style="12" customWidth="1"/>
    <col min="7687" max="7687" width="5.5546875" style="12" customWidth="1"/>
    <col min="7688" max="7936" width="8.77734375" style="12"/>
    <col min="7937" max="7937" width="4" style="12" customWidth="1"/>
    <col min="7938" max="7938" width="56.5546875" style="12" customWidth="1"/>
    <col min="7939" max="7939" width="5.5546875" style="12" customWidth="1"/>
    <col min="7940" max="7940" width="7.21875" style="12" customWidth="1"/>
    <col min="7941" max="7941" width="8.21875" style="12" customWidth="1"/>
    <col min="7942" max="7942" width="12.44140625" style="12" customWidth="1"/>
    <col min="7943" max="7943" width="5.5546875" style="12" customWidth="1"/>
    <col min="7944" max="8192" width="8.77734375" style="12"/>
    <col min="8193" max="8193" width="4" style="12" customWidth="1"/>
    <col min="8194" max="8194" width="56.5546875" style="12" customWidth="1"/>
    <col min="8195" max="8195" width="5.5546875" style="12" customWidth="1"/>
    <col min="8196" max="8196" width="7.21875" style="12" customWidth="1"/>
    <col min="8197" max="8197" width="8.21875" style="12" customWidth="1"/>
    <col min="8198" max="8198" width="12.44140625" style="12" customWidth="1"/>
    <col min="8199" max="8199" width="5.5546875" style="12" customWidth="1"/>
    <col min="8200" max="8448" width="8.77734375" style="12"/>
    <col min="8449" max="8449" width="4" style="12" customWidth="1"/>
    <col min="8450" max="8450" width="56.5546875" style="12" customWidth="1"/>
    <col min="8451" max="8451" width="5.5546875" style="12" customWidth="1"/>
    <col min="8452" max="8452" width="7.21875" style="12" customWidth="1"/>
    <col min="8453" max="8453" width="8.21875" style="12" customWidth="1"/>
    <col min="8454" max="8454" width="12.44140625" style="12" customWidth="1"/>
    <col min="8455" max="8455" width="5.5546875" style="12" customWidth="1"/>
    <col min="8456" max="8704" width="8.77734375" style="12"/>
    <col min="8705" max="8705" width="4" style="12" customWidth="1"/>
    <col min="8706" max="8706" width="56.5546875" style="12" customWidth="1"/>
    <col min="8707" max="8707" width="5.5546875" style="12" customWidth="1"/>
    <col min="8708" max="8708" width="7.21875" style="12" customWidth="1"/>
    <col min="8709" max="8709" width="8.21875" style="12" customWidth="1"/>
    <col min="8710" max="8710" width="12.44140625" style="12" customWidth="1"/>
    <col min="8711" max="8711" width="5.5546875" style="12" customWidth="1"/>
    <col min="8712" max="8960" width="8.77734375" style="12"/>
    <col min="8961" max="8961" width="4" style="12" customWidth="1"/>
    <col min="8962" max="8962" width="56.5546875" style="12" customWidth="1"/>
    <col min="8963" max="8963" width="5.5546875" style="12" customWidth="1"/>
    <col min="8964" max="8964" width="7.21875" style="12" customWidth="1"/>
    <col min="8965" max="8965" width="8.21875" style="12" customWidth="1"/>
    <col min="8966" max="8966" width="12.44140625" style="12" customWidth="1"/>
    <col min="8967" max="8967" width="5.5546875" style="12" customWidth="1"/>
    <col min="8968" max="9216" width="8.77734375" style="12"/>
    <col min="9217" max="9217" width="4" style="12" customWidth="1"/>
    <col min="9218" max="9218" width="56.5546875" style="12" customWidth="1"/>
    <col min="9219" max="9219" width="5.5546875" style="12" customWidth="1"/>
    <col min="9220" max="9220" width="7.21875" style="12" customWidth="1"/>
    <col min="9221" max="9221" width="8.21875" style="12" customWidth="1"/>
    <col min="9222" max="9222" width="12.44140625" style="12" customWidth="1"/>
    <col min="9223" max="9223" width="5.5546875" style="12" customWidth="1"/>
    <col min="9224" max="9472" width="8.77734375" style="12"/>
    <col min="9473" max="9473" width="4" style="12" customWidth="1"/>
    <col min="9474" max="9474" width="56.5546875" style="12" customWidth="1"/>
    <col min="9475" max="9475" width="5.5546875" style="12" customWidth="1"/>
    <col min="9476" max="9476" width="7.21875" style="12" customWidth="1"/>
    <col min="9477" max="9477" width="8.21875" style="12" customWidth="1"/>
    <col min="9478" max="9478" width="12.44140625" style="12" customWidth="1"/>
    <col min="9479" max="9479" width="5.5546875" style="12" customWidth="1"/>
    <col min="9480" max="9728" width="8.77734375" style="12"/>
    <col min="9729" max="9729" width="4" style="12" customWidth="1"/>
    <col min="9730" max="9730" width="56.5546875" style="12" customWidth="1"/>
    <col min="9731" max="9731" width="5.5546875" style="12" customWidth="1"/>
    <col min="9732" max="9732" width="7.21875" style="12" customWidth="1"/>
    <col min="9733" max="9733" width="8.21875" style="12" customWidth="1"/>
    <col min="9734" max="9734" width="12.44140625" style="12" customWidth="1"/>
    <col min="9735" max="9735" width="5.5546875" style="12" customWidth="1"/>
    <col min="9736" max="9984" width="8.77734375" style="12"/>
    <col min="9985" max="9985" width="4" style="12" customWidth="1"/>
    <col min="9986" max="9986" width="56.5546875" style="12" customWidth="1"/>
    <col min="9987" max="9987" width="5.5546875" style="12" customWidth="1"/>
    <col min="9988" max="9988" width="7.21875" style="12" customWidth="1"/>
    <col min="9989" max="9989" width="8.21875" style="12" customWidth="1"/>
    <col min="9990" max="9990" width="12.44140625" style="12" customWidth="1"/>
    <col min="9991" max="9991" width="5.5546875" style="12" customWidth="1"/>
    <col min="9992" max="10240" width="8.77734375" style="12"/>
    <col min="10241" max="10241" width="4" style="12" customWidth="1"/>
    <col min="10242" max="10242" width="56.5546875" style="12" customWidth="1"/>
    <col min="10243" max="10243" width="5.5546875" style="12" customWidth="1"/>
    <col min="10244" max="10244" width="7.21875" style="12" customWidth="1"/>
    <col min="10245" max="10245" width="8.21875" style="12" customWidth="1"/>
    <col min="10246" max="10246" width="12.44140625" style="12" customWidth="1"/>
    <col min="10247" max="10247" width="5.5546875" style="12" customWidth="1"/>
    <col min="10248" max="10496" width="8.77734375" style="12"/>
    <col min="10497" max="10497" width="4" style="12" customWidth="1"/>
    <col min="10498" max="10498" width="56.5546875" style="12" customWidth="1"/>
    <col min="10499" max="10499" width="5.5546875" style="12" customWidth="1"/>
    <col min="10500" max="10500" width="7.21875" style="12" customWidth="1"/>
    <col min="10501" max="10501" width="8.21875" style="12" customWidth="1"/>
    <col min="10502" max="10502" width="12.44140625" style="12" customWidth="1"/>
    <col min="10503" max="10503" width="5.5546875" style="12" customWidth="1"/>
    <col min="10504" max="10752" width="8.77734375" style="12"/>
    <col min="10753" max="10753" width="4" style="12" customWidth="1"/>
    <col min="10754" max="10754" width="56.5546875" style="12" customWidth="1"/>
    <col min="10755" max="10755" width="5.5546875" style="12" customWidth="1"/>
    <col min="10756" max="10756" width="7.21875" style="12" customWidth="1"/>
    <col min="10757" max="10757" width="8.21875" style="12" customWidth="1"/>
    <col min="10758" max="10758" width="12.44140625" style="12" customWidth="1"/>
    <col min="10759" max="10759" width="5.5546875" style="12" customWidth="1"/>
    <col min="10760" max="11008" width="8.77734375" style="12"/>
    <col min="11009" max="11009" width="4" style="12" customWidth="1"/>
    <col min="11010" max="11010" width="56.5546875" style="12" customWidth="1"/>
    <col min="11011" max="11011" width="5.5546875" style="12" customWidth="1"/>
    <col min="11012" max="11012" width="7.21875" style="12" customWidth="1"/>
    <col min="11013" max="11013" width="8.21875" style="12" customWidth="1"/>
    <col min="11014" max="11014" width="12.44140625" style="12" customWidth="1"/>
    <col min="11015" max="11015" width="5.5546875" style="12" customWidth="1"/>
    <col min="11016" max="11264" width="8.77734375" style="12"/>
    <col min="11265" max="11265" width="4" style="12" customWidth="1"/>
    <col min="11266" max="11266" width="56.5546875" style="12" customWidth="1"/>
    <col min="11267" max="11267" width="5.5546875" style="12" customWidth="1"/>
    <col min="11268" max="11268" width="7.21875" style="12" customWidth="1"/>
    <col min="11269" max="11269" width="8.21875" style="12" customWidth="1"/>
    <col min="11270" max="11270" width="12.44140625" style="12" customWidth="1"/>
    <col min="11271" max="11271" width="5.5546875" style="12" customWidth="1"/>
    <col min="11272" max="11520" width="8.77734375" style="12"/>
    <col min="11521" max="11521" width="4" style="12" customWidth="1"/>
    <col min="11522" max="11522" width="56.5546875" style="12" customWidth="1"/>
    <col min="11523" max="11523" width="5.5546875" style="12" customWidth="1"/>
    <col min="11524" max="11524" width="7.21875" style="12" customWidth="1"/>
    <col min="11525" max="11525" width="8.21875" style="12" customWidth="1"/>
    <col min="11526" max="11526" width="12.44140625" style="12" customWidth="1"/>
    <col min="11527" max="11527" width="5.5546875" style="12" customWidth="1"/>
    <col min="11528" max="11776" width="8.77734375" style="12"/>
    <col min="11777" max="11777" width="4" style="12" customWidth="1"/>
    <col min="11778" max="11778" width="56.5546875" style="12" customWidth="1"/>
    <col min="11779" max="11779" width="5.5546875" style="12" customWidth="1"/>
    <col min="11780" max="11780" width="7.21875" style="12" customWidth="1"/>
    <col min="11781" max="11781" width="8.21875" style="12" customWidth="1"/>
    <col min="11782" max="11782" width="12.44140625" style="12" customWidth="1"/>
    <col min="11783" max="11783" width="5.5546875" style="12" customWidth="1"/>
    <col min="11784" max="12032" width="8.77734375" style="12"/>
    <col min="12033" max="12033" width="4" style="12" customWidth="1"/>
    <col min="12034" max="12034" width="56.5546875" style="12" customWidth="1"/>
    <col min="12035" max="12035" width="5.5546875" style="12" customWidth="1"/>
    <col min="12036" max="12036" width="7.21875" style="12" customWidth="1"/>
    <col min="12037" max="12037" width="8.21875" style="12" customWidth="1"/>
    <col min="12038" max="12038" width="12.44140625" style="12" customWidth="1"/>
    <col min="12039" max="12039" width="5.5546875" style="12" customWidth="1"/>
    <col min="12040" max="12288" width="8.77734375" style="12"/>
    <col min="12289" max="12289" width="4" style="12" customWidth="1"/>
    <col min="12290" max="12290" width="56.5546875" style="12" customWidth="1"/>
    <col min="12291" max="12291" width="5.5546875" style="12" customWidth="1"/>
    <col min="12292" max="12292" width="7.21875" style="12" customWidth="1"/>
    <col min="12293" max="12293" width="8.21875" style="12" customWidth="1"/>
    <col min="12294" max="12294" width="12.44140625" style="12" customWidth="1"/>
    <col min="12295" max="12295" width="5.5546875" style="12" customWidth="1"/>
    <col min="12296" max="12544" width="8.77734375" style="12"/>
    <col min="12545" max="12545" width="4" style="12" customWidth="1"/>
    <col min="12546" max="12546" width="56.5546875" style="12" customWidth="1"/>
    <col min="12547" max="12547" width="5.5546875" style="12" customWidth="1"/>
    <col min="12548" max="12548" width="7.21875" style="12" customWidth="1"/>
    <col min="12549" max="12549" width="8.21875" style="12" customWidth="1"/>
    <col min="12550" max="12550" width="12.44140625" style="12" customWidth="1"/>
    <col min="12551" max="12551" width="5.5546875" style="12" customWidth="1"/>
    <col min="12552" max="12800" width="8.77734375" style="12"/>
    <col min="12801" max="12801" width="4" style="12" customWidth="1"/>
    <col min="12802" max="12802" width="56.5546875" style="12" customWidth="1"/>
    <col min="12803" max="12803" width="5.5546875" style="12" customWidth="1"/>
    <col min="12804" max="12804" width="7.21875" style="12" customWidth="1"/>
    <col min="12805" max="12805" width="8.21875" style="12" customWidth="1"/>
    <col min="12806" max="12806" width="12.44140625" style="12" customWidth="1"/>
    <col min="12807" max="12807" width="5.5546875" style="12" customWidth="1"/>
    <col min="12808" max="13056" width="8.77734375" style="12"/>
    <col min="13057" max="13057" width="4" style="12" customWidth="1"/>
    <col min="13058" max="13058" width="56.5546875" style="12" customWidth="1"/>
    <col min="13059" max="13059" width="5.5546875" style="12" customWidth="1"/>
    <col min="13060" max="13060" width="7.21875" style="12" customWidth="1"/>
    <col min="13061" max="13061" width="8.21875" style="12" customWidth="1"/>
    <col min="13062" max="13062" width="12.44140625" style="12" customWidth="1"/>
    <col min="13063" max="13063" width="5.5546875" style="12" customWidth="1"/>
    <col min="13064" max="13312" width="8.77734375" style="12"/>
    <col min="13313" max="13313" width="4" style="12" customWidth="1"/>
    <col min="13314" max="13314" width="56.5546875" style="12" customWidth="1"/>
    <col min="13315" max="13315" width="5.5546875" style="12" customWidth="1"/>
    <col min="13316" max="13316" width="7.21875" style="12" customWidth="1"/>
    <col min="13317" max="13317" width="8.21875" style="12" customWidth="1"/>
    <col min="13318" max="13318" width="12.44140625" style="12" customWidth="1"/>
    <col min="13319" max="13319" width="5.5546875" style="12" customWidth="1"/>
    <col min="13320" max="13568" width="8.77734375" style="12"/>
    <col min="13569" max="13569" width="4" style="12" customWidth="1"/>
    <col min="13570" max="13570" width="56.5546875" style="12" customWidth="1"/>
    <col min="13571" max="13571" width="5.5546875" style="12" customWidth="1"/>
    <col min="13572" max="13572" width="7.21875" style="12" customWidth="1"/>
    <col min="13573" max="13573" width="8.21875" style="12" customWidth="1"/>
    <col min="13574" max="13574" width="12.44140625" style="12" customWidth="1"/>
    <col min="13575" max="13575" width="5.5546875" style="12" customWidth="1"/>
    <col min="13576" max="13824" width="8.77734375" style="12"/>
    <col min="13825" max="13825" width="4" style="12" customWidth="1"/>
    <col min="13826" max="13826" width="56.5546875" style="12" customWidth="1"/>
    <col min="13827" max="13827" width="5.5546875" style="12" customWidth="1"/>
    <col min="13828" max="13828" width="7.21875" style="12" customWidth="1"/>
    <col min="13829" max="13829" width="8.21875" style="12" customWidth="1"/>
    <col min="13830" max="13830" width="12.44140625" style="12" customWidth="1"/>
    <col min="13831" max="13831" width="5.5546875" style="12" customWidth="1"/>
    <col min="13832" max="14080" width="8.77734375" style="12"/>
    <col min="14081" max="14081" width="4" style="12" customWidth="1"/>
    <col min="14082" max="14082" width="56.5546875" style="12" customWidth="1"/>
    <col min="14083" max="14083" width="5.5546875" style="12" customWidth="1"/>
    <col min="14084" max="14084" width="7.21875" style="12" customWidth="1"/>
    <col min="14085" max="14085" width="8.21875" style="12" customWidth="1"/>
    <col min="14086" max="14086" width="12.44140625" style="12" customWidth="1"/>
    <col min="14087" max="14087" width="5.5546875" style="12" customWidth="1"/>
    <col min="14088" max="14336" width="8.77734375" style="12"/>
    <col min="14337" max="14337" width="4" style="12" customWidth="1"/>
    <col min="14338" max="14338" width="56.5546875" style="12" customWidth="1"/>
    <col min="14339" max="14339" width="5.5546875" style="12" customWidth="1"/>
    <col min="14340" max="14340" width="7.21875" style="12" customWidth="1"/>
    <col min="14341" max="14341" width="8.21875" style="12" customWidth="1"/>
    <col min="14342" max="14342" width="12.44140625" style="12" customWidth="1"/>
    <col min="14343" max="14343" width="5.5546875" style="12" customWidth="1"/>
    <col min="14344" max="14592" width="8.77734375" style="12"/>
    <col min="14593" max="14593" width="4" style="12" customWidth="1"/>
    <col min="14594" max="14594" width="56.5546875" style="12" customWidth="1"/>
    <col min="14595" max="14595" width="5.5546875" style="12" customWidth="1"/>
    <col min="14596" max="14596" width="7.21875" style="12" customWidth="1"/>
    <col min="14597" max="14597" width="8.21875" style="12" customWidth="1"/>
    <col min="14598" max="14598" width="12.44140625" style="12" customWidth="1"/>
    <col min="14599" max="14599" width="5.5546875" style="12" customWidth="1"/>
    <col min="14600" max="14848" width="8.77734375" style="12"/>
    <col min="14849" max="14849" width="4" style="12" customWidth="1"/>
    <col min="14850" max="14850" width="56.5546875" style="12" customWidth="1"/>
    <col min="14851" max="14851" width="5.5546875" style="12" customWidth="1"/>
    <col min="14852" max="14852" width="7.21875" style="12" customWidth="1"/>
    <col min="14853" max="14853" width="8.21875" style="12" customWidth="1"/>
    <col min="14854" max="14854" width="12.44140625" style="12" customWidth="1"/>
    <col min="14855" max="14855" width="5.5546875" style="12" customWidth="1"/>
    <col min="14856" max="15104" width="8.77734375" style="12"/>
    <col min="15105" max="15105" width="4" style="12" customWidth="1"/>
    <col min="15106" max="15106" width="56.5546875" style="12" customWidth="1"/>
    <col min="15107" max="15107" width="5.5546875" style="12" customWidth="1"/>
    <col min="15108" max="15108" width="7.21875" style="12" customWidth="1"/>
    <col min="15109" max="15109" width="8.21875" style="12" customWidth="1"/>
    <col min="15110" max="15110" width="12.44140625" style="12" customWidth="1"/>
    <col min="15111" max="15111" width="5.5546875" style="12" customWidth="1"/>
    <col min="15112" max="15360" width="8.77734375" style="12"/>
    <col min="15361" max="15361" width="4" style="12" customWidth="1"/>
    <col min="15362" max="15362" width="56.5546875" style="12" customWidth="1"/>
    <col min="15363" max="15363" width="5.5546875" style="12" customWidth="1"/>
    <col min="15364" max="15364" width="7.21875" style="12" customWidth="1"/>
    <col min="15365" max="15365" width="8.21875" style="12" customWidth="1"/>
    <col min="15366" max="15366" width="12.44140625" style="12" customWidth="1"/>
    <col min="15367" max="15367" width="5.5546875" style="12" customWidth="1"/>
    <col min="15368" max="15616" width="8.77734375" style="12"/>
    <col min="15617" max="15617" width="4" style="12" customWidth="1"/>
    <col min="15618" max="15618" width="56.5546875" style="12" customWidth="1"/>
    <col min="15619" max="15619" width="5.5546875" style="12" customWidth="1"/>
    <col min="15620" max="15620" width="7.21875" style="12" customWidth="1"/>
    <col min="15621" max="15621" width="8.21875" style="12" customWidth="1"/>
    <col min="15622" max="15622" width="12.44140625" style="12" customWidth="1"/>
    <col min="15623" max="15623" width="5.5546875" style="12" customWidth="1"/>
    <col min="15624" max="15872" width="8.77734375" style="12"/>
    <col min="15873" max="15873" width="4" style="12" customWidth="1"/>
    <col min="15874" max="15874" width="56.5546875" style="12" customWidth="1"/>
    <col min="15875" max="15875" width="5.5546875" style="12" customWidth="1"/>
    <col min="15876" max="15876" width="7.21875" style="12" customWidth="1"/>
    <col min="15877" max="15877" width="8.21875" style="12" customWidth="1"/>
    <col min="15878" max="15878" width="12.44140625" style="12" customWidth="1"/>
    <col min="15879" max="15879" width="5.5546875" style="12" customWidth="1"/>
    <col min="15880" max="16128" width="8.77734375" style="12"/>
    <col min="16129" max="16129" width="4" style="12" customWidth="1"/>
    <col min="16130" max="16130" width="56.5546875" style="12" customWidth="1"/>
    <col min="16131" max="16131" width="5.5546875" style="12" customWidth="1"/>
    <col min="16132" max="16132" width="7.21875" style="12" customWidth="1"/>
    <col min="16133" max="16133" width="8.21875" style="12" customWidth="1"/>
    <col min="16134" max="16134" width="12.44140625" style="12" customWidth="1"/>
    <col min="16135" max="16135" width="5.5546875" style="12" customWidth="1"/>
    <col min="16136" max="16384" width="8.77734375" style="12"/>
  </cols>
  <sheetData>
    <row r="1" spans="1:6" s="14" customFormat="1" ht="14.1" customHeight="1">
      <c r="A1" s="253" t="s">
        <v>168</v>
      </c>
      <c r="B1" s="253"/>
      <c r="C1" s="254"/>
      <c r="D1" s="254"/>
      <c r="E1" s="254"/>
      <c r="F1" s="254"/>
    </row>
    <row r="2" spans="1:6" s="14" customFormat="1" ht="14.1" customHeight="1">
      <c r="A2" s="255" t="s">
        <v>169</v>
      </c>
      <c r="B2" s="256"/>
      <c r="C2" s="115"/>
      <c r="D2" s="115"/>
      <c r="E2" s="115"/>
      <c r="F2" s="64"/>
    </row>
    <row r="3" spans="1:6" s="14" customFormat="1">
      <c r="A3" s="252" t="s">
        <v>59</v>
      </c>
      <c r="B3" s="252"/>
      <c r="C3" s="11"/>
      <c r="D3" s="11"/>
      <c r="E3" s="9"/>
      <c r="F3" s="9"/>
    </row>
    <row r="4" spans="1:6" s="14" customFormat="1">
      <c r="A4" s="99"/>
      <c r="B4" s="67"/>
      <c r="C4" s="67"/>
      <c r="D4" s="67"/>
      <c r="E4" s="67"/>
    </row>
    <row r="5" spans="1:6" s="48" customFormat="1" ht="15.6">
      <c r="A5" s="9" t="s">
        <v>130</v>
      </c>
      <c r="B5" s="9"/>
      <c r="C5" s="9"/>
      <c r="D5" s="9"/>
      <c r="E5" s="9"/>
      <c r="F5" s="9"/>
    </row>
    <row r="6" spans="1:6" s="112" customFormat="1" ht="13.5" customHeight="1">
      <c r="A6"/>
      <c r="B6"/>
      <c r="C6"/>
      <c r="D6"/>
      <c r="E6"/>
      <c r="F6"/>
    </row>
    <row r="7" spans="1:6" customFormat="1" ht="14.4">
      <c r="A7" s="49" t="s">
        <v>11</v>
      </c>
      <c r="B7" s="49" t="s">
        <v>12</v>
      </c>
      <c r="C7" s="49" t="s">
        <v>13</v>
      </c>
      <c r="D7" s="49" t="s">
        <v>14</v>
      </c>
      <c r="E7" s="25"/>
      <c r="F7" s="10"/>
    </row>
    <row r="8" spans="1:6" s="9" customFormat="1" ht="34.5" customHeight="1">
      <c r="A8" s="70">
        <v>1</v>
      </c>
      <c r="B8" s="31" t="s">
        <v>131</v>
      </c>
      <c r="C8" s="26" t="s">
        <v>115</v>
      </c>
      <c r="D8" s="50">
        <v>1</v>
      </c>
      <c r="E8" s="51"/>
      <c r="F8" s="52"/>
    </row>
    <row r="9" spans="1:6" customFormat="1" ht="28.5" customHeight="1">
      <c r="A9" s="70">
        <v>2</v>
      </c>
      <c r="B9" s="53" t="s">
        <v>132</v>
      </c>
      <c r="C9" s="26" t="s">
        <v>115</v>
      </c>
      <c r="D9" s="50">
        <v>1</v>
      </c>
      <c r="E9" s="29"/>
      <c r="F9" s="113"/>
    </row>
    <row r="10" spans="1:6" s="10" customFormat="1" ht="31.5" customHeight="1">
      <c r="A10" s="70">
        <v>3</v>
      </c>
      <c r="B10" s="31" t="s">
        <v>142</v>
      </c>
      <c r="C10" s="26" t="s">
        <v>115</v>
      </c>
      <c r="D10" s="50">
        <v>1</v>
      </c>
      <c r="E10" s="51"/>
      <c r="F10" s="52"/>
    </row>
    <row r="11" spans="1:6" s="52" customFormat="1" ht="20.25" customHeight="1">
      <c r="A11" s="70">
        <v>4</v>
      </c>
      <c r="B11" s="31" t="s">
        <v>133</v>
      </c>
      <c r="C11" s="26" t="s">
        <v>115</v>
      </c>
      <c r="D11" s="50">
        <v>1</v>
      </c>
      <c r="E11" s="51"/>
    </row>
    <row r="12" spans="1:6" s="113" customFormat="1" ht="33.75" customHeight="1">
      <c r="A12" s="70">
        <v>5</v>
      </c>
      <c r="B12" s="31" t="s">
        <v>134</v>
      </c>
      <c r="C12" s="26" t="s">
        <v>115</v>
      </c>
      <c r="D12" s="50">
        <v>1</v>
      </c>
      <c r="E12" s="29"/>
    </row>
    <row r="13" spans="1:6" s="52" customFormat="1" ht="30.6" customHeight="1">
      <c r="A13" s="70">
        <v>6</v>
      </c>
      <c r="B13" s="31" t="s">
        <v>135</v>
      </c>
      <c r="C13" s="26" t="s">
        <v>115</v>
      </c>
      <c r="D13" s="50">
        <v>1</v>
      </c>
      <c r="E13" s="51"/>
    </row>
    <row r="14" spans="1:6" s="52" customFormat="1" ht="42" customHeight="1">
      <c r="A14" s="70">
        <v>7</v>
      </c>
      <c r="B14" s="31" t="s">
        <v>136</v>
      </c>
      <c r="C14" s="26" t="s">
        <v>115</v>
      </c>
      <c r="D14" s="50">
        <v>1</v>
      </c>
      <c r="E14" s="113"/>
      <c r="F14" s="113"/>
    </row>
    <row r="15" spans="1:6" s="113" customFormat="1" ht="31.5" customHeight="1">
      <c r="A15" s="70">
        <v>8</v>
      </c>
      <c r="B15" s="31" t="s">
        <v>137</v>
      </c>
      <c r="C15" s="26" t="s">
        <v>115</v>
      </c>
      <c r="D15" s="50">
        <v>1</v>
      </c>
      <c r="E15" s="51"/>
      <c r="F15" s="114"/>
    </row>
    <row r="16" spans="1:6" s="52" customFormat="1" ht="27" customHeight="1">
      <c r="A16" s="70">
        <v>9</v>
      </c>
      <c r="B16" s="31" t="s">
        <v>138</v>
      </c>
      <c r="C16" s="26" t="s">
        <v>115</v>
      </c>
      <c r="D16" s="50">
        <v>1</v>
      </c>
      <c r="E16" s="29"/>
      <c r="F16" s="113"/>
    </row>
    <row r="17" spans="1:6" s="113" customFormat="1" ht="17.100000000000001" customHeight="1">
      <c r="A17" s="70">
        <v>10</v>
      </c>
      <c r="B17" s="31" t="s">
        <v>139</v>
      </c>
      <c r="C17" s="26" t="s">
        <v>115</v>
      </c>
      <c r="D17" s="50">
        <v>1</v>
      </c>
      <c r="E17" s="29"/>
    </row>
    <row r="18" spans="1:6" s="52" customFormat="1" ht="18" customHeight="1">
      <c r="A18" s="70">
        <v>11</v>
      </c>
      <c r="B18" s="53" t="s">
        <v>140</v>
      </c>
      <c r="C18" s="26" t="s">
        <v>0</v>
      </c>
      <c r="D18" s="50">
        <v>1</v>
      </c>
      <c r="E18" s="29"/>
      <c r="F18" s="113"/>
    </row>
    <row r="19" spans="1:6" s="113" customFormat="1" ht="33" customHeight="1">
      <c r="A19" s="70">
        <v>12</v>
      </c>
      <c r="B19" s="31" t="s">
        <v>141</v>
      </c>
      <c r="C19" s="26" t="s">
        <v>115</v>
      </c>
      <c r="D19" s="50">
        <v>1</v>
      </c>
      <c r="E19" s="29"/>
    </row>
  </sheetData>
  <mergeCells count="3">
    <mergeCell ref="A1:F1"/>
    <mergeCell ref="A2:B2"/>
    <mergeCell ref="A3:B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I44"/>
  <sheetViews>
    <sheetView topLeftCell="A19" zoomScaleNormal="100" workbookViewId="0">
      <selection activeCell="E44" sqref="E44"/>
    </sheetView>
  </sheetViews>
  <sheetFormatPr defaultRowHeight="13.8"/>
  <cols>
    <col min="1" max="1" width="4" style="12" customWidth="1"/>
    <col min="2" max="2" width="56.5546875" style="12" customWidth="1"/>
    <col min="3" max="3" width="5.5546875" style="12" customWidth="1"/>
    <col min="4" max="4" width="7.21875" style="12" customWidth="1"/>
    <col min="5" max="5" width="8.21875" style="12" customWidth="1"/>
    <col min="6" max="6" width="12.44140625" style="12" customWidth="1"/>
    <col min="7" max="7" width="5.5546875" style="12" customWidth="1"/>
    <col min="8" max="256" width="9.21875" style="12"/>
    <col min="257" max="257" width="4" style="12" customWidth="1"/>
    <col min="258" max="258" width="56.5546875" style="12" customWidth="1"/>
    <col min="259" max="259" width="5.5546875" style="12" customWidth="1"/>
    <col min="260" max="260" width="7.21875" style="12" customWidth="1"/>
    <col min="261" max="261" width="8.21875" style="12" customWidth="1"/>
    <col min="262" max="262" width="12.44140625" style="12" customWidth="1"/>
    <col min="263" max="263" width="5.5546875" style="12" customWidth="1"/>
    <col min="264" max="512" width="9.21875" style="12"/>
    <col min="513" max="513" width="4" style="12" customWidth="1"/>
    <col min="514" max="514" width="56.5546875" style="12" customWidth="1"/>
    <col min="515" max="515" width="5.5546875" style="12" customWidth="1"/>
    <col min="516" max="516" width="7.21875" style="12" customWidth="1"/>
    <col min="517" max="517" width="8.21875" style="12" customWidth="1"/>
    <col min="518" max="518" width="12.44140625" style="12" customWidth="1"/>
    <col min="519" max="519" width="5.5546875" style="12" customWidth="1"/>
    <col min="520" max="768" width="9.21875" style="12"/>
    <col min="769" max="769" width="4" style="12" customWidth="1"/>
    <col min="770" max="770" width="56.5546875" style="12" customWidth="1"/>
    <col min="771" max="771" width="5.5546875" style="12" customWidth="1"/>
    <col min="772" max="772" width="7.21875" style="12" customWidth="1"/>
    <col min="773" max="773" width="8.21875" style="12" customWidth="1"/>
    <col min="774" max="774" width="12.44140625" style="12" customWidth="1"/>
    <col min="775" max="775" width="5.5546875" style="12" customWidth="1"/>
    <col min="776" max="1024" width="9.21875" style="12"/>
    <col min="1025" max="1025" width="4" style="12" customWidth="1"/>
    <col min="1026" max="1026" width="56.5546875" style="12" customWidth="1"/>
    <col min="1027" max="1027" width="5.5546875" style="12" customWidth="1"/>
    <col min="1028" max="1028" width="7.21875" style="12" customWidth="1"/>
    <col min="1029" max="1029" width="8.21875" style="12" customWidth="1"/>
    <col min="1030" max="1030" width="12.44140625" style="12" customWidth="1"/>
    <col min="1031" max="1031" width="5.5546875" style="12" customWidth="1"/>
    <col min="1032" max="1280" width="9.21875" style="12"/>
    <col min="1281" max="1281" width="4" style="12" customWidth="1"/>
    <col min="1282" max="1282" width="56.5546875" style="12" customWidth="1"/>
    <col min="1283" max="1283" width="5.5546875" style="12" customWidth="1"/>
    <col min="1284" max="1284" width="7.21875" style="12" customWidth="1"/>
    <col min="1285" max="1285" width="8.21875" style="12" customWidth="1"/>
    <col min="1286" max="1286" width="12.44140625" style="12" customWidth="1"/>
    <col min="1287" max="1287" width="5.5546875" style="12" customWidth="1"/>
    <col min="1288" max="1536" width="9.21875" style="12"/>
    <col min="1537" max="1537" width="4" style="12" customWidth="1"/>
    <col min="1538" max="1538" width="56.5546875" style="12" customWidth="1"/>
    <col min="1539" max="1539" width="5.5546875" style="12" customWidth="1"/>
    <col min="1540" max="1540" width="7.21875" style="12" customWidth="1"/>
    <col min="1541" max="1541" width="8.21875" style="12" customWidth="1"/>
    <col min="1542" max="1542" width="12.44140625" style="12" customWidth="1"/>
    <col min="1543" max="1543" width="5.5546875" style="12" customWidth="1"/>
    <col min="1544" max="1792" width="9.21875" style="12"/>
    <col min="1793" max="1793" width="4" style="12" customWidth="1"/>
    <col min="1794" max="1794" width="56.5546875" style="12" customWidth="1"/>
    <col min="1795" max="1795" width="5.5546875" style="12" customWidth="1"/>
    <col min="1796" max="1796" width="7.21875" style="12" customWidth="1"/>
    <col min="1797" max="1797" width="8.21875" style="12" customWidth="1"/>
    <col min="1798" max="1798" width="12.44140625" style="12" customWidth="1"/>
    <col min="1799" max="1799" width="5.5546875" style="12" customWidth="1"/>
    <col min="1800" max="2048" width="9.21875" style="12"/>
    <col min="2049" max="2049" width="4" style="12" customWidth="1"/>
    <col min="2050" max="2050" width="56.5546875" style="12" customWidth="1"/>
    <col min="2051" max="2051" width="5.5546875" style="12" customWidth="1"/>
    <col min="2052" max="2052" width="7.21875" style="12" customWidth="1"/>
    <col min="2053" max="2053" width="8.21875" style="12" customWidth="1"/>
    <col min="2054" max="2054" width="12.44140625" style="12" customWidth="1"/>
    <col min="2055" max="2055" width="5.5546875" style="12" customWidth="1"/>
    <col min="2056" max="2304" width="9.21875" style="12"/>
    <col min="2305" max="2305" width="4" style="12" customWidth="1"/>
    <col min="2306" max="2306" width="56.5546875" style="12" customWidth="1"/>
    <col min="2307" max="2307" width="5.5546875" style="12" customWidth="1"/>
    <col min="2308" max="2308" width="7.21875" style="12" customWidth="1"/>
    <col min="2309" max="2309" width="8.21875" style="12" customWidth="1"/>
    <col min="2310" max="2310" width="12.44140625" style="12" customWidth="1"/>
    <col min="2311" max="2311" width="5.5546875" style="12" customWidth="1"/>
    <col min="2312" max="2560" width="9.21875" style="12"/>
    <col min="2561" max="2561" width="4" style="12" customWidth="1"/>
    <col min="2562" max="2562" width="56.5546875" style="12" customWidth="1"/>
    <col min="2563" max="2563" width="5.5546875" style="12" customWidth="1"/>
    <col min="2564" max="2564" width="7.21875" style="12" customWidth="1"/>
    <col min="2565" max="2565" width="8.21875" style="12" customWidth="1"/>
    <col min="2566" max="2566" width="12.44140625" style="12" customWidth="1"/>
    <col min="2567" max="2567" width="5.5546875" style="12" customWidth="1"/>
    <col min="2568" max="2816" width="9.21875" style="12"/>
    <col min="2817" max="2817" width="4" style="12" customWidth="1"/>
    <col min="2818" max="2818" width="56.5546875" style="12" customWidth="1"/>
    <col min="2819" max="2819" width="5.5546875" style="12" customWidth="1"/>
    <col min="2820" max="2820" width="7.21875" style="12" customWidth="1"/>
    <col min="2821" max="2821" width="8.21875" style="12" customWidth="1"/>
    <col min="2822" max="2822" width="12.44140625" style="12" customWidth="1"/>
    <col min="2823" max="2823" width="5.5546875" style="12" customWidth="1"/>
    <col min="2824" max="3072" width="9.21875" style="12"/>
    <col min="3073" max="3073" width="4" style="12" customWidth="1"/>
    <col min="3074" max="3074" width="56.5546875" style="12" customWidth="1"/>
    <col min="3075" max="3075" width="5.5546875" style="12" customWidth="1"/>
    <col min="3076" max="3076" width="7.21875" style="12" customWidth="1"/>
    <col min="3077" max="3077" width="8.21875" style="12" customWidth="1"/>
    <col min="3078" max="3078" width="12.44140625" style="12" customWidth="1"/>
    <col min="3079" max="3079" width="5.5546875" style="12" customWidth="1"/>
    <col min="3080" max="3328" width="9.21875" style="12"/>
    <col min="3329" max="3329" width="4" style="12" customWidth="1"/>
    <col min="3330" max="3330" width="56.5546875" style="12" customWidth="1"/>
    <col min="3331" max="3331" width="5.5546875" style="12" customWidth="1"/>
    <col min="3332" max="3332" width="7.21875" style="12" customWidth="1"/>
    <col min="3333" max="3333" width="8.21875" style="12" customWidth="1"/>
    <col min="3334" max="3334" width="12.44140625" style="12" customWidth="1"/>
    <col min="3335" max="3335" width="5.5546875" style="12" customWidth="1"/>
    <col min="3336" max="3584" width="9.21875" style="12"/>
    <col min="3585" max="3585" width="4" style="12" customWidth="1"/>
    <col min="3586" max="3586" width="56.5546875" style="12" customWidth="1"/>
    <col min="3587" max="3587" width="5.5546875" style="12" customWidth="1"/>
    <col min="3588" max="3588" width="7.21875" style="12" customWidth="1"/>
    <col min="3589" max="3589" width="8.21875" style="12" customWidth="1"/>
    <col min="3590" max="3590" width="12.44140625" style="12" customWidth="1"/>
    <col min="3591" max="3591" width="5.5546875" style="12" customWidth="1"/>
    <col min="3592" max="3840" width="9.21875" style="12"/>
    <col min="3841" max="3841" width="4" style="12" customWidth="1"/>
    <col min="3842" max="3842" width="56.5546875" style="12" customWidth="1"/>
    <col min="3843" max="3843" width="5.5546875" style="12" customWidth="1"/>
    <col min="3844" max="3844" width="7.21875" style="12" customWidth="1"/>
    <col min="3845" max="3845" width="8.21875" style="12" customWidth="1"/>
    <col min="3846" max="3846" width="12.44140625" style="12" customWidth="1"/>
    <col min="3847" max="3847" width="5.5546875" style="12" customWidth="1"/>
    <col min="3848" max="4096" width="9.21875" style="12"/>
    <col min="4097" max="4097" width="4" style="12" customWidth="1"/>
    <col min="4098" max="4098" width="56.5546875" style="12" customWidth="1"/>
    <col min="4099" max="4099" width="5.5546875" style="12" customWidth="1"/>
    <col min="4100" max="4100" width="7.21875" style="12" customWidth="1"/>
    <col min="4101" max="4101" width="8.21875" style="12" customWidth="1"/>
    <col min="4102" max="4102" width="12.44140625" style="12" customWidth="1"/>
    <col min="4103" max="4103" width="5.5546875" style="12" customWidth="1"/>
    <col min="4104" max="4352" width="9.21875" style="12"/>
    <col min="4353" max="4353" width="4" style="12" customWidth="1"/>
    <col min="4354" max="4354" width="56.5546875" style="12" customWidth="1"/>
    <col min="4355" max="4355" width="5.5546875" style="12" customWidth="1"/>
    <col min="4356" max="4356" width="7.21875" style="12" customWidth="1"/>
    <col min="4357" max="4357" width="8.21875" style="12" customWidth="1"/>
    <col min="4358" max="4358" width="12.44140625" style="12" customWidth="1"/>
    <col min="4359" max="4359" width="5.5546875" style="12" customWidth="1"/>
    <col min="4360" max="4608" width="9.21875" style="12"/>
    <col min="4609" max="4609" width="4" style="12" customWidth="1"/>
    <col min="4610" max="4610" width="56.5546875" style="12" customWidth="1"/>
    <col min="4611" max="4611" width="5.5546875" style="12" customWidth="1"/>
    <col min="4612" max="4612" width="7.21875" style="12" customWidth="1"/>
    <col min="4613" max="4613" width="8.21875" style="12" customWidth="1"/>
    <col min="4614" max="4614" width="12.44140625" style="12" customWidth="1"/>
    <col min="4615" max="4615" width="5.5546875" style="12" customWidth="1"/>
    <col min="4616" max="4864" width="9.21875" style="12"/>
    <col min="4865" max="4865" width="4" style="12" customWidth="1"/>
    <col min="4866" max="4866" width="56.5546875" style="12" customWidth="1"/>
    <col min="4867" max="4867" width="5.5546875" style="12" customWidth="1"/>
    <col min="4868" max="4868" width="7.21875" style="12" customWidth="1"/>
    <col min="4869" max="4869" width="8.21875" style="12" customWidth="1"/>
    <col min="4870" max="4870" width="12.44140625" style="12" customWidth="1"/>
    <col min="4871" max="4871" width="5.5546875" style="12" customWidth="1"/>
    <col min="4872" max="5120" width="9.21875" style="12"/>
    <col min="5121" max="5121" width="4" style="12" customWidth="1"/>
    <col min="5122" max="5122" width="56.5546875" style="12" customWidth="1"/>
    <col min="5123" max="5123" width="5.5546875" style="12" customWidth="1"/>
    <col min="5124" max="5124" width="7.21875" style="12" customWidth="1"/>
    <col min="5125" max="5125" width="8.21875" style="12" customWidth="1"/>
    <col min="5126" max="5126" width="12.44140625" style="12" customWidth="1"/>
    <col min="5127" max="5127" width="5.5546875" style="12" customWidth="1"/>
    <col min="5128" max="5376" width="9.21875" style="12"/>
    <col min="5377" max="5377" width="4" style="12" customWidth="1"/>
    <col min="5378" max="5378" width="56.5546875" style="12" customWidth="1"/>
    <col min="5379" max="5379" width="5.5546875" style="12" customWidth="1"/>
    <col min="5380" max="5380" width="7.21875" style="12" customWidth="1"/>
    <col min="5381" max="5381" width="8.21875" style="12" customWidth="1"/>
    <col min="5382" max="5382" width="12.44140625" style="12" customWidth="1"/>
    <col min="5383" max="5383" width="5.5546875" style="12" customWidth="1"/>
    <col min="5384" max="5632" width="9.21875" style="12"/>
    <col min="5633" max="5633" width="4" style="12" customWidth="1"/>
    <col min="5634" max="5634" width="56.5546875" style="12" customWidth="1"/>
    <col min="5635" max="5635" width="5.5546875" style="12" customWidth="1"/>
    <col min="5636" max="5636" width="7.21875" style="12" customWidth="1"/>
    <col min="5637" max="5637" width="8.21875" style="12" customWidth="1"/>
    <col min="5638" max="5638" width="12.44140625" style="12" customWidth="1"/>
    <col min="5639" max="5639" width="5.5546875" style="12" customWidth="1"/>
    <col min="5640" max="5888" width="9.21875" style="12"/>
    <col min="5889" max="5889" width="4" style="12" customWidth="1"/>
    <col min="5890" max="5890" width="56.5546875" style="12" customWidth="1"/>
    <col min="5891" max="5891" width="5.5546875" style="12" customWidth="1"/>
    <col min="5892" max="5892" width="7.21875" style="12" customWidth="1"/>
    <col min="5893" max="5893" width="8.21875" style="12" customWidth="1"/>
    <col min="5894" max="5894" width="12.44140625" style="12" customWidth="1"/>
    <col min="5895" max="5895" width="5.5546875" style="12" customWidth="1"/>
    <col min="5896" max="6144" width="9.21875" style="12"/>
    <col min="6145" max="6145" width="4" style="12" customWidth="1"/>
    <col min="6146" max="6146" width="56.5546875" style="12" customWidth="1"/>
    <col min="6147" max="6147" width="5.5546875" style="12" customWidth="1"/>
    <col min="6148" max="6148" width="7.21875" style="12" customWidth="1"/>
    <col min="6149" max="6149" width="8.21875" style="12" customWidth="1"/>
    <col min="6150" max="6150" width="12.44140625" style="12" customWidth="1"/>
    <col min="6151" max="6151" width="5.5546875" style="12" customWidth="1"/>
    <col min="6152" max="6400" width="9.21875" style="12"/>
    <col min="6401" max="6401" width="4" style="12" customWidth="1"/>
    <col min="6402" max="6402" width="56.5546875" style="12" customWidth="1"/>
    <col min="6403" max="6403" width="5.5546875" style="12" customWidth="1"/>
    <col min="6404" max="6404" width="7.21875" style="12" customWidth="1"/>
    <col min="6405" max="6405" width="8.21875" style="12" customWidth="1"/>
    <col min="6406" max="6406" width="12.44140625" style="12" customWidth="1"/>
    <col min="6407" max="6407" width="5.5546875" style="12" customWidth="1"/>
    <col min="6408" max="6656" width="9.21875" style="12"/>
    <col min="6657" max="6657" width="4" style="12" customWidth="1"/>
    <col min="6658" max="6658" width="56.5546875" style="12" customWidth="1"/>
    <col min="6659" max="6659" width="5.5546875" style="12" customWidth="1"/>
    <col min="6660" max="6660" width="7.21875" style="12" customWidth="1"/>
    <col min="6661" max="6661" width="8.21875" style="12" customWidth="1"/>
    <col min="6662" max="6662" width="12.44140625" style="12" customWidth="1"/>
    <col min="6663" max="6663" width="5.5546875" style="12" customWidth="1"/>
    <col min="6664" max="6912" width="9.21875" style="12"/>
    <col min="6913" max="6913" width="4" style="12" customWidth="1"/>
    <col min="6914" max="6914" width="56.5546875" style="12" customWidth="1"/>
    <col min="6915" max="6915" width="5.5546875" style="12" customWidth="1"/>
    <col min="6916" max="6916" width="7.21875" style="12" customWidth="1"/>
    <col min="6917" max="6917" width="8.21875" style="12" customWidth="1"/>
    <col min="6918" max="6918" width="12.44140625" style="12" customWidth="1"/>
    <col min="6919" max="6919" width="5.5546875" style="12" customWidth="1"/>
    <col min="6920" max="7168" width="9.21875" style="12"/>
    <col min="7169" max="7169" width="4" style="12" customWidth="1"/>
    <col min="7170" max="7170" width="56.5546875" style="12" customWidth="1"/>
    <col min="7171" max="7171" width="5.5546875" style="12" customWidth="1"/>
    <col min="7172" max="7172" width="7.21875" style="12" customWidth="1"/>
    <col min="7173" max="7173" width="8.21875" style="12" customWidth="1"/>
    <col min="7174" max="7174" width="12.44140625" style="12" customWidth="1"/>
    <col min="7175" max="7175" width="5.5546875" style="12" customWidth="1"/>
    <col min="7176" max="7424" width="9.21875" style="12"/>
    <col min="7425" max="7425" width="4" style="12" customWidth="1"/>
    <col min="7426" max="7426" width="56.5546875" style="12" customWidth="1"/>
    <col min="7427" max="7427" width="5.5546875" style="12" customWidth="1"/>
    <col min="7428" max="7428" width="7.21875" style="12" customWidth="1"/>
    <col min="7429" max="7429" width="8.21875" style="12" customWidth="1"/>
    <col min="7430" max="7430" width="12.44140625" style="12" customWidth="1"/>
    <col min="7431" max="7431" width="5.5546875" style="12" customWidth="1"/>
    <col min="7432" max="7680" width="9.21875" style="12"/>
    <col min="7681" max="7681" width="4" style="12" customWidth="1"/>
    <col min="7682" max="7682" width="56.5546875" style="12" customWidth="1"/>
    <col min="7683" max="7683" width="5.5546875" style="12" customWidth="1"/>
    <col min="7684" max="7684" width="7.21875" style="12" customWidth="1"/>
    <col min="7685" max="7685" width="8.21875" style="12" customWidth="1"/>
    <col min="7686" max="7686" width="12.44140625" style="12" customWidth="1"/>
    <col min="7687" max="7687" width="5.5546875" style="12" customWidth="1"/>
    <col min="7688" max="7936" width="9.21875" style="12"/>
    <col min="7937" max="7937" width="4" style="12" customWidth="1"/>
    <col min="7938" max="7938" width="56.5546875" style="12" customWidth="1"/>
    <col min="7939" max="7939" width="5.5546875" style="12" customWidth="1"/>
    <col min="7940" max="7940" width="7.21875" style="12" customWidth="1"/>
    <col min="7941" max="7941" width="8.21875" style="12" customWidth="1"/>
    <col min="7942" max="7942" width="12.44140625" style="12" customWidth="1"/>
    <col min="7943" max="7943" width="5.5546875" style="12" customWidth="1"/>
    <col min="7944" max="8192" width="9.21875" style="12"/>
    <col min="8193" max="8193" width="4" style="12" customWidth="1"/>
    <col min="8194" max="8194" width="56.5546875" style="12" customWidth="1"/>
    <col min="8195" max="8195" width="5.5546875" style="12" customWidth="1"/>
    <col min="8196" max="8196" width="7.21875" style="12" customWidth="1"/>
    <col min="8197" max="8197" width="8.21875" style="12" customWidth="1"/>
    <col min="8198" max="8198" width="12.44140625" style="12" customWidth="1"/>
    <col min="8199" max="8199" width="5.5546875" style="12" customWidth="1"/>
    <col min="8200" max="8448" width="9.21875" style="12"/>
    <col min="8449" max="8449" width="4" style="12" customWidth="1"/>
    <col min="8450" max="8450" width="56.5546875" style="12" customWidth="1"/>
    <col min="8451" max="8451" width="5.5546875" style="12" customWidth="1"/>
    <col min="8452" max="8452" width="7.21875" style="12" customWidth="1"/>
    <col min="8453" max="8453" width="8.21875" style="12" customWidth="1"/>
    <col min="8454" max="8454" width="12.44140625" style="12" customWidth="1"/>
    <col min="8455" max="8455" width="5.5546875" style="12" customWidth="1"/>
    <col min="8456" max="8704" width="9.21875" style="12"/>
    <col min="8705" max="8705" width="4" style="12" customWidth="1"/>
    <col min="8706" max="8706" width="56.5546875" style="12" customWidth="1"/>
    <col min="8707" max="8707" width="5.5546875" style="12" customWidth="1"/>
    <col min="8708" max="8708" width="7.21875" style="12" customWidth="1"/>
    <col min="8709" max="8709" width="8.21875" style="12" customWidth="1"/>
    <col min="8710" max="8710" width="12.44140625" style="12" customWidth="1"/>
    <col min="8711" max="8711" width="5.5546875" style="12" customWidth="1"/>
    <col min="8712" max="8960" width="9.21875" style="12"/>
    <col min="8961" max="8961" width="4" style="12" customWidth="1"/>
    <col min="8962" max="8962" width="56.5546875" style="12" customWidth="1"/>
    <col min="8963" max="8963" width="5.5546875" style="12" customWidth="1"/>
    <col min="8964" max="8964" width="7.21875" style="12" customWidth="1"/>
    <col min="8965" max="8965" width="8.21875" style="12" customWidth="1"/>
    <col min="8966" max="8966" width="12.44140625" style="12" customWidth="1"/>
    <col min="8967" max="8967" width="5.5546875" style="12" customWidth="1"/>
    <col min="8968" max="9216" width="9.21875" style="12"/>
    <col min="9217" max="9217" width="4" style="12" customWidth="1"/>
    <col min="9218" max="9218" width="56.5546875" style="12" customWidth="1"/>
    <col min="9219" max="9219" width="5.5546875" style="12" customWidth="1"/>
    <col min="9220" max="9220" width="7.21875" style="12" customWidth="1"/>
    <col min="9221" max="9221" width="8.21875" style="12" customWidth="1"/>
    <col min="9222" max="9222" width="12.44140625" style="12" customWidth="1"/>
    <col min="9223" max="9223" width="5.5546875" style="12" customWidth="1"/>
    <col min="9224" max="9472" width="9.21875" style="12"/>
    <col min="9473" max="9473" width="4" style="12" customWidth="1"/>
    <col min="9474" max="9474" width="56.5546875" style="12" customWidth="1"/>
    <col min="9475" max="9475" width="5.5546875" style="12" customWidth="1"/>
    <col min="9476" max="9476" width="7.21875" style="12" customWidth="1"/>
    <col min="9477" max="9477" width="8.21875" style="12" customWidth="1"/>
    <col min="9478" max="9478" width="12.44140625" style="12" customWidth="1"/>
    <col min="9479" max="9479" width="5.5546875" style="12" customWidth="1"/>
    <col min="9480" max="9728" width="9.21875" style="12"/>
    <col min="9729" max="9729" width="4" style="12" customWidth="1"/>
    <col min="9730" max="9730" width="56.5546875" style="12" customWidth="1"/>
    <col min="9731" max="9731" width="5.5546875" style="12" customWidth="1"/>
    <col min="9732" max="9732" width="7.21875" style="12" customWidth="1"/>
    <col min="9733" max="9733" width="8.21875" style="12" customWidth="1"/>
    <col min="9734" max="9734" width="12.44140625" style="12" customWidth="1"/>
    <col min="9735" max="9735" width="5.5546875" style="12" customWidth="1"/>
    <col min="9736" max="9984" width="9.21875" style="12"/>
    <col min="9985" max="9985" width="4" style="12" customWidth="1"/>
    <col min="9986" max="9986" width="56.5546875" style="12" customWidth="1"/>
    <col min="9987" max="9987" width="5.5546875" style="12" customWidth="1"/>
    <col min="9988" max="9988" width="7.21875" style="12" customWidth="1"/>
    <col min="9989" max="9989" width="8.21875" style="12" customWidth="1"/>
    <col min="9990" max="9990" width="12.44140625" style="12" customWidth="1"/>
    <col min="9991" max="9991" width="5.5546875" style="12" customWidth="1"/>
    <col min="9992" max="10240" width="9.21875" style="12"/>
    <col min="10241" max="10241" width="4" style="12" customWidth="1"/>
    <col min="10242" max="10242" width="56.5546875" style="12" customWidth="1"/>
    <col min="10243" max="10243" width="5.5546875" style="12" customWidth="1"/>
    <col min="10244" max="10244" width="7.21875" style="12" customWidth="1"/>
    <col min="10245" max="10245" width="8.21875" style="12" customWidth="1"/>
    <col min="10246" max="10246" width="12.44140625" style="12" customWidth="1"/>
    <col min="10247" max="10247" width="5.5546875" style="12" customWidth="1"/>
    <col min="10248" max="10496" width="9.21875" style="12"/>
    <col min="10497" max="10497" width="4" style="12" customWidth="1"/>
    <col min="10498" max="10498" width="56.5546875" style="12" customWidth="1"/>
    <col min="10499" max="10499" width="5.5546875" style="12" customWidth="1"/>
    <col min="10500" max="10500" width="7.21875" style="12" customWidth="1"/>
    <col min="10501" max="10501" width="8.21875" style="12" customWidth="1"/>
    <col min="10502" max="10502" width="12.44140625" style="12" customWidth="1"/>
    <col min="10503" max="10503" width="5.5546875" style="12" customWidth="1"/>
    <col min="10504" max="10752" width="9.21875" style="12"/>
    <col min="10753" max="10753" width="4" style="12" customWidth="1"/>
    <col min="10754" max="10754" width="56.5546875" style="12" customWidth="1"/>
    <col min="10755" max="10755" width="5.5546875" style="12" customWidth="1"/>
    <col min="10756" max="10756" width="7.21875" style="12" customWidth="1"/>
    <col min="10757" max="10757" width="8.21875" style="12" customWidth="1"/>
    <col min="10758" max="10758" width="12.44140625" style="12" customWidth="1"/>
    <col min="10759" max="10759" width="5.5546875" style="12" customWidth="1"/>
    <col min="10760" max="11008" width="9.21875" style="12"/>
    <col min="11009" max="11009" width="4" style="12" customWidth="1"/>
    <col min="11010" max="11010" width="56.5546875" style="12" customWidth="1"/>
    <col min="11011" max="11011" width="5.5546875" style="12" customWidth="1"/>
    <col min="11012" max="11012" width="7.21875" style="12" customWidth="1"/>
    <col min="11013" max="11013" width="8.21875" style="12" customWidth="1"/>
    <col min="11014" max="11014" width="12.44140625" style="12" customWidth="1"/>
    <col min="11015" max="11015" width="5.5546875" style="12" customWidth="1"/>
    <col min="11016" max="11264" width="9.21875" style="12"/>
    <col min="11265" max="11265" width="4" style="12" customWidth="1"/>
    <col min="11266" max="11266" width="56.5546875" style="12" customWidth="1"/>
    <col min="11267" max="11267" width="5.5546875" style="12" customWidth="1"/>
    <col min="11268" max="11268" width="7.21875" style="12" customWidth="1"/>
    <col min="11269" max="11269" width="8.21875" style="12" customWidth="1"/>
    <col min="11270" max="11270" width="12.44140625" style="12" customWidth="1"/>
    <col min="11271" max="11271" width="5.5546875" style="12" customWidth="1"/>
    <col min="11272" max="11520" width="9.21875" style="12"/>
    <col min="11521" max="11521" width="4" style="12" customWidth="1"/>
    <col min="11522" max="11522" width="56.5546875" style="12" customWidth="1"/>
    <col min="11523" max="11523" width="5.5546875" style="12" customWidth="1"/>
    <col min="11524" max="11524" width="7.21875" style="12" customWidth="1"/>
    <col min="11525" max="11525" width="8.21875" style="12" customWidth="1"/>
    <col min="11526" max="11526" width="12.44140625" style="12" customWidth="1"/>
    <col min="11527" max="11527" width="5.5546875" style="12" customWidth="1"/>
    <col min="11528" max="11776" width="9.21875" style="12"/>
    <col min="11777" max="11777" width="4" style="12" customWidth="1"/>
    <col min="11778" max="11778" width="56.5546875" style="12" customWidth="1"/>
    <col min="11779" max="11779" width="5.5546875" style="12" customWidth="1"/>
    <col min="11780" max="11780" width="7.21875" style="12" customWidth="1"/>
    <col min="11781" max="11781" width="8.21875" style="12" customWidth="1"/>
    <col min="11782" max="11782" width="12.44140625" style="12" customWidth="1"/>
    <col min="11783" max="11783" width="5.5546875" style="12" customWidth="1"/>
    <col min="11784" max="12032" width="9.21875" style="12"/>
    <col min="12033" max="12033" width="4" style="12" customWidth="1"/>
    <col min="12034" max="12034" width="56.5546875" style="12" customWidth="1"/>
    <col min="12035" max="12035" width="5.5546875" style="12" customWidth="1"/>
    <col min="12036" max="12036" width="7.21875" style="12" customWidth="1"/>
    <col min="12037" max="12037" width="8.21875" style="12" customWidth="1"/>
    <col min="12038" max="12038" width="12.44140625" style="12" customWidth="1"/>
    <col min="12039" max="12039" width="5.5546875" style="12" customWidth="1"/>
    <col min="12040" max="12288" width="9.21875" style="12"/>
    <col min="12289" max="12289" width="4" style="12" customWidth="1"/>
    <col min="12290" max="12290" width="56.5546875" style="12" customWidth="1"/>
    <col min="12291" max="12291" width="5.5546875" style="12" customWidth="1"/>
    <col min="12292" max="12292" width="7.21875" style="12" customWidth="1"/>
    <col min="12293" max="12293" width="8.21875" style="12" customWidth="1"/>
    <col min="12294" max="12294" width="12.44140625" style="12" customWidth="1"/>
    <col min="12295" max="12295" width="5.5546875" style="12" customWidth="1"/>
    <col min="12296" max="12544" width="9.21875" style="12"/>
    <col min="12545" max="12545" width="4" style="12" customWidth="1"/>
    <col min="12546" max="12546" width="56.5546875" style="12" customWidth="1"/>
    <col min="12547" max="12547" width="5.5546875" style="12" customWidth="1"/>
    <col min="12548" max="12548" width="7.21875" style="12" customWidth="1"/>
    <col min="12549" max="12549" width="8.21875" style="12" customWidth="1"/>
    <col min="12550" max="12550" width="12.44140625" style="12" customWidth="1"/>
    <col min="12551" max="12551" width="5.5546875" style="12" customWidth="1"/>
    <col min="12552" max="12800" width="9.21875" style="12"/>
    <col min="12801" max="12801" width="4" style="12" customWidth="1"/>
    <col min="12802" max="12802" width="56.5546875" style="12" customWidth="1"/>
    <col min="12803" max="12803" width="5.5546875" style="12" customWidth="1"/>
    <col min="12804" max="12804" width="7.21875" style="12" customWidth="1"/>
    <col min="12805" max="12805" width="8.21875" style="12" customWidth="1"/>
    <col min="12806" max="12806" width="12.44140625" style="12" customWidth="1"/>
    <col min="12807" max="12807" width="5.5546875" style="12" customWidth="1"/>
    <col min="12808" max="13056" width="9.21875" style="12"/>
    <col min="13057" max="13057" width="4" style="12" customWidth="1"/>
    <col min="13058" max="13058" width="56.5546875" style="12" customWidth="1"/>
    <col min="13059" max="13059" width="5.5546875" style="12" customWidth="1"/>
    <col min="13060" max="13060" width="7.21875" style="12" customWidth="1"/>
    <col min="13061" max="13061" width="8.21875" style="12" customWidth="1"/>
    <col min="13062" max="13062" width="12.44140625" style="12" customWidth="1"/>
    <col min="13063" max="13063" width="5.5546875" style="12" customWidth="1"/>
    <col min="13064" max="13312" width="9.21875" style="12"/>
    <col min="13313" max="13313" width="4" style="12" customWidth="1"/>
    <col min="13314" max="13314" width="56.5546875" style="12" customWidth="1"/>
    <col min="13315" max="13315" width="5.5546875" style="12" customWidth="1"/>
    <col min="13316" max="13316" width="7.21875" style="12" customWidth="1"/>
    <col min="13317" max="13317" width="8.21875" style="12" customWidth="1"/>
    <col min="13318" max="13318" width="12.44140625" style="12" customWidth="1"/>
    <col min="13319" max="13319" width="5.5546875" style="12" customWidth="1"/>
    <col min="13320" max="13568" width="9.21875" style="12"/>
    <col min="13569" max="13569" width="4" style="12" customWidth="1"/>
    <col min="13570" max="13570" width="56.5546875" style="12" customWidth="1"/>
    <col min="13571" max="13571" width="5.5546875" style="12" customWidth="1"/>
    <col min="13572" max="13572" width="7.21875" style="12" customWidth="1"/>
    <col min="13573" max="13573" width="8.21875" style="12" customWidth="1"/>
    <col min="13574" max="13574" width="12.44140625" style="12" customWidth="1"/>
    <col min="13575" max="13575" width="5.5546875" style="12" customWidth="1"/>
    <col min="13576" max="13824" width="9.21875" style="12"/>
    <col min="13825" max="13825" width="4" style="12" customWidth="1"/>
    <col min="13826" max="13826" width="56.5546875" style="12" customWidth="1"/>
    <col min="13827" max="13827" width="5.5546875" style="12" customWidth="1"/>
    <col min="13828" max="13828" width="7.21875" style="12" customWidth="1"/>
    <col min="13829" max="13829" width="8.21875" style="12" customWidth="1"/>
    <col min="13830" max="13830" width="12.44140625" style="12" customWidth="1"/>
    <col min="13831" max="13831" width="5.5546875" style="12" customWidth="1"/>
    <col min="13832" max="14080" width="9.21875" style="12"/>
    <col min="14081" max="14081" width="4" style="12" customWidth="1"/>
    <col min="14082" max="14082" width="56.5546875" style="12" customWidth="1"/>
    <col min="14083" max="14083" width="5.5546875" style="12" customWidth="1"/>
    <col min="14084" max="14084" width="7.21875" style="12" customWidth="1"/>
    <col min="14085" max="14085" width="8.21875" style="12" customWidth="1"/>
    <col min="14086" max="14086" width="12.44140625" style="12" customWidth="1"/>
    <col min="14087" max="14087" width="5.5546875" style="12" customWidth="1"/>
    <col min="14088" max="14336" width="9.21875" style="12"/>
    <col min="14337" max="14337" width="4" style="12" customWidth="1"/>
    <col min="14338" max="14338" width="56.5546875" style="12" customWidth="1"/>
    <col min="14339" max="14339" width="5.5546875" style="12" customWidth="1"/>
    <col min="14340" max="14340" width="7.21875" style="12" customWidth="1"/>
    <col min="14341" max="14341" width="8.21875" style="12" customWidth="1"/>
    <col min="14342" max="14342" width="12.44140625" style="12" customWidth="1"/>
    <col min="14343" max="14343" width="5.5546875" style="12" customWidth="1"/>
    <col min="14344" max="14592" width="9.21875" style="12"/>
    <col min="14593" max="14593" width="4" style="12" customWidth="1"/>
    <col min="14594" max="14594" width="56.5546875" style="12" customWidth="1"/>
    <col min="14595" max="14595" width="5.5546875" style="12" customWidth="1"/>
    <col min="14596" max="14596" width="7.21875" style="12" customWidth="1"/>
    <col min="14597" max="14597" width="8.21875" style="12" customWidth="1"/>
    <col min="14598" max="14598" width="12.44140625" style="12" customWidth="1"/>
    <col min="14599" max="14599" width="5.5546875" style="12" customWidth="1"/>
    <col min="14600" max="14848" width="9.21875" style="12"/>
    <col min="14849" max="14849" width="4" style="12" customWidth="1"/>
    <col min="14850" max="14850" width="56.5546875" style="12" customWidth="1"/>
    <col min="14851" max="14851" width="5.5546875" style="12" customWidth="1"/>
    <col min="14852" max="14852" width="7.21875" style="12" customWidth="1"/>
    <col min="14853" max="14853" width="8.21875" style="12" customWidth="1"/>
    <col min="14854" max="14854" width="12.44140625" style="12" customWidth="1"/>
    <col min="14855" max="14855" width="5.5546875" style="12" customWidth="1"/>
    <col min="14856" max="15104" width="9.21875" style="12"/>
    <col min="15105" max="15105" width="4" style="12" customWidth="1"/>
    <col min="15106" max="15106" width="56.5546875" style="12" customWidth="1"/>
    <col min="15107" max="15107" width="5.5546875" style="12" customWidth="1"/>
    <col min="15108" max="15108" width="7.21875" style="12" customWidth="1"/>
    <col min="15109" max="15109" width="8.21875" style="12" customWidth="1"/>
    <col min="15110" max="15110" width="12.44140625" style="12" customWidth="1"/>
    <col min="15111" max="15111" width="5.5546875" style="12" customWidth="1"/>
    <col min="15112" max="15360" width="9.21875" style="12"/>
    <col min="15361" max="15361" width="4" style="12" customWidth="1"/>
    <col min="15362" max="15362" width="56.5546875" style="12" customWidth="1"/>
    <col min="15363" max="15363" width="5.5546875" style="12" customWidth="1"/>
    <col min="15364" max="15364" width="7.21875" style="12" customWidth="1"/>
    <col min="15365" max="15365" width="8.21875" style="12" customWidth="1"/>
    <col min="15366" max="15366" width="12.44140625" style="12" customWidth="1"/>
    <col min="15367" max="15367" width="5.5546875" style="12" customWidth="1"/>
    <col min="15368" max="15616" width="9.21875" style="12"/>
    <col min="15617" max="15617" width="4" style="12" customWidth="1"/>
    <col min="15618" max="15618" width="56.5546875" style="12" customWidth="1"/>
    <col min="15619" max="15619" width="5.5546875" style="12" customWidth="1"/>
    <col min="15620" max="15620" width="7.21875" style="12" customWidth="1"/>
    <col min="15621" max="15621" width="8.21875" style="12" customWidth="1"/>
    <col min="15622" max="15622" width="12.44140625" style="12" customWidth="1"/>
    <col min="15623" max="15623" width="5.5546875" style="12" customWidth="1"/>
    <col min="15624" max="15872" width="9.21875" style="12"/>
    <col min="15873" max="15873" width="4" style="12" customWidth="1"/>
    <col min="15874" max="15874" width="56.5546875" style="12" customWidth="1"/>
    <col min="15875" max="15875" width="5.5546875" style="12" customWidth="1"/>
    <col min="15876" max="15876" width="7.21875" style="12" customWidth="1"/>
    <col min="15877" max="15877" width="8.21875" style="12" customWidth="1"/>
    <col min="15878" max="15878" width="12.44140625" style="12" customWidth="1"/>
    <col min="15879" max="15879" width="5.5546875" style="12" customWidth="1"/>
    <col min="15880" max="16128" width="9.21875" style="12"/>
    <col min="16129" max="16129" width="4" style="12" customWidth="1"/>
    <col min="16130" max="16130" width="56.5546875" style="12" customWidth="1"/>
    <col min="16131" max="16131" width="5.5546875" style="12" customWidth="1"/>
    <col min="16132" max="16132" width="7.21875" style="12" customWidth="1"/>
    <col min="16133" max="16133" width="8.21875" style="12" customWidth="1"/>
    <col min="16134" max="16134" width="12.44140625" style="12" customWidth="1"/>
    <col min="16135" max="16135" width="5.5546875" style="12" customWidth="1"/>
    <col min="16136" max="16383" width="9.21875" style="12"/>
    <col min="16384" max="16384" width="9.21875" style="12" customWidth="1"/>
  </cols>
  <sheetData>
    <row r="1" spans="1:229" s="14" customFormat="1" ht="14.1" customHeight="1">
      <c r="A1" s="253" t="s">
        <v>168</v>
      </c>
      <c r="B1" s="253"/>
      <c r="C1" s="253"/>
      <c r="D1" s="253"/>
      <c r="E1" s="253"/>
      <c r="F1" s="253"/>
      <c r="G1" s="253"/>
    </row>
    <row r="2" spans="1:229" s="14" customFormat="1" ht="14.1" customHeight="1">
      <c r="A2" s="255" t="s">
        <v>169</v>
      </c>
      <c r="B2" s="255"/>
      <c r="C2" s="255"/>
      <c r="D2" s="115"/>
      <c r="E2" s="115"/>
      <c r="F2" s="115"/>
      <c r="G2" s="64"/>
    </row>
    <row r="3" spans="1:229" s="14" customFormat="1" ht="14.55" customHeight="1">
      <c r="A3" s="252" t="s">
        <v>59</v>
      </c>
      <c r="B3" s="252"/>
      <c r="C3" s="252"/>
      <c r="D3" s="11"/>
      <c r="E3" s="11"/>
      <c r="F3" s="9"/>
      <c r="G3" s="9"/>
    </row>
    <row r="4" spans="1:229" s="14" customFormat="1">
      <c r="B4" s="99"/>
      <c r="C4" s="67"/>
      <c r="D4" s="67"/>
      <c r="E4" s="67"/>
      <c r="F4" s="67"/>
    </row>
    <row r="5" spans="1:229" s="126" customFormat="1" ht="14.55" customHeight="1">
      <c r="A5" s="268" t="s">
        <v>241</v>
      </c>
      <c r="B5" s="268"/>
      <c r="C5" s="268"/>
      <c r="D5" s="100"/>
      <c r="E5" s="100"/>
      <c r="F5" s="100"/>
      <c r="G5" s="100"/>
      <c r="H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</row>
    <row r="6" spans="1:229">
      <c r="B6" s="127"/>
      <c r="C6" s="128"/>
      <c r="D6" s="128"/>
      <c r="E6" s="128"/>
    </row>
    <row r="7" spans="1:229" ht="14.55" customHeight="1">
      <c r="A7" s="267" t="s">
        <v>7</v>
      </c>
      <c r="B7" s="267"/>
      <c r="C7" s="267"/>
      <c r="D7" s="128"/>
      <c r="E7" s="128"/>
    </row>
    <row r="8" spans="1:229" ht="6" customHeight="1">
      <c r="A8" s="129"/>
      <c r="B8" s="129"/>
      <c r="C8" s="128"/>
      <c r="D8" s="128"/>
    </row>
    <row r="9" spans="1:229" s="130" customFormat="1">
      <c r="A9" s="246" t="s">
        <v>155</v>
      </c>
      <c r="B9" s="211"/>
      <c r="C9" s="211"/>
      <c r="D9" s="211"/>
      <c r="E9" s="211"/>
      <c r="F9" s="90"/>
    </row>
    <row r="10" spans="1:229" s="130" customFormat="1">
      <c r="A10" s="239"/>
      <c r="B10" s="234" t="s">
        <v>177</v>
      </c>
      <c r="C10" s="234"/>
      <c r="D10" s="235" t="s">
        <v>8</v>
      </c>
      <c r="E10" s="260">
        <v>315</v>
      </c>
      <c r="F10" s="261"/>
    </row>
    <row r="11" spans="1:229" s="130" customFormat="1">
      <c r="A11" s="239"/>
      <c r="B11" s="234" t="s">
        <v>178</v>
      </c>
      <c r="C11" s="234"/>
      <c r="D11" s="235" t="s">
        <v>8</v>
      </c>
      <c r="E11" s="260">
        <v>55</v>
      </c>
      <c r="F11" s="261"/>
    </row>
    <row r="12" spans="1:229" s="130" customFormat="1">
      <c r="A12" s="239"/>
      <c r="B12" s="234" t="s">
        <v>253</v>
      </c>
      <c r="C12" s="234"/>
      <c r="D12" s="235" t="s">
        <v>8</v>
      </c>
      <c r="E12" s="260">
        <v>8</v>
      </c>
      <c r="F12" s="261"/>
    </row>
    <row r="13" spans="1:229" s="130" customFormat="1">
      <c r="A13" s="239"/>
      <c r="B13" s="236" t="s">
        <v>179</v>
      </c>
      <c r="C13" s="234"/>
      <c r="D13" s="235" t="s">
        <v>8</v>
      </c>
      <c r="E13" s="260">
        <v>63</v>
      </c>
      <c r="F13" s="261"/>
    </row>
    <row r="14" spans="1:229" s="130" customFormat="1">
      <c r="A14" s="239"/>
      <c r="B14" s="234" t="s">
        <v>180</v>
      </c>
      <c r="C14" s="234"/>
      <c r="D14" s="235" t="s">
        <v>79</v>
      </c>
      <c r="E14" s="260">
        <v>30</v>
      </c>
      <c r="F14" s="261"/>
    </row>
    <row r="15" spans="1:229" s="130" customFormat="1">
      <c r="A15" s="239"/>
      <c r="B15" s="234" t="s">
        <v>181</v>
      </c>
      <c r="C15" s="234"/>
      <c r="D15" s="235" t="s">
        <v>79</v>
      </c>
      <c r="E15" s="260">
        <v>84</v>
      </c>
      <c r="F15" s="261"/>
    </row>
    <row r="16" spans="1:229" s="130" customFormat="1">
      <c r="A16" s="239"/>
      <c r="B16" s="234" t="s">
        <v>182</v>
      </c>
      <c r="C16" s="234"/>
      <c r="D16" s="235" t="s">
        <v>79</v>
      </c>
      <c r="E16" s="260">
        <v>113</v>
      </c>
      <c r="F16" s="261"/>
    </row>
    <row r="17" spans="1:243" s="130" customFormat="1">
      <c r="A17" s="239"/>
      <c r="B17" s="234" t="s">
        <v>254</v>
      </c>
      <c r="C17" s="236"/>
      <c r="D17" s="235" t="s">
        <v>79</v>
      </c>
      <c r="E17" s="260">
        <v>3</v>
      </c>
      <c r="F17" s="261"/>
    </row>
    <row r="18" spans="1:243" s="130" customFormat="1">
      <c r="A18" s="239"/>
      <c r="B18" s="234" t="s">
        <v>260</v>
      </c>
      <c r="C18" s="236"/>
      <c r="D18" s="235" t="s">
        <v>0</v>
      </c>
      <c r="E18" s="260">
        <v>1</v>
      </c>
      <c r="F18" s="261"/>
    </row>
    <row r="19" spans="1:243" s="130" customFormat="1">
      <c r="A19" s="247" t="s">
        <v>156</v>
      </c>
      <c r="B19" s="236"/>
      <c r="C19" s="236"/>
      <c r="D19" s="235"/>
      <c r="E19" s="235"/>
      <c r="F19" s="240"/>
    </row>
    <row r="20" spans="1:243" s="130" customFormat="1" ht="14.4" customHeight="1">
      <c r="A20" s="239"/>
      <c r="B20" s="237" t="s">
        <v>349</v>
      </c>
      <c r="C20" s="237"/>
      <c r="D20" s="238" t="s">
        <v>0</v>
      </c>
      <c r="E20" s="265">
        <v>4</v>
      </c>
      <c r="F20" s="266"/>
    </row>
    <row r="21" spans="1:243" s="130" customFormat="1" ht="14.4" customHeight="1">
      <c r="A21" s="239"/>
      <c r="B21" s="237" t="s">
        <v>184</v>
      </c>
      <c r="C21" s="237"/>
      <c r="D21" s="238" t="s">
        <v>0</v>
      </c>
      <c r="E21" s="265">
        <v>2</v>
      </c>
      <c r="F21" s="266"/>
    </row>
    <row r="22" spans="1:243" s="130" customFormat="1" ht="14.4" customHeight="1">
      <c r="A22" s="241"/>
      <c r="B22" s="243" t="s">
        <v>185</v>
      </c>
      <c r="C22" s="243"/>
      <c r="D22" s="242" t="s">
        <v>0</v>
      </c>
      <c r="E22" s="263">
        <v>3</v>
      </c>
      <c r="F22" s="264"/>
    </row>
    <row r="23" spans="1:243" s="131" customFormat="1"/>
    <row r="24" spans="1:243" ht="13.35" customHeight="1">
      <c r="A24" s="129" t="s">
        <v>9</v>
      </c>
      <c r="B24" s="132"/>
      <c r="C24" s="133"/>
      <c r="D24" s="133"/>
      <c r="E24" s="132"/>
      <c r="F24" s="132"/>
      <c r="G24" s="91"/>
    </row>
    <row r="25" spans="1:243" s="39" customFormat="1" ht="35.549999999999997" customHeight="1">
      <c r="A25" s="259" t="s">
        <v>80</v>
      </c>
      <c r="B25" s="259"/>
      <c r="C25" s="259"/>
      <c r="D25" s="259"/>
      <c r="E25" s="259"/>
      <c r="F25" s="259"/>
      <c r="G25" s="25"/>
      <c r="H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</row>
    <row r="26" spans="1:243" s="39" customFormat="1" ht="35.549999999999997" customHeight="1">
      <c r="A26" s="258" t="s">
        <v>359</v>
      </c>
      <c r="B26" s="259"/>
      <c r="C26" s="259"/>
      <c r="D26" s="259"/>
      <c r="E26" s="259"/>
      <c r="F26" s="259"/>
      <c r="G26" s="25"/>
      <c r="H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</row>
    <row r="27" spans="1:243" s="39" customFormat="1" ht="6.6" customHeight="1">
      <c r="A27" s="18"/>
      <c r="B27" s="92"/>
      <c r="C27" s="93"/>
      <c r="D27" s="92"/>
      <c r="E27" s="94"/>
      <c r="F27" s="95"/>
      <c r="G27" s="134"/>
      <c r="H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35"/>
      <c r="CK27" s="135"/>
      <c r="CL27" s="135"/>
      <c r="CM27" s="135"/>
      <c r="CN27" s="135"/>
      <c r="CO27" s="135"/>
      <c r="CP27" s="135"/>
      <c r="CQ27" s="135"/>
      <c r="CR27" s="135"/>
      <c r="CS27" s="135"/>
      <c r="CT27" s="135"/>
      <c r="CU27" s="135"/>
      <c r="CV27" s="135"/>
      <c r="CW27" s="135"/>
      <c r="CX27" s="135"/>
      <c r="CY27" s="135"/>
      <c r="CZ27" s="135"/>
      <c r="DA27" s="135"/>
      <c r="DB27" s="135"/>
      <c r="DC27" s="135"/>
      <c r="DD27" s="135"/>
      <c r="DE27" s="135"/>
      <c r="DF27" s="135"/>
      <c r="DG27" s="135"/>
      <c r="DH27" s="135"/>
      <c r="DI27" s="135"/>
      <c r="DJ27" s="135"/>
      <c r="DK27" s="135"/>
      <c r="DL27" s="135"/>
      <c r="DM27" s="135"/>
      <c r="DN27" s="135"/>
      <c r="DO27" s="135"/>
      <c r="DP27" s="135"/>
      <c r="DQ27" s="135"/>
      <c r="DR27" s="135"/>
      <c r="DS27" s="135"/>
      <c r="DT27" s="135"/>
      <c r="DU27" s="135"/>
      <c r="DV27" s="135"/>
      <c r="DW27" s="135"/>
      <c r="DX27" s="135"/>
      <c r="DY27" s="135"/>
      <c r="DZ27" s="135"/>
      <c r="EA27" s="135"/>
      <c r="EB27" s="135"/>
      <c r="EC27" s="135"/>
      <c r="ED27" s="135"/>
      <c r="EE27" s="135"/>
      <c r="EF27" s="135"/>
      <c r="EG27" s="135"/>
      <c r="EH27" s="135"/>
      <c r="EI27" s="135"/>
      <c r="EJ27" s="135"/>
      <c r="EK27" s="135"/>
      <c r="EL27" s="135"/>
      <c r="EM27" s="135"/>
      <c r="EN27" s="135"/>
      <c r="EO27" s="135"/>
      <c r="EP27" s="135"/>
      <c r="EQ27" s="135"/>
      <c r="ER27" s="135"/>
      <c r="ES27" s="135"/>
      <c r="ET27" s="135"/>
      <c r="EU27" s="135"/>
      <c r="EV27" s="135"/>
      <c r="EW27" s="135"/>
      <c r="EX27" s="135"/>
      <c r="EY27" s="135"/>
      <c r="EZ27" s="135"/>
      <c r="FA27" s="135"/>
      <c r="FB27" s="135"/>
      <c r="FC27" s="135"/>
      <c r="FD27" s="135"/>
      <c r="FE27" s="135"/>
      <c r="FF27" s="135"/>
      <c r="FG27" s="135"/>
      <c r="FH27" s="135"/>
      <c r="FI27" s="135"/>
      <c r="FJ27" s="135"/>
      <c r="FK27" s="135"/>
      <c r="FL27" s="135"/>
      <c r="FM27" s="135"/>
      <c r="FN27" s="135"/>
      <c r="FO27" s="135"/>
      <c r="FP27" s="135"/>
      <c r="FQ27" s="135"/>
      <c r="FR27" s="135"/>
      <c r="FS27" s="135"/>
      <c r="FT27" s="135"/>
      <c r="FU27" s="135"/>
      <c r="FV27" s="135"/>
      <c r="FW27" s="135"/>
      <c r="FX27" s="135"/>
      <c r="FY27" s="135"/>
      <c r="FZ27" s="135"/>
      <c r="GA27" s="135"/>
      <c r="GB27" s="135"/>
      <c r="GC27" s="135"/>
      <c r="GD27" s="135"/>
      <c r="GE27" s="135"/>
      <c r="GF27" s="135"/>
      <c r="GG27" s="135"/>
      <c r="GH27" s="135"/>
      <c r="GI27" s="135"/>
      <c r="GJ27" s="135"/>
      <c r="GK27" s="135"/>
      <c r="GL27" s="135"/>
      <c r="GM27" s="135"/>
      <c r="GN27" s="135"/>
      <c r="GO27" s="135"/>
      <c r="GP27" s="135"/>
      <c r="GQ27" s="135"/>
      <c r="GR27" s="135"/>
      <c r="GS27" s="135"/>
      <c r="GT27" s="135"/>
      <c r="GU27" s="135"/>
      <c r="GV27" s="135"/>
      <c r="GW27" s="135"/>
      <c r="GX27" s="135"/>
      <c r="GY27" s="135"/>
      <c r="GZ27" s="135"/>
      <c r="HA27" s="135"/>
      <c r="HB27" s="135"/>
      <c r="HC27" s="135"/>
      <c r="HD27" s="135"/>
      <c r="HE27" s="135"/>
      <c r="HF27" s="135"/>
      <c r="HG27" s="135"/>
      <c r="HH27" s="135"/>
      <c r="HI27" s="135"/>
      <c r="HJ27" s="135"/>
      <c r="HK27" s="135"/>
      <c r="HL27" s="135"/>
      <c r="HM27" s="135"/>
      <c r="HN27" s="135"/>
      <c r="HO27" s="135"/>
      <c r="HP27" s="135"/>
      <c r="HQ27" s="135"/>
      <c r="HR27" s="135"/>
      <c r="HS27" s="135"/>
      <c r="HT27" s="135"/>
      <c r="HU27" s="135"/>
      <c r="HV27" s="135"/>
      <c r="HW27" s="135"/>
      <c r="HX27" s="135"/>
      <c r="HY27" s="135"/>
      <c r="HZ27" s="135"/>
      <c r="IA27" s="135"/>
      <c r="IB27" s="135"/>
      <c r="IC27" s="135"/>
      <c r="ID27" s="135"/>
      <c r="IE27" s="135"/>
      <c r="IF27" s="135"/>
      <c r="IG27" s="135"/>
      <c r="IH27" s="135"/>
      <c r="II27" s="135"/>
    </row>
    <row r="28" spans="1:243" s="39" customFormat="1" ht="14.4">
      <c r="A28" s="49" t="s">
        <v>11</v>
      </c>
      <c r="B28" s="49" t="s">
        <v>12</v>
      </c>
      <c r="C28" s="49" t="s">
        <v>13</v>
      </c>
      <c r="D28" s="49" t="s">
        <v>14</v>
      </c>
      <c r="E28" s="96" t="s">
        <v>15</v>
      </c>
      <c r="F28" s="49" t="s">
        <v>16</v>
      </c>
      <c r="G28" s="25"/>
      <c r="H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</row>
    <row r="29" spans="1:243" s="39" customFormat="1">
      <c r="A29" s="262" t="s">
        <v>81</v>
      </c>
      <c r="B29" s="262"/>
      <c r="C29" s="136"/>
      <c r="D29" s="137"/>
      <c r="E29" s="138"/>
      <c r="F29" s="139"/>
      <c r="G29" s="97"/>
    </row>
    <row r="30" spans="1:243" s="144" customFormat="1" ht="27.6">
      <c r="A30" s="50">
        <v>1</v>
      </c>
      <c r="B30" s="140" t="s">
        <v>350</v>
      </c>
      <c r="C30" s="141" t="s">
        <v>0</v>
      </c>
      <c r="D30" s="142">
        <f>SUM(E20:F22)</f>
        <v>9</v>
      </c>
      <c r="E30" s="142">
        <v>0</v>
      </c>
      <c r="F30" s="143">
        <f t="shared" ref="F30" si="0">D30*E30</f>
        <v>0</v>
      </c>
    </row>
    <row r="31" spans="1:243" s="144" customFormat="1">
      <c r="A31" s="50">
        <v>2</v>
      </c>
      <c r="B31" s="140" t="s">
        <v>159</v>
      </c>
      <c r="C31" s="141" t="s">
        <v>79</v>
      </c>
      <c r="D31" s="142">
        <f>SUM(E15:F17)</f>
        <v>200</v>
      </c>
      <c r="E31" s="142">
        <v>0</v>
      </c>
      <c r="F31" s="143">
        <f>D31*E31</f>
        <v>0</v>
      </c>
    </row>
    <row r="32" spans="1:243" s="32" customFormat="1">
      <c r="A32" s="50">
        <v>3</v>
      </c>
      <c r="B32" s="140" t="s">
        <v>351</v>
      </c>
      <c r="C32" s="141" t="s">
        <v>8</v>
      </c>
      <c r="D32" s="142">
        <f>SUM(E10:F11)</f>
        <v>370</v>
      </c>
      <c r="E32" s="142">
        <v>0</v>
      </c>
      <c r="F32" s="143">
        <f t="shared" ref="F32:F42" si="1">D32*E32</f>
        <v>0</v>
      </c>
      <c r="G32" s="51"/>
      <c r="H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</row>
    <row r="33" spans="1:239" s="32" customFormat="1">
      <c r="A33" s="50">
        <v>4</v>
      </c>
      <c r="B33" s="140" t="s">
        <v>357</v>
      </c>
      <c r="C33" s="141" t="s">
        <v>8</v>
      </c>
      <c r="D33" s="142">
        <f>SUM(D32)</f>
        <v>370</v>
      </c>
      <c r="E33" s="142">
        <v>0</v>
      </c>
      <c r="F33" s="143">
        <f t="shared" si="1"/>
        <v>0</v>
      </c>
      <c r="G33" s="51"/>
      <c r="H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</row>
    <row r="34" spans="1:239" s="32" customFormat="1" ht="27.6">
      <c r="A34" s="50">
        <v>5</v>
      </c>
      <c r="B34" s="140" t="s">
        <v>352</v>
      </c>
      <c r="C34" s="141" t="s">
        <v>19</v>
      </c>
      <c r="D34" s="142">
        <v>5</v>
      </c>
      <c r="E34" s="142">
        <v>0</v>
      </c>
      <c r="F34" s="143">
        <f t="shared" si="1"/>
        <v>0</v>
      </c>
      <c r="G34" s="51"/>
      <c r="H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</row>
    <row r="35" spans="1:239" s="32" customFormat="1">
      <c r="A35" s="50">
        <v>6</v>
      </c>
      <c r="B35" s="140" t="s">
        <v>353</v>
      </c>
      <c r="C35" s="141" t="s">
        <v>8</v>
      </c>
      <c r="D35" s="143">
        <f>SUM(E12)</f>
        <v>8</v>
      </c>
      <c r="E35" s="142">
        <v>0</v>
      </c>
      <c r="F35" s="143">
        <f t="shared" si="1"/>
        <v>0</v>
      </c>
      <c r="G35" s="51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</row>
    <row r="36" spans="1:239" s="32" customFormat="1" ht="27.6">
      <c r="A36" s="50">
        <v>7</v>
      </c>
      <c r="B36" s="140" t="s">
        <v>355</v>
      </c>
      <c r="C36" s="141" t="s">
        <v>8</v>
      </c>
      <c r="D36" s="142">
        <f>SUM(E13)</f>
        <v>63</v>
      </c>
      <c r="E36" s="142">
        <v>0</v>
      </c>
      <c r="F36" s="143">
        <f t="shared" si="1"/>
        <v>0</v>
      </c>
      <c r="G36" s="51"/>
      <c r="H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</row>
    <row r="37" spans="1:239" s="145" customFormat="1">
      <c r="A37" s="50">
        <v>8</v>
      </c>
      <c r="B37" s="140" t="s">
        <v>83</v>
      </c>
      <c r="C37" s="26" t="s">
        <v>26</v>
      </c>
      <c r="D37" s="33">
        <v>181</v>
      </c>
      <c r="E37" s="33">
        <v>0</v>
      </c>
      <c r="F37" s="143">
        <f t="shared" si="1"/>
        <v>0</v>
      </c>
      <c r="G37" s="51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</row>
    <row r="38" spans="1:239">
      <c r="A38" s="50">
        <v>9</v>
      </c>
      <c r="B38" s="140" t="s">
        <v>84</v>
      </c>
      <c r="C38" s="26" t="s">
        <v>26</v>
      </c>
      <c r="D38" s="33">
        <v>181</v>
      </c>
      <c r="E38" s="33">
        <v>0</v>
      </c>
      <c r="F38" s="143">
        <f t="shared" si="1"/>
        <v>0</v>
      </c>
    </row>
    <row r="39" spans="1:239">
      <c r="A39" s="50">
        <v>10</v>
      </c>
      <c r="B39" s="140" t="s">
        <v>85</v>
      </c>
      <c r="C39" s="26" t="s">
        <v>26</v>
      </c>
      <c r="D39" s="33">
        <v>181</v>
      </c>
      <c r="E39" s="33">
        <v>0</v>
      </c>
      <c r="F39" s="143">
        <f t="shared" si="1"/>
        <v>0</v>
      </c>
    </row>
    <row r="40" spans="1:239" s="32" customFormat="1">
      <c r="A40" s="50">
        <v>11</v>
      </c>
      <c r="B40" s="31" t="s">
        <v>86</v>
      </c>
      <c r="C40" s="26" t="s">
        <v>8</v>
      </c>
      <c r="D40" s="54">
        <f>SUM(E11)</f>
        <v>55</v>
      </c>
      <c r="E40" s="28">
        <v>0</v>
      </c>
      <c r="F40" s="143">
        <f t="shared" si="1"/>
        <v>0</v>
      </c>
      <c r="G40" s="51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</row>
    <row r="41" spans="1:239" s="13" customFormat="1" ht="27.6">
      <c r="A41" s="50">
        <v>12</v>
      </c>
      <c r="B41" s="31" t="s">
        <v>356</v>
      </c>
      <c r="C41" s="26" t="s">
        <v>8</v>
      </c>
      <c r="D41" s="54">
        <f>SUM(D40)</f>
        <v>55</v>
      </c>
      <c r="E41" s="28">
        <v>0</v>
      </c>
      <c r="F41" s="143">
        <f t="shared" si="1"/>
        <v>0</v>
      </c>
      <c r="G41" s="51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</row>
    <row r="42" spans="1:239" s="35" customFormat="1" ht="13.8" customHeight="1">
      <c r="A42" s="50">
        <v>13</v>
      </c>
      <c r="B42" s="140" t="s">
        <v>354</v>
      </c>
      <c r="C42" s="26" t="s">
        <v>26</v>
      </c>
      <c r="D42" s="33">
        <v>181</v>
      </c>
      <c r="E42" s="33">
        <v>0</v>
      </c>
      <c r="F42" s="143">
        <f t="shared" si="1"/>
        <v>0</v>
      </c>
    </row>
    <row r="43" spans="1:239">
      <c r="A43" s="50">
        <v>14</v>
      </c>
      <c r="B43" s="56" t="s">
        <v>87</v>
      </c>
      <c r="C43" s="50" t="s">
        <v>26</v>
      </c>
      <c r="D43" s="54">
        <v>48</v>
      </c>
      <c r="E43" s="54">
        <v>0</v>
      </c>
      <c r="F43" s="143">
        <f t="shared" ref="F43" si="2">D43*E43</f>
        <v>0</v>
      </c>
    </row>
    <row r="44" spans="1:239" ht="13.8" customHeight="1">
      <c r="A44" s="257" t="s">
        <v>88</v>
      </c>
      <c r="B44" s="257"/>
      <c r="C44" s="26"/>
      <c r="D44" s="33"/>
      <c r="E44" s="33"/>
      <c r="F44" s="245">
        <f>SUM(F30:F43)</f>
        <v>0</v>
      </c>
    </row>
  </sheetData>
  <mergeCells count="21">
    <mergeCell ref="A1:G1"/>
    <mergeCell ref="E22:F22"/>
    <mergeCell ref="E20:F20"/>
    <mergeCell ref="E21:F21"/>
    <mergeCell ref="E16:F16"/>
    <mergeCell ref="E13:F13"/>
    <mergeCell ref="A7:C7"/>
    <mergeCell ref="A5:C5"/>
    <mergeCell ref="A3:C3"/>
    <mergeCell ref="A2:C2"/>
    <mergeCell ref="E17:F17"/>
    <mergeCell ref="A44:B44"/>
    <mergeCell ref="A26:F26"/>
    <mergeCell ref="E18:F18"/>
    <mergeCell ref="E10:F10"/>
    <mergeCell ref="E11:F11"/>
    <mergeCell ref="E12:F12"/>
    <mergeCell ref="A25:F25"/>
    <mergeCell ref="A29:B29"/>
    <mergeCell ref="E14:F14"/>
    <mergeCell ref="E15:F15"/>
  </mergeCells>
  <phoneticPr fontId="39" type="noConversion"/>
  <pageMargins left="0.51181102362204722" right="0.31496062992125984" top="0.78740157480314965" bottom="0.78740157480314965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O105"/>
  <sheetViews>
    <sheetView topLeftCell="A86" zoomScaleNormal="100" workbookViewId="0">
      <selection activeCell="E104" sqref="E104:F104"/>
    </sheetView>
  </sheetViews>
  <sheetFormatPr defaultRowHeight="14.4"/>
  <cols>
    <col min="1" max="1" width="5" customWidth="1"/>
    <col min="2" max="2" width="52" customWidth="1"/>
    <col min="3" max="3" width="6" customWidth="1"/>
    <col min="4" max="4" width="11.21875" customWidth="1"/>
    <col min="5" max="5" width="10.21875" customWidth="1"/>
    <col min="6" max="6" width="13.5546875" customWidth="1"/>
    <col min="9" max="9" width="46.5546875" customWidth="1"/>
  </cols>
  <sheetData>
    <row r="1" spans="1:11" ht="15.6">
      <c r="A1" s="253" t="s">
        <v>168</v>
      </c>
      <c r="B1" s="253"/>
      <c r="C1" s="254"/>
      <c r="D1" s="254"/>
      <c r="E1" s="254"/>
      <c r="F1" s="254"/>
    </row>
    <row r="2" spans="1:11" ht="15.6">
      <c r="A2" s="255" t="s">
        <v>169</v>
      </c>
      <c r="B2" s="256"/>
      <c r="C2" s="115"/>
      <c r="D2" s="115"/>
      <c r="E2" s="115"/>
      <c r="F2" s="64"/>
    </row>
    <row r="3" spans="1:11">
      <c r="A3" s="252" t="s">
        <v>59</v>
      </c>
      <c r="B3" s="252"/>
      <c r="C3" s="11"/>
      <c r="D3" s="11"/>
      <c r="E3" s="9"/>
      <c r="F3" s="9"/>
    </row>
    <row r="4" spans="1:11">
      <c r="A4" s="159"/>
      <c r="B4" s="159"/>
      <c r="C4" s="159"/>
      <c r="D4" s="159"/>
      <c r="E4" s="159"/>
      <c r="F4" s="159"/>
    </row>
    <row r="5" spans="1:11">
      <c r="A5" s="16" t="s">
        <v>152</v>
      </c>
      <c r="B5" s="17"/>
      <c r="C5" s="17"/>
      <c r="D5" s="17"/>
      <c r="E5" s="14"/>
      <c r="F5" s="14"/>
    </row>
    <row r="6" spans="1:11" ht="15.6">
      <c r="A6" s="18"/>
      <c r="B6" s="17"/>
      <c r="C6" s="17"/>
      <c r="D6" s="17"/>
      <c r="E6" s="14"/>
      <c r="F6" s="14"/>
    </row>
    <row r="7" spans="1:11">
      <c r="A7" s="19" t="s">
        <v>7</v>
      </c>
      <c r="B7" s="17"/>
      <c r="C7" s="17"/>
      <c r="D7" s="17"/>
      <c r="E7" s="14"/>
      <c r="F7" s="14"/>
    </row>
    <row r="8" spans="1:11">
      <c r="A8" s="20"/>
      <c r="B8" s="20"/>
      <c r="C8" s="20"/>
      <c r="D8" s="21"/>
      <c r="E8" s="20"/>
      <c r="F8" s="22"/>
    </row>
    <row r="9" spans="1:11">
      <c r="A9" s="230"/>
      <c r="B9" s="273" t="s">
        <v>155</v>
      </c>
      <c r="C9" s="273"/>
      <c r="D9" s="273"/>
      <c r="E9" s="273"/>
      <c r="F9" s="274"/>
      <c r="K9" s="207"/>
    </row>
    <row r="10" spans="1:11">
      <c r="A10" s="24"/>
      <c r="B10" s="20" t="s">
        <v>300</v>
      </c>
      <c r="C10" s="20"/>
      <c r="D10" s="21" t="s">
        <v>8</v>
      </c>
      <c r="E10" s="275">
        <v>392</v>
      </c>
      <c r="F10" s="270"/>
    </row>
    <row r="11" spans="1:11">
      <c r="A11" s="24"/>
      <c r="B11" s="20" t="s">
        <v>242</v>
      </c>
      <c r="C11" s="20"/>
      <c r="D11" s="21" t="s">
        <v>8</v>
      </c>
      <c r="E11" s="275">
        <v>44</v>
      </c>
      <c r="F11" s="276"/>
    </row>
    <row r="12" spans="1:11">
      <c r="A12" s="24"/>
      <c r="B12" s="20" t="s">
        <v>243</v>
      </c>
      <c r="C12" s="20"/>
      <c r="D12" s="21" t="s">
        <v>8</v>
      </c>
      <c r="E12" s="275">
        <v>68</v>
      </c>
      <c r="F12" s="276"/>
    </row>
    <row r="13" spans="1:11">
      <c r="A13" s="24"/>
      <c r="B13" s="20" t="s">
        <v>256</v>
      </c>
      <c r="C13" s="20"/>
      <c r="D13" s="21" t="s">
        <v>61</v>
      </c>
      <c r="E13" s="275">
        <v>179</v>
      </c>
      <c r="F13" s="276"/>
    </row>
    <row r="14" spans="1:11">
      <c r="A14" s="24"/>
      <c r="B14" s="20" t="s">
        <v>255</v>
      </c>
      <c r="C14" s="20"/>
      <c r="D14" s="21" t="s">
        <v>79</v>
      </c>
      <c r="E14" s="275">
        <v>48</v>
      </c>
      <c r="F14" s="276"/>
    </row>
    <row r="15" spans="1:11">
      <c r="A15" s="24"/>
      <c r="B15" s="20" t="s">
        <v>244</v>
      </c>
      <c r="C15" s="20"/>
      <c r="D15" s="21" t="s">
        <v>79</v>
      </c>
      <c r="E15" s="269">
        <v>22</v>
      </c>
      <c r="F15" s="281"/>
    </row>
    <row r="16" spans="1:11">
      <c r="A16" s="24"/>
      <c r="B16" s="20" t="s">
        <v>245</v>
      </c>
      <c r="C16" s="20"/>
      <c r="D16" s="21" t="s">
        <v>8</v>
      </c>
      <c r="E16" s="269">
        <v>16</v>
      </c>
      <c r="F16" s="281"/>
    </row>
    <row r="17" spans="1:6">
      <c r="A17" s="24"/>
      <c r="B17" s="271" t="s">
        <v>156</v>
      </c>
      <c r="C17" s="271"/>
      <c r="D17" s="271"/>
      <c r="E17" s="271"/>
      <c r="F17" s="272"/>
    </row>
    <row r="18" spans="1:6">
      <c r="A18" s="24"/>
      <c r="B18" s="237" t="s">
        <v>183</v>
      </c>
      <c r="C18" s="237"/>
      <c r="D18" s="238" t="s">
        <v>0</v>
      </c>
      <c r="E18" s="265">
        <v>3</v>
      </c>
      <c r="F18" s="266"/>
    </row>
    <row r="19" spans="1:6">
      <c r="A19" s="24"/>
      <c r="B19" s="244" t="s">
        <v>186</v>
      </c>
      <c r="C19" s="244"/>
      <c r="D19" s="238" t="s">
        <v>0</v>
      </c>
      <c r="E19" s="265">
        <v>1</v>
      </c>
      <c r="F19" s="266"/>
    </row>
    <row r="20" spans="1:6">
      <c r="A20" s="24"/>
      <c r="B20" s="20" t="s">
        <v>246</v>
      </c>
      <c r="C20" s="20"/>
      <c r="D20" s="21" t="s">
        <v>0</v>
      </c>
      <c r="E20" s="269">
        <v>3</v>
      </c>
      <c r="F20" s="270"/>
    </row>
    <row r="21" spans="1:6">
      <c r="A21" s="24"/>
      <c r="B21" s="20" t="s">
        <v>247</v>
      </c>
      <c r="C21" s="20"/>
      <c r="D21" s="21" t="s">
        <v>0</v>
      </c>
      <c r="E21" s="269">
        <v>5</v>
      </c>
      <c r="F21" s="270"/>
    </row>
    <row r="22" spans="1:6">
      <c r="A22" s="24"/>
      <c r="B22" s="20" t="s">
        <v>60</v>
      </c>
      <c r="C22" s="20"/>
      <c r="D22" s="21" t="s">
        <v>0</v>
      </c>
      <c r="E22" s="269">
        <v>3</v>
      </c>
      <c r="F22" s="270"/>
    </row>
    <row r="23" spans="1:6">
      <c r="A23" s="24"/>
      <c r="B23" s="20" t="s">
        <v>248</v>
      </c>
      <c r="C23" s="20"/>
      <c r="D23" s="21" t="s">
        <v>0</v>
      </c>
      <c r="E23" s="269">
        <v>10</v>
      </c>
      <c r="F23" s="270"/>
    </row>
    <row r="24" spans="1:6">
      <c r="A24" s="24" t="s">
        <v>65</v>
      </c>
      <c r="B24" s="20" t="s">
        <v>257</v>
      </c>
      <c r="C24" s="20"/>
      <c r="D24" s="21" t="s">
        <v>0</v>
      </c>
      <c r="E24" s="269">
        <v>7</v>
      </c>
      <c r="F24" s="270"/>
    </row>
    <row r="25" spans="1:6">
      <c r="A25" s="24"/>
      <c r="B25" s="20" t="s">
        <v>258</v>
      </c>
      <c r="C25" s="20"/>
      <c r="D25" s="21" t="s">
        <v>0</v>
      </c>
      <c r="E25" s="269">
        <v>1</v>
      </c>
      <c r="F25" s="270"/>
    </row>
    <row r="26" spans="1:6">
      <c r="A26" s="24"/>
      <c r="B26" s="20" t="s">
        <v>259</v>
      </c>
      <c r="C26" s="20"/>
      <c r="D26" s="21" t="s">
        <v>0</v>
      </c>
      <c r="E26" s="269">
        <v>2</v>
      </c>
      <c r="F26" s="270"/>
    </row>
    <row r="27" spans="1:6">
      <c r="A27" s="24"/>
      <c r="B27" s="20" t="s">
        <v>302</v>
      </c>
      <c r="C27" s="20"/>
      <c r="D27" s="21" t="s">
        <v>0</v>
      </c>
      <c r="E27" s="269">
        <v>1</v>
      </c>
      <c r="F27" s="270"/>
    </row>
    <row r="28" spans="1:6">
      <c r="A28" s="24"/>
      <c r="B28" s="20" t="s">
        <v>250</v>
      </c>
      <c r="C28" s="20"/>
      <c r="D28" s="21" t="s">
        <v>0</v>
      </c>
      <c r="E28" s="269">
        <v>1</v>
      </c>
      <c r="F28" s="270"/>
    </row>
    <row r="29" spans="1:6">
      <c r="A29" s="24"/>
      <c r="B29" s="20" t="s">
        <v>251</v>
      </c>
      <c r="C29" s="20"/>
      <c r="D29" s="21" t="s">
        <v>0</v>
      </c>
      <c r="E29" s="269">
        <v>1</v>
      </c>
      <c r="F29" s="270"/>
    </row>
    <row r="30" spans="1:6">
      <c r="A30" s="24"/>
      <c r="B30" s="20" t="s">
        <v>301</v>
      </c>
      <c r="C30" s="20"/>
      <c r="D30" s="21" t="s">
        <v>0</v>
      </c>
      <c r="E30" s="269">
        <v>1</v>
      </c>
      <c r="F30" s="270"/>
    </row>
    <row r="31" spans="1:6">
      <c r="A31" s="217"/>
      <c r="B31" s="218" t="s">
        <v>252</v>
      </c>
      <c r="C31" s="218"/>
      <c r="D31" s="219" t="s">
        <v>8</v>
      </c>
      <c r="E31" s="279">
        <v>7</v>
      </c>
      <c r="F31" s="280"/>
    </row>
    <row r="33" spans="1:245" s="12" customFormat="1">
      <c r="A33" s="160" t="s">
        <v>9</v>
      </c>
      <c r="B33" s="161"/>
      <c r="C33" s="162"/>
      <c r="D33" s="162"/>
      <c r="E33" s="161"/>
      <c r="F33" s="161"/>
      <c r="G33" s="91"/>
    </row>
    <row r="34" spans="1:245" s="12" customFormat="1" ht="6.6" customHeight="1">
      <c r="A34" s="163"/>
      <c r="B34" s="164"/>
      <c r="C34" s="165"/>
      <c r="D34" s="165"/>
      <c r="E34" s="164"/>
      <c r="F34" s="164"/>
      <c r="G34" s="91"/>
    </row>
    <row r="35" spans="1:245" s="12" customFormat="1" ht="42" customHeight="1">
      <c r="A35" s="277" t="s">
        <v>113</v>
      </c>
      <c r="B35" s="277"/>
      <c r="C35" s="277"/>
      <c r="D35" s="277"/>
      <c r="E35" s="277"/>
      <c r="F35" s="277"/>
    </row>
    <row r="36" spans="1:245" s="39" customFormat="1" ht="35.549999999999997" customHeight="1">
      <c r="A36" s="258" t="s">
        <v>360</v>
      </c>
      <c r="B36" s="259"/>
      <c r="C36" s="259"/>
      <c r="D36" s="259"/>
      <c r="E36" s="259"/>
      <c r="F36" s="259"/>
      <c r="G36" s="25"/>
      <c r="H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</row>
    <row r="37" spans="1:245" s="12" customFormat="1" ht="13.8">
      <c r="A37" s="166"/>
      <c r="B37" s="167"/>
      <c r="C37" s="168"/>
      <c r="D37" s="168"/>
      <c r="E37" s="167"/>
      <c r="F37" s="167"/>
      <c r="G37" s="91"/>
    </row>
    <row r="38" spans="1:245" s="39" customFormat="1">
      <c r="A38" s="49" t="s">
        <v>11</v>
      </c>
      <c r="B38" s="49" t="s">
        <v>12</v>
      </c>
      <c r="C38" s="49" t="s">
        <v>13</v>
      </c>
      <c r="D38" s="49" t="s">
        <v>14</v>
      </c>
      <c r="E38" s="96" t="s">
        <v>15</v>
      </c>
      <c r="F38" s="49" t="s">
        <v>16</v>
      </c>
      <c r="G38" s="25"/>
      <c r="H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</row>
    <row r="39" spans="1:245" s="35" customFormat="1" ht="13.8">
      <c r="A39" s="169" t="s">
        <v>89</v>
      </c>
      <c r="B39" s="50"/>
      <c r="C39" s="50"/>
      <c r="D39" s="50"/>
      <c r="E39" s="57"/>
      <c r="F39" s="50"/>
    </row>
    <row r="40" spans="1:245" s="35" customFormat="1" ht="13.8">
      <c r="A40" s="36">
        <v>1</v>
      </c>
      <c r="B40" s="75" t="s">
        <v>114</v>
      </c>
      <c r="C40" s="36" t="s">
        <v>115</v>
      </c>
      <c r="D40" s="61">
        <v>1</v>
      </c>
      <c r="E40" s="30">
        <v>0</v>
      </c>
      <c r="F40" s="30">
        <f t="shared" ref="F40:F72" si="0">PRODUCT(D40,E40)</f>
        <v>0</v>
      </c>
    </row>
    <row r="41" spans="1:245" s="35" customFormat="1" ht="27.6">
      <c r="A41" s="36">
        <v>2</v>
      </c>
      <c r="B41" s="31" t="s">
        <v>341</v>
      </c>
      <c r="C41" s="26" t="s">
        <v>8</v>
      </c>
      <c r="D41" s="30">
        <f>SUM(D42:D43)</f>
        <v>520</v>
      </c>
      <c r="E41" s="30">
        <v>0</v>
      </c>
      <c r="F41" s="30">
        <f t="shared" si="0"/>
        <v>0</v>
      </c>
    </row>
    <row r="42" spans="1:245" s="35" customFormat="1" ht="13.8">
      <c r="A42" s="36">
        <v>3</v>
      </c>
      <c r="B42" s="147" t="s">
        <v>328</v>
      </c>
      <c r="C42" s="36" t="s">
        <v>8</v>
      </c>
      <c r="D42" s="61">
        <f>SUM(E16,E10:F11)</f>
        <v>452</v>
      </c>
      <c r="E42" s="104">
        <v>0</v>
      </c>
      <c r="F42" s="30">
        <f t="shared" si="0"/>
        <v>0</v>
      </c>
    </row>
    <row r="43" spans="1:245" s="35" customFormat="1" ht="13.8">
      <c r="A43" s="36">
        <v>4</v>
      </c>
      <c r="B43" s="147" t="s">
        <v>327</v>
      </c>
      <c r="C43" s="36" t="s">
        <v>8</v>
      </c>
      <c r="D43" s="61">
        <f>SUM(E12)</f>
        <v>68</v>
      </c>
      <c r="E43" s="104">
        <v>0</v>
      </c>
      <c r="F43" s="30">
        <f t="shared" si="0"/>
        <v>0</v>
      </c>
    </row>
    <row r="44" spans="1:245" s="35" customFormat="1" ht="13.8">
      <c r="A44" s="36">
        <v>5</v>
      </c>
      <c r="B44" s="147" t="s">
        <v>116</v>
      </c>
      <c r="C44" s="36" t="s">
        <v>8</v>
      </c>
      <c r="D44" s="61">
        <f>SUM(D42:D43)</f>
        <v>520</v>
      </c>
      <c r="E44" s="105">
        <v>0</v>
      </c>
      <c r="F44" s="30">
        <f t="shared" si="0"/>
        <v>0</v>
      </c>
    </row>
    <row r="45" spans="1:245" s="15" customFormat="1">
      <c r="A45" s="36">
        <v>6</v>
      </c>
      <c r="B45" s="147" t="s">
        <v>326</v>
      </c>
      <c r="C45" s="36" t="s">
        <v>8</v>
      </c>
      <c r="D45" s="61">
        <f>SUM(E12)</f>
        <v>68</v>
      </c>
      <c r="E45" s="106">
        <v>0</v>
      </c>
      <c r="F45" s="30">
        <f t="shared" si="0"/>
        <v>0</v>
      </c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</row>
    <row r="46" spans="1:245" s="15" customFormat="1">
      <c r="A46" s="36">
        <v>7</v>
      </c>
      <c r="B46" s="147" t="s">
        <v>117</v>
      </c>
      <c r="C46" s="36" t="s">
        <v>82</v>
      </c>
      <c r="D46" s="61">
        <f>SUM(E13:F14)</f>
        <v>227</v>
      </c>
      <c r="E46" s="106">
        <v>0</v>
      </c>
      <c r="F46" s="30">
        <f t="shared" si="0"/>
        <v>0</v>
      </c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</row>
    <row r="47" spans="1:245" s="12" customFormat="1" ht="13.8">
      <c r="A47" s="36">
        <v>8</v>
      </c>
      <c r="B47" s="147" t="s">
        <v>164</v>
      </c>
      <c r="C47" s="36" t="s">
        <v>82</v>
      </c>
      <c r="D47" s="61">
        <f>SUM(E15)</f>
        <v>22</v>
      </c>
      <c r="E47" s="107">
        <v>0</v>
      </c>
      <c r="F47" s="30">
        <f t="shared" si="0"/>
        <v>0</v>
      </c>
      <c r="G47" s="91"/>
    </row>
    <row r="48" spans="1:245" s="12" customFormat="1" ht="13.8">
      <c r="A48" s="36">
        <v>9</v>
      </c>
      <c r="B48" s="147" t="s">
        <v>118</v>
      </c>
      <c r="C48" s="36" t="s">
        <v>8</v>
      </c>
      <c r="D48" s="61">
        <f>SUM(D42)</f>
        <v>452</v>
      </c>
      <c r="E48" s="106">
        <v>0</v>
      </c>
      <c r="F48" s="30">
        <f t="shared" ref="F48" si="1">PRODUCT(D48,E48)</f>
        <v>0</v>
      </c>
      <c r="G48" s="91"/>
    </row>
    <row r="49" spans="1:245" s="15" customFormat="1">
      <c r="A49" s="36">
        <v>10</v>
      </c>
      <c r="B49" s="147" t="s">
        <v>335</v>
      </c>
      <c r="C49" s="36" t="s">
        <v>8</v>
      </c>
      <c r="D49" s="61">
        <f>SUM(D45)</f>
        <v>68</v>
      </c>
      <c r="E49" s="106">
        <v>0</v>
      </c>
      <c r="F49" s="30">
        <f t="shared" si="0"/>
        <v>0</v>
      </c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</row>
    <row r="50" spans="1:245" s="15" customFormat="1">
      <c r="A50" s="36">
        <v>11</v>
      </c>
      <c r="B50" s="147" t="s">
        <v>336</v>
      </c>
      <c r="C50" s="36" t="s">
        <v>8</v>
      </c>
      <c r="D50" s="61">
        <f>SUM(D45)</f>
        <v>68</v>
      </c>
      <c r="E50" s="106">
        <v>0</v>
      </c>
      <c r="F50" s="30">
        <f t="shared" si="0"/>
        <v>0</v>
      </c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</row>
    <row r="51" spans="1:245" s="15" customFormat="1">
      <c r="A51" s="36">
        <v>12</v>
      </c>
      <c r="B51" s="147" t="s">
        <v>165</v>
      </c>
      <c r="C51" s="36" t="s">
        <v>8</v>
      </c>
      <c r="D51" s="61">
        <f>SUM(D48)</f>
        <v>452</v>
      </c>
      <c r="E51" s="106">
        <v>0</v>
      </c>
      <c r="F51" s="30">
        <f t="shared" si="0"/>
        <v>0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</row>
    <row r="52" spans="1:245" s="35" customFormat="1" ht="27.6">
      <c r="A52" s="36">
        <v>13</v>
      </c>
      <c r="B52" s="147" t="s">
        <v>348</v>
      </c>
      <c r="C52" s="50" t="s">
        <v>8</v>
      </c>
      <c r="D52" s="55">
        <f>SUM(E12)</f>
        <v>68</v>
      </c>
      <c r="E52" s="54">
        <v>0</v>
      </c>
      <c r="F52" s="30">
        <f t="shared" si="0"/>
        <v>0</v>
      </c>
    </row>
    <row r="53" spans="1:245" s="35" customFormat="1" ht="27.6">
      <c r="A53" s="36">
        <v>14</v>
      </c>
      <c r="B53" s="147" t="s">
        <v>347</v>
      </c>
      <c r="C53" s="50" t="s">
        <v>8</v>
      </c>
      <c r="D53" s="55">
        <f>SUM(E10:F11,E16)</f>
        <v>452</v>
      </c>
      <c r="E53" s="54">
        <v>0</v>
      </c>
      <c r="F53" s="30">
        <f t="shared" si="0"/>
        <v>0</v>
      </c>
    </row>
    <row r="54" spans="1:245" s="35" customFormat="1" ht="27.6">
      <c r="A54" s="36">
        <v>15</v>
      </c>
      <c r="B54" s="58" t="s">
        <v>363</v>
      </c>
      <c r="C54" s="50" t="s">
        <v>8</v>
      </c>
      <c r="D54" s="55">
        <v>20</v>
      </c>
      <c r="E54" s="54">
        <v>0</v>
      </c>
      <c r="F54" s="30">
        <f t="shared" si="0"/>
        <v>0</v>
      </c>
    </row>
    <row r="55" spans="1:245" s="35" customFormat="1" ht="41.4">
      <c r="A55" s="36">
        <v>16</v>
      </c>
      <c r="B55" s="147" t="s">
        <v>337</v>
      </c>
      <c r="C55" s="36" t="s">
        <v>19</v>
      </c>
      <c r="D55" s="61">
        <v>1</v>
      </c>
      <c r="E55" s="104">
        <v>0</v>
      </c>
      <c r="F55" s="30">
        <f t="shared" si="0"/>
        <v>0</v>
      </c>
    </row>
    <row r="56" spans="1:245" s="35" customFormat="1" ht="13.8">
      <c r="A56" s="36"/>
      <c r="B56" s="147" t="s">
        <v>119</v>
      </c>
      <c r="C56" s="36"/>
      <c r="D56" s="61"/>
      <c r="E56" s="108"/>
      <c r="F56" s="30"/>
    </row>
    <row r="57" spans="1:245" s="35" customFormat="1" ht="13.8">
      <c r="A57" s="36">
        <v>1</v>
      </c>
      <c r="B57" s="147" t="s">
        <v>120</v>
      </c>
      <c r="C57" s="36" t="s">
        <v>19</v>
      </c>
      <c r="D57" s="61">
        <v>68</v>
      </c>
      <c r="E57" s="108">
        <v>0</v>
      </c>
      <c r="F57" s="30">
        <f t="shared" si="0"/>
        <v>0</v>
      </c>
    </row>
    <row r="58" spans="1:245" s="35" customFormat="1" ht="13.8">
      <c r="A58" s="36">
        <v>2</v>
      </c>
      <c r="B58" s="147" t="s">
        <v>339</v>
      </c>
      <c r="C58" s="36" t="s">
        <v>19</v>
      </c>
      <c r="D58" s="61">
        <v>8</v>
      </c>
      <c r="E58" s="107">
        <v>0</v>
      </c>
      <c r="F58" s="30">
        <f t="shared" si="0"/>
        <v>0</v>
      </c>
      <c r="H58" s="103"/>
    </row>
    <row r="59" spans="1:245" s="35" customFormat="1" ht="13.8">
      <c r="A59" s="36">
        <v>3</v>
      </c>
      <c r="B59" s="147" t="s">
        <v>166</v>
      </c>
      <c r="C59" s="36" t="s">
        <v>19</v>
      </c>
      <c r="D59" s="61">
        <v>31</v>
      </c>
      <c r="E59" s="107">
        <v>0</v>
      </c>
      <c r="F59" s="30">
        <f t="shared" si="0"/>
        <v>0</v>
      </c>
      <c r="H59" s="103"/>
    </row>
    <row r="60" spans="1:245" s="35" customFormat="1" ht="13.8">
      <c r="A60" s="36">
        <v>4</v>
      </c>
      <c r="B60" s="147" t="s">
        <v>338</v>
      </c>
      <c r="C60" s="36" t="s">
        <v>19</v>
      </c>
      <c r="D60" s="61">
        <v>14</v>
      </c>
      <c r="E60" s="107">
        <v>0</v>
      </c>
      <c r="F60" s="30">
        <f t="shared" si="0"/>
        <v>0</v>
      </c>
      <c r="H60" s="103"/>
    </row>
    <row r="61" spans="1:245" s="15" customFormat="1">
      <c r="A61" s="36">
        <v>5</v>
      </c>
      <c r="B61" s="147" t="s">
        <v>161</v>
      </c>
      <c r="C61" s="36" t="s">
        <v>19</v>
      </c>
      <c r="D61" s="61">
        <v>36</v>
      </c>
      <c r="E61" s="106">
        <v>0</v>
      </c>
      <c r="F61" s="30">
        <f t="shared" si="0"/>
        <v>0</v>
      </c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</row>
    <row r="62" spans="1:245" s="15" customFormat="1">
      <c r="A62" s="36">
        <v>6</v>
      </c>
      <c r="B62" s="147" t="s">
        <v>162</v>
      </c>
      <c r="C62" s="36" t="s">
        <v>19</v>
      </c>
      <c r="D62" s="61">
        <v>9</v>
      </c>
      <c r="E62" s="106">
        <v>0</v>
      </c>
      <c r="F62" s="30">
        <f t="shared" si="0"/>
        <v>0</v>
      </c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</row>
    <row r="63" spans="1:245" s="35" customFormat="1" ht="13.8">
      <c r="A63" s="36">
        <v>7</v>
      </c>
      <c r="B63" s="75" t="s">
        <v>163</v>
      </c>
      <c r="C63" s="36" t="s">
        <v>8</v>
      </c>
      <c r="D63" s="30">
        <v>62</v>
      </c>
      <c r="E63" s="30">
        <v>0</v>
      </c>
      <c r="F63" s="30">
        <f t="shared" si="0"/>
        <v>0</v>
      </c>
    </row>
    <row r="64" spans="1:245" s="35" customFormat="1" ht="27.6">
      <c r="A64" s="36">
        <v>8</v>
      </c>
      <c r="B64" s="75" t="s">
        <v>121</v>
      </c>
      <c r="C64" s="36" t="s">
        <v>82</v>
      </c>
      <c r="D64" s="30">
        <v>49</v>
      </c>
      <c r="E64" s="30">
        <v>0</v>
      </c>
      <c r="F64" s="30">
        <f t="shared" si="0"/>
        <v>0</v>
      </c>
    </row>
    <row r="65" spans="1:249" s="35" customFormat="1" ht="27.6">
      <c r="A65" s="36">
        <v>9</v>
      </c>
      <c r="B65" s="75" t="s">
        <v>160</v>
      </c>
      <c r="C65" s="36" t="s">
        <v>82</v>
      </c>
      <c r="D65" s="30">
        <v>181</v>
      </c>
      <c r="E65" s="30">
        <v>0</v>
      </c>
      <c r="F65" s="30">
        <f t="shared" si="0"/>
        <v>0</v>
      </c>
    </row>
    <row r="66" spans="1:249" s="35" customFormat="1" ht="13.8">
      <c r="A66" s="36">
        <v>10</v>
      </c>
      <c r="B66" s="149" t="s">
        <v>329</v>
      </c>
      <c r="C66" s="156" t="s">
        <v>19</v>
      </c>
      <c r="D66" s="61">
        <v>1.6</v>
      </c>
      <c r="E66" s="157">
        <v>0</v>
      </c>
      <c r="F66" s="30">
        <f t="shared" si="0"/>
        <v>0</v>
      </c>
    </row>
    <row r="67" spans="1:249" s="35" customFormat="1" ht="13.8">
      <c r="A67" s="36">
        <v>11</v>
      </c>
      <c r="B67" s="170" t="s">
        <v>330</v>
      </c>
      <c r="C67" s="171" t="s">
        <v>8</v>
      </c>
      <c r="D67" s="61">
        <v>371</v>
      </c>
      <c r="E67" s="108">
        <v>0</v>
      </c>
      <c r="F67" s="30">
        <f t="shared" si="0"/>
        <v>0</v>
      </c>
    </row>
    <row r="68" spans="1:249" s="35" customFormat="1" ht="13.8">
      <c r="A68" s="36">
        <v>12</v>
      </c>
      <c r="B68" s="170" t="s">
        <v>331</v>
      </c>
      <c r="C68" s="171" t="s">
        <v>8</v>
      </c>
      <c r="D68" s="61">
        <v>42</v>
      </c>
      <c r="E68" s="108">
        <v>0</v>
      </c>
      <c r="F68" s="30">
        <f t="shared" si="0"/>
        <v>0</v>
      </c>
    </row>
    <row r="69" spans="1:249" s="35" customFormat="1" ht="13.8">
      <c r="A69" s="36">
        <v>13</v>
      </c>
      <c r="B69" s="170" t="s">
        <v>332</v>
      </c>
      <c r="C69" s="171" t="s">
        <v>8</v>
      </c>
      <c r="D69" s="61">
        <v>46</v>
      </c>
      <c r="E69" s="108">
        <v>0</v>
      </c>
      <c r="F69" s="30">
        <f t="shared" si="0"/>
        <v>0</v>
      </c>
    </row>
    <row r="70" spans="1:249" s="35" customFormat="1" ht="13.8">
      <c r="A70" s="36">
        <v>14</v>
      </c>
      <c r="B70" s="170" t="s">
        <v>346</v>
      </c>
      <c r="C70" s="171" t="s">
        <v>0</v>
      </c>
      <c r="D70" s="61">
        <v>680</v>
      </c>
      <c r="E70" s="108">
        <v>0</v>
      </c>
      <c r="F70" s="30">
        <f t="shared" si="0"/>
        <v>0</v>
      </c>
    </row>
    <row r="71" spans="1:249" s="35" customFormat="1" ht="13.8">
      <c r="A71" s="36">
        <v>15</v>
      </c>
      <c r="B71" s="170" t="s">
        <v>333</v>
      </c>
      <c r="C71" s="171" t="s">
        <v>82</v>
      </c>
      <c r="D71" s="61">
        <v>23</v>
      </c>
      <c r="E71" s="108">
        <v>0</v>
      </c>
      <c r="F71" s="30">
        <f t="shared" si="0"/>
        <v>0</v>
      </c>
    </row>
    <row r="72" spans="1:249" s="35" customFormat="1" ht="13.8">
      <c r="A72" s="36">
        <v>16</v>
      </c>
      <c r="B72" s="147" t="s">
        <v>87</v>
      </c>
      <c r="C72" s="36" t="s">
        <v>26</v>
      </c>
      <c r="D72" s="61">
        <v>210</v>
      </c>
      <c r="E72" s="105">
        <v>0</v>
      </c>
      <c r="F72" s="30">
        <f t="shared" si="0"/>
        <v>0</v>
      </c>
      <c r="G72" s="103"/>
    </row>
    <row r="73" spans="1:249" s="100" customFormat="1" ht="13.8">
      <c r="A73" s="68"/>
      <c r="B73" s="172" t="s">
        <v>122</v>
      </c>
      <c r="C73" s="68"/>
      <c r="D73" s="81"/>
      <c r="E73" s="109"/>
      <c r="F73" s="110">
        <f>SUM(F40:F72)</f>
        <v>0</v>
      </c>
    </row>
    <row r="74" spans="1:249" s="12" customFormat="1" ht="13.8"/>
    <row r="75" spans="1:249" s="159" customFormat="1" ht="13.8">
      <c r="A75" s="173" t="s">
        <v>123</v>
      </c>
      <c r="B75" s="173"/>
      <c r="C75" s="173"/>
      <c r="D75" s="173"/>
      <c r="E75" s="174"/>
      <c r="F75" s="173"/>
      <c r="G75" s="175"/>
      <c r="H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6"/>
      <c r="AK75" s="176"/>
      <c r="AL75" s="176"/>
      <c r="AM75" s="176"/>
      <c r="AN75" s="176"/>
      <c r="AO75" s="176"/>
      <c r="AP75" s="176"/>
      <c r="AQ75" s="176"/>
      <c r="AR75" s="176"/>
      <c r="AS75" s="176"/>
      <c r="AT75" s="176"/>
      <c r="AU75" s="176"/>
      <c r="AV75" s="176"/>
      <c r="AW75" s="176"/>
      <c r="AX75" s="176"/>
      <c r="AY75" s="176"/>
      <c r="AZ75" s="176"/>
      <c r="BA75" s="176"/>
      <c r="BB75" s="176"/>
      <c r="BC75" s="176"/>
      <c r="BD75" s="176"/>
      <c r="BE75" s="176"/>
      <c r="BF75" s="176"/>
      <c r="BG75" s="176"/>
      <c r="BH75" s="176"/>
      <c r="BI75" s="176"/>
      <c r="BJ75" s="176"/>
      <c r="BK75" s="176"/>
      <c r="BL75" s="176"/>
      <c r="BM75" s="176"/>
      <c r="BN75" s="176"/>
      <c r="BO75" s="176"/>
      <c r="BP75" s="176"/>
      <c r="BQ75" s="176"/>
      <c r="BR75" s="176"/>
      <c r="BS75" s="176"/>
      <c r="BT75" s="176"/>
      <c r="BU75" s="176"/>
      <c r="BV75" s="176"/>
      <c r="BW75" s="176"/>
      <c r="BX75" s="176"/>
      <c r="BY75" s="176"/>
      <c r="BZ75" s="176"/>
      <c r="CA75" s="176"/>
      <c r="CB75" s="176"/>
      <c r="CC75" s="176"/>
      <c r="CD75" s="176"/>
      <c r="CE75" s="176"/>
      <c r="CF75" s="176"/>
      <c r="CG75" s="176"/>
      <c r="CH75" s="176"/>
      <c r="CI75" s="176"/>
      <c r="CJ75" s="176"/>
      <c r="CK75" s="176"/>
      <c r="CL75" s="176"/>
      <c r="CM75" s="176"/>
      <c r="CN75" s="176"/>
      <c r="CO75" s="176"/>
      <c r="CP75" s="176"/>
      <c r="CQ75" s="176"/>
      <c r="CR75" s="176"/>
      <c r="CS75" s="176"/>
      <c r="CT75" s="176"/>
      <c r="CU75" s="176"/>
      <c r="CV75" s="176"/>
      <c r="CW75" s="176"/>
      <c r="CX75" s="176"/>
      <c r="CY75" s="176"/>
      <c r="CZ75" s="176"/>
      <c r="DA75" s="176"/>
      <c r="DB75" s="176"/>
      <c r="DC75" s="176"/>
      <c r="DD75" s="176"/>
      <c r="DE75" s="176"/>
      <c r="DF75" s="176"/>
      <c r="DG75" s="176"/>
      <c r="DH75" s="176"/>
      <c r="DI75" s="176"/>
      <c r="DJ75" s="176"/>
      <c r="DK75" s="176"/>
      <c r="DL75" s="176"/>
      <c r="DM75" s="176"/>
      <c r="DN75" s="176"/>
      <c r="DO75" s="176"/>
      <c r="DP75" s="176"/>
      <c r="DQ75" s="176"/>
      <c r="DR75" s="176"/>
      <c r="DS75" s="176"/>
      <c r="DT75" s="176"/>
      <c r="DU75" s="176"/>
      <c r="DV75" s="176"/>
      <c r="DW75" s="176"/>
      <c r="DX75" s="176"/>
      <c r="DY75" s="176"/>
      <c r="DZ75" s="176"/>
      <c r="EA75" s="176"/>
      <c r="EB75" s="176"/>
      <c r="EC75" s="176"/>
      <c r="ED75" s="176"/>
      <c r="EE75" s="176"/>
      <c r="EF75" s="176"/>
      <c r="EG75" s="176"/>
      <c r="EH75" s="176"/>
      <c r="EI75" s="176"/>
      <c r="EJ75" s="176"/>
      <c r="EK75" s="176"/>
      <c r="EL75" s="176"/>
      <c r="EM75" s="176"/>
      <c r="EN75" s="176"/>
      <c r="EO75" s="176"/>
      <c r="EP75" s="176"/>
      <c r="EQ75" s="176"/>
      <c r="ER75" s="176"/>
      <c r="ES75" s="176"/>
      <c r="ET75" s="176"/>
      <c r="EU75" s="176"/>
      <c r="EV75" s="176"/>
      <c r="EW75" s="176"/>
      <c r="EX75" s="176"/>
      <c r="EY75" s="176"/>
      <c r="EZ75" s="176"/>
      <c r="FA75" s="176"/>
      <c r="FB75" s="176"/>
      <c r="FC75" s="176"/>
      <c r="FD75" s="176"/>
      <c r="FE75" s="176"/>
      <c r="FF75" s="176"/>
      <c r="FG75" s="176"/>
      <c r="FH75" s="176"/>
      <c r="FI75" s="176"/>
      <c r="FJ75" s="176"/>
      <c r="FK75" s="176"/>
      <c r="FL75" s="176"/>
      <c r="FM75" s="176"/>
      <c r="FN75" s="176"/>
      <c r="FO75" s="176"/>
      <c r="FP75" s="176"/>
      <c r="FQ75" s="176"/>
      <c r="FR75" s="176"/>
      <c r="FS75" s="176"/>
      <c r="FT75" s="176"/>
      <c r="FU75" s="176"/>
      <c r="FV75" s="176"/>
      <c r="FW75" s="176"/>
      <c r="FX75" s="176"/>
      <c r="FY75" s="176"/>
      <c r="FZ75" s="176"/>
      <c r="GA75" s="176"/>
      <c r="GB75" s="176"/>
      <c r="GC75" s="176"/>
      <c r="GD75" s="176"/>
      <c r="GE75" s="176"/>
      <c r="GF75" s="176"/>
      <c r="GG75" s="176"/>
      <c r="GH75" s="176"/>
      <c r="GI75" s="176"/>
      <c r="GJ75" s="176"/>
      <c r="GK75" s="176"/>
      <c r="GL75" s="176"/>
      <c r="GM75" s="176"/>
      <c r="GN75" s="176"/>
      <c r="GO75" s="176"/>
      <c r="GP75" s="176"/>
      <c r="GQ75" s="176"/>
      <c r="GR75" s="176"/>
      <c r="GS75" s="176"/>
      <c r="GT75" s="176"/>
      <c r="GU75" s="176"/>
      <c r="GV75" s="176"/>
      <c r="GW75" s="176"/>
      <c r="GX75" s="176"/>
      <c r="GY75" s="176"/>
      <c r="GZ75" s="176"/>
      <c r="HA75" s="176"/>
      <c r="HB75" s="176"/>
      <c r="HC75" s="176"/>
      <c r="HD75" s="176"/>
      <c r="HE75" s="176"/>
      <c r="HF75" s="176"/>
      <c r="HG75" s="176"/>
      <c r="HH75" s="176"/>
      <c r="HI75" s="176"/>
      <c r="HJ75" s="176"/>
      <c r="HK75" s="176"/>
      <c r="HL75" s="176"/>
      <c r="HM75" s="176"/>
      <c r="HN75" s="176"/>
      <c r="HO75" s="176"/>
      <c r="HP75" s="176"/>
      <c r="HQ75" s="176"/>
      <c r="HR75" s="176"/>
      <c r="HS75" s="176"/>
      <c r="HT75" s="176"/>
      <c r="HU75" s="176"/>
      <c r="HV75" s="176"/>
      <c r="HW75" s="176"/>
      <c r="HX75" s="176"/>
      <c r="HY75" s="176"/>
      <c r="HZ75" s="176"/>
      <c r="IA75" s="176"/>
      <c r="IB75" s="176"/>
      <c r="IC75" s="176"/>
      <c r="ID75" s="176"/>
      <c r="IE75" s="176"/>
      <c r="IF75" s="176"/>
      <c r="IG75" s="176"/>
      <c r="IH75" s="176"/>
      <c r="II75" s="176"/>
      <c r="IJ75" s="176"/>
      <c r="IK75" s="176"/>
      <c r="IL75" s="176"/>
      <c r="IM75" s="176"/>
      <c r="IN75" s="176"/>
      <c r="IO75" s="176"/>
    </row>
    <row r="76" spans="1:249" s="35" customFormat="1" ht="13.8">
      <c r="A76" s="50">
        <v>1</v>
      </c>
      <c r="B76" s="59" t="s">
        <v>124</v>
      </c>
      <c r="C76" s="36" t="s">
        <v>0</v>
      </c>
      <c r="D76" s="30">
        <v>23</v>
      </c>
      <c r="E76" s="30">
        <v>0</v>
      </c>
      <c r="F76" s="111">
        <f t="shared" ref="F76:F90" si="2">D76*E76</f>
        <v>0</v>
      </c>
      <c r="H76" s="103"/>
      <c r="I76" s="103"/>
    </row>
    <row r="77" spans="1:249" s="35" customFormat="1" ht="13.8">
      <c r="A77" s="50">
        <v>2</v>
      </c>
      <c r="B77" s="59" t="s">
        <v>324</v>
      </c>
      <c r="C77" s="36" t="s">
        <v>0</v>
      </c>
      <c r="D77" s="30">
        <v>3</v>
      </c>
      <c r="E77" s="30">
        <v>0</v>
      </c>
      <c r="F77" s="111">
        <f t="shared" si="2"/>
        <v>0</v>
      </c>
      <c r="H77" s="103"/>
      <c r="I77" s="103"/>
    </row>
    <row r="78" spans="1:249" s="35" customFormat="1" ht="13.8">
      <c r="A78" s="50">
        <v>3</v>
      </c>
      <c r="B78" s="59" t="s">
        <v>325</v>
      </c>
      <c r="C78" s="36" t="s">
        <v>0</v>
      </c>
      <c r="D78" s="30">
        <v>1</v>
      </c>
      <c r="E78" s="30">
        <v>0</v>
      </c>
      <c r="F78" s="111">
        <f t="shared" si="2"/>
        <v>0</v>
      </c>
      <c r="H78" s="103"/>
      <c r="I78" s="103"/>
    </row>
    <row r="79" spans="1:249" s="35" customFormat="1" ht="27.6">
      <c r="A79" s="50">
        <v>4</v>
      </c>
      <c r="B79" s="31" t="s">
        <v>315</v>
      </c>
      <c r="C79" s="36" t="s">
        <v>0</v>
      </c>
      <c r="D79" s="30">
        <f>SUM(D101)</f>
        <v>1</v>
      </c>
      <c r="E79" s="231" t="s">
        <v>310</v>
      </c>
      <c r="F79" s="111">
        <v>0</v>
      </c>
      <c r="H79" s="103"/>
      <c r="I79" s="103"/>
    </row>
    <row r="80" spans="1:249" s="35" customFormat="1" ht="13.8">
      <c r="A80" s="50">
        <v>5</v>
      </c>
      <c r="B80" s="31" t="s">
        <v>313</v>
      </c>
      <c r="C80" s="36" t="s">
        <v>0</v>
      </c>
      <c r="D80" s="30">
        <f>SUM(D99)</f>
        <v>1</v>
      </c>
      <c r="E80" s="30">
        <v>0</v>
      </c>
      <c r="F80" s="111">
        <f t="shared" si="2"/>
        <v>0</v>
      </c>
      <c r="H80" s="103"/>
      <c r="I80" s="103"/>
    </row>
    <row r="81" spans="1:11" s="35" customFormat="1" ht="13.8">
      <c r="A81" s="50">
        <v>6</v>
      </c>
      <c r="B81" s="31" t="s">
        <v>312</v>
      </c>
      <c r="C81" s="36" t="s">
        <v>115</v>
      </c>
      <c r="D81" s="30">
        <f>SUM(D80)</f>
        <v>1</v>
      </c>
      <c r="E81" s="30">
        <v>0</v>
      </c>
      <c r="F81" s="111">
        <f t="shared" si="2"/>
        <v>0</v>
      </c>
      <c r="H81" s="103"/>
      <c r="I81" s="103"/>
    </row>
    <row r="82" spans="1:11" s="35" customFormat="1" ht="13.8">
      <c r="A82" s="50">
        <v>7</v>
      </c>
      <c r="B82" s="31" t="s">
        <v>314</v>
      </c>
      <c r="C82" s="36" t="s">
        <v>0</v>
      </c>
      <c r="D82" s="30">
        <f>SUM(D93)</f>
        <v>5</v>
      </c>
      <c r="E82" s="30">
        <v>0</v>
      </c>
      <c r="F82" s="111">
        <f t="shared" si="2"/>
        <v>0</v>
      </c>
      <c r="H82" s="103"/>
      <c r="I82" s="103"/>
    </row>
    <row r="83" spans="1:11" s="35" customFormat="1" ht="13.8">
      <c r="A83" s="50">
        <v>8</v>
      </c>
      <c r="B83" s="59" t="s">
        <v>316</v>
      </c>
      <c r="C83" s="36" t="s">
        <v>0</v>
      </c>
      <c r="D83" s="177">
        <f>SUM(D92)</f>
        <v>3</v>
      </c>
      <c r="E83" s="177">
        <v>0</v>
      </c>
      <c r="F83" s="111">
        <f t="shared" si="2"/>
        <v>0</v>
      </c>
    </row>
    <row r="84" spans="1:11" s="35" customFormat="1" ht="15.6" customHeight="1">
      <c r="A84" s="50">
        <v>9</v>
      </c>
      <c r="B84" s="59" t="s">
        <v>317</v>
      </c>
      <c r="C84" s="36" t="s">
        <v>0</v>
      </c>
      <c r="D84" s="177">
        <f>SUM(D94)</f>
        <v>3</v>
      </c>
      <c r="E84" s="177">
        <v>0</v>
      </c>
      <c r="F84" s="111">
        <f t="shared" si="2"/>
        <v>0</v>
      </c>
      <c r="H84" s="103"/>
    </row>
    <row r="85" spans="1:11" s="35" customFormat="1" ht="27.6">
      <c r="A85" s="50">
        <v>10</v>
      </c>
      <c r="B85" s="59" t="s">
        <v>318</v>
      </c>
      <c r="C85" s="36" t="s">
        <v>19</v>
      </c>
      <c r="D85" s="177">
        <v>3</v>
      </c>
      <c r="E85" s="177">
        <v>0</v>
      </c>
      <c r="F85" s="111">
        <f t="shared" si="2"/>
        <v>0</v>
      </c>
      <c r="H85" s="103"/>
    </row>
    <row r="86" spans="1:11" s="35" customFormat="1" ht="41.4">
      <c r="A86" s="50">
        <v>11</v>
      </c>
      <c r="B86" s="59" t="s">
        <v>319</v>
      </c>
      <c r="C86" s="36" t="s">
        <v>19</v>
      </c>
      <c r="D86" s="177">
        <v>7</v>
      </c>
      <c r="E86" s="177">
        <v>0</v>
      </c>
      <c r="F86" s="111">
        <f t="shared" si="2"/>
        <v>0</v>
      </c>
      <c r="H86" s="103"/>
    </row>
    <row r="87" spans="1:11" s="35" customFormat="1" ht="13.8">
      <c r="A87" s="50">
        <v>12</v>
      </c>
      <c r="B87" s="59" t="s">
        <v>323</v>
      </c>
      <c r="C87" s="36" t="s">
        <v>19</v>
      </c>
      <c r="D87" s="177">
        <v>5</v>
      </c>
      <c r="E87" s="177">
        <v>0</v>
      </c>
      <c r="F87" s="111">
        <f t="shared" si="2"/>
        <v>0</v>
      </c>
      <c r="H87" s="103"/>
    </row>
    <row r="88" spans="1:11" s="35" customFormat="1" ht="27.6">
      <c r="A88" s="50">
        <v>13</v>
      </c>
      <c r="B88" s="232" t="s">
        <v>320</v>
      </c>
      <c r="C88" s="36" t="s">
        <v>19</v>
      </c>
      <c r="D88" s="177">
        <v>6</v>
      </c>
      <c r="E88" s="177">
        <v>0</v>
      </c>
      <c r="F88" s="111">
        <f t="shared" si="2"/>
        <v>0</v>
      </c>
      <c r="H88" s="103"/>
    </row>
    <row r="89" spans="1:11" s="35" customFormat="1" ht="13.8">
      <c r="A89" s="50">
        <v>14</v>
      </c>
      <c r="B89" s="59" t="s">
        <v>321</v>
      </c>
      <c r="C89" s="36" t="s">
        <v>0</v>
      </c>
      <c r="D89" s="177">
        <f>SUM(D95:D98)</f>
        <v>10</v>
      </c>
      <c r="E89" s="177">
        <v>0</v>
      </c>
      <c r="F89" s="111">
        <f t="shared" si="2"/>
        <v>0</v>
      </c>
      <c r="H89" s="103"/>
    </row>
    <row r="90" spans="1:11" s="12" customFormat="1" ht="13.8">
      <c r="A90" s="50">
        <v>15</v>
      </c>
      <c r="B90" s="59" t="s">
        <v>322</v>
      </c>
      <c r="C90" s="36" t="s">
        <v>115</v>
      </c>
      <c r="D90" s="177">
        <v>1</v>
      </c>
      <c r="E90" s="177">
        <v>0</v>
      </c>
      <c r="F90" s="111">
        <f t="shared" si="2"/>
        <v>0</v>
      </c>
      <c r="H90" s="35"/>
      <c r="I90" s="35"/>
    </row>
    <row r="91" spans="1:11" s="35" customFormat="1">
      <c r="A91" s="26"/>
      <c r="B91" s="147" t="s">
        <v>125</v>
      </c>
      <c r="C91" s="26"/>
      <c r="D91" s="77"/>
      <c r="E91" s="148"/>
      <c r="F91" s="111"/>
      <c r="H91"/>
      <c r="I91"/>
      <c r="J91"/>
      <c r="K91"/>
    </row>
    <row r="92" spans="1:11" s="35" customFormat="1">
      <c r="A92" s="26">
        <v>1</v>
      </c>
      <c r="B92" s="149" t="s">
        <v>303</v>
      </c>
      <c r="C92" s="150" t="s">
        <v>0</v>
      </c>
      <c r="D92" s="151">
        <f>SUM(E20)</f>
        <v>3</v>
      </c>
      <c r="E92" s="151">
        <v>0</v>
      </c>
      <c r="F92" s="111">
        <f t="shared" ref="F92:F103" si="3">D92*E92</f>
        <v>0</v>
      </c>
      <c r="G92" s="103"/>
      <c r="H92" s="207"/>
      <c r="I92"/>
      <c r="J92"/>
      <c r="K92"/>
    </row>
    <row r="93" spans="1:11" s="35" customFormat="1">
      <c r="A93" s="26">
        <v>2</v>
      </c>
      <c r="B93" s="30" t="s">
        <v>334</v>
      </c>
      <c r="C93" s="150" t="s">
        <v>0</v>
      </c>
      <c r="D93" s="151">
        <f>SUM(E21)</f>
        <v>5</v>
      </c>
      <c r="E93" s="151">
        <v>0</v>
      </c>
      <c r="F93" s="111">
        <f t="shared" si="3"/>
        <v>0</v>
      </c>
      <c r="H93"/>
      <c r="I93"/>
      <c r="J93"/>
      <c r="K93"/>
    </row>
    <row r="94" spans="1:11" s="35" customFormat="1">
      <c r="A94" s="26">
        <v>3</v>
      </c>
      <c r="B94" s="149" t="s">
        <v>167</v>
      </c>
      <c r="C94" s="150" t="s">
        <v>0</v>
      </c>
      <c r="D94" s="151">
        <f>SUM(E22)</f>
        <v>3</v>
      </c>
      <c r="E94" s="151">
        <v>0</v>
      </c>
      <c r="F94" s="111">
        <f t="shared" si="3"/>
        <v>0</v>
      </c>
      <c r="H94"/>
      <c r="I94"/>
      <c r="J94"/>
      <c r="K94"/>
    </row>
    <row r="95" spans="1:11" s="35" customFormat="1">
      <c r="A95" s="26">
        <v>4</v>
      </c>
      <c r="B95" s="233" t="s">
        <v>304</v>
      </c>
      <c r="C95" s="150" t="s">
        <v>0</v>
      </c>
      <c r="D95" s="151">
        <v>7</v>
      </c>
      <c r="E95" s="151">
        <v>0</v>
      </c>
      <c r="F95" s="111">
        <f t="shared" si="3"/>
        <v>0</v>
      </c>
      <c r="H95"/>
      <c r="I95"/>
      <c r="J95"/>
      <c r="K95"/>
    </row>
    <row r="96" spans="1:11" s="52" customFormat="1">
      <c r="A96" s="26">
        <v>5</v>
      </c>
      <c r="B96" s="233" t="s">
        <v>305</v>
      </c>
      <c r="C96" s="150" t="s">
        <v>0</v>
      </c>
      <c r="D96" s="152">
        <v>1</v>
      </c>
      <c r="E96" s="152">
        <v>0</v>
      </c>
      <c r="F96" s="111">
        <f t="shared" si="3"/>
        <v>0</v>
      </c>
      <c r="H96"/>
      <c r="I96"/>
      <c r="J96"/>
      <c r="K96"/>
    </row>
    <row r="97" spans="1:11" s="39" customFormat="1">
      <c r="A97" s="26">
        <v>6</v>
      </c>
      <c r="B97" s="233" t="s">
        <v>306</v>
      </c>
      <c r="C97" s="150" t="s">
        <v>0</v>
      </c>
      <c r="D97" s="77">
        <v>1</v>
      </c>
      <c r="E97" s="151">
        <v>0</v>
      </c>
      <c r="F97" s="111">
        <f t="shared" si="3"/>
        <v>0</v>
      </c>
      <c r="H97"/>
      <c r="I97"/>
      <c r="J97"/>
      <c r="K97"/>
    </row>
    <row r="98" spans="1:11" s="35" customFormat="1">
      <c r="A98" s="26">
        <v>7</v>
      </c>
      <c r="B98" s="233" t="s">
        <v>307</v>
      </c>
      <c r="C98" s="150" t="s">
        <v>0</v>
      </c>
      <c r="D98" s="151">
        <v>1</v>
      </c>
      <c r="E98" s="151">
        <v>0</v>
      </c>
      <c r="F98" s="111">
        <f t="shared" si="3"/>
        <v>0</v>
      </c>
      <c r="H98"/>
      <c r="I98"/>
      <c r="J98"/>
      <c r="K98"/>
    </row>
    <row r="99" spans="1:11" s="39" customFormat="1" ht="27.6">
      <c r="A99" s="26">
        <v>8</v>
      </c>
      <c r="B99" s="153" t="s">
        <v>308</v>
      </c>
      <c r="C99" s="150" t="s">
        <v>0</v>
      </c>
      <c r="D99" s="77">
        <v>1</v>
      </c>
      <c r="E99" s="151">
        <v>0</v>
      </c>
      <c r="F99" s="111">
        <f t="shared" si="3"/>
        <v>0</v>
      </c>
      <c r="H99"/>
      <c r="I99"/>
      <c r="J99"/>
      <c r="K99"/>
    </row>
    <row r="100" spans="1:11" s="39" customFormat="1" ht="27.6">
      <c r="A100" s="26">
        <v>9</v>
      </c>
      <c r="B100" s="153" t="s">
        <v>309</v>
      </c>
      <c r="C100" s="150" t="s">
        <v>8</v>
      </c>
      <c r="D100" s="77">
        <v>16.3</v>
      </c>
      <c r="E100" s="151">
        <v>0</v>
      </c>
      <c r="F100" s="111">
        <f t="shared" si="3"/>
        <v>0</v>
      </c>
      <c r="H100"/>
      <c r="I100"/>
      <c r="J100"/>
      <c r="K100"/>
    </row>
    <row r="101" spans="1:11" s="39" customFormat="1" ht="27.6">
      <c r="A101" s="26">
        <v>10</v>
      </c>
      <c r="B101" s="154" t="s">
        <v>249</v>
      </c>
      <c r="C101" s="150" t="s">
        <v>0</v>
      </c>
      <c r="D101" s="77">
        <v>1</v>
      </c>
      <c r="E101" s="231" t="s">
        <v>310</v>
      </c>
      <c r="F101" s="111">
        <v>0</v>
      </c>
      <c r="H101"/>
      <c r="I101"/>
      <c r="J101"/>
      <c r="K101"/>
    </row>
    <row r="102" spans="1:11" s="35" customFormat="1">
      <c r="A102" s="26">
        <v>11</v>
      </c>
      <c r="B102" s="155" t="s">
        <v>311</v>
      </c>
      <c r="C102" s="156" t="s">
        <v>19</v>
      </c>
      <c r="D102" s="61">
        <v>7.5</v>
      </c>
      <c r="E102" s="157">
        <v>0</v>
      </c>
      <c r="F102" s="111">
        <f t="shared" si="3"/>
        <v>0</v>
      </c>
      <c r="H102"/>
      <c r="I102"/>
      <c r="J102"/>
      <c r="K102"/>
    </row>
    <row r="103" spans="1:11" s="35" customFormat="1">
      <c r="A103" s="26">
        <v>12</v>
      </c>
      <c r="B103" s="147" t="s">
        <v>87</v>
      </c>
      <c r="C103" s="66" t="s">
        <v>26</v>
      </c>
      <c r="D103" s="77">
        <v>14</v>
      </c>
      <c r="E103" s="148">
        <v>0</v>
      </c>
      <c r="F103" s="111">
        <f t="shared" si="3"/>
        <v>0</v>
      </c>
      <c r="H103"/>
      <c r="I103"/>
      <c r="J103"/>
      <c r="K103"/>
    </row>
    <row r="104" spans="1:11" s="35" customFormat="1">
      <c r="A104" s="26"/>
      <c r="B104" s="27" t="s">
        <v>126</v>
      </c>
      <c r="C104" s="26"/>
      <c r="D104" s="158"/>
      <c r="E104" s="278">
        <f>SUM(F76:F103)</f>
        <v>0</v>
      </c>
      <c r="F104" s="278"/>
      <c r="H104"/>
      <c r="I104"/>
      <c r="J104"/>
      <c r="K104"/>
    </row>
    <row r="105" spans="1:11" s="12" customFormat="1">
      <c r="A105" s="72"/>
      <c r="B105" s="72"/>
      <c r="C105" s="72"/>
      <c r="D105" s="178"/>
      <c r="E105" s="72"/>
      <c r="F105" s="72"/>
      <c r="H105"/>
      <c r="I105"/>
      <c r="J105"/>
      <c r="K105"/>
    </row>
  </sheetData>
  <mergeCells count="29">
    <mergeCell ref="E104:F104"/>
    <mergeCell ref="E29:F29"/>
    <mergeCell ref="E31:F31"/>
    <mergeCell ref="E12:F12"/>
    <mergeCell ref="E13:F13"/>
    <mergeCell ref="E14:F14"/>
    <mergeCell ref="E15:F15"/>
    <mergeCell ref="E16:F16"/>
    <mergeCell ref="E20:F20"/>
    <mergeCell ref="E22:F22"/>
    <mergeCell ref="E21:F21"/>
    <mergeCell ref="E28:F28"/>
    <mergeCell ref="E23:F23"/>
    <mergeCell ref="E27:F27"/>
    <mergeCell ref="B17:F17"/>
    <mergeCell ref="B9:F9"/>
    <mergeCell ref="A1:F1"/>
    <mergeCell ref="A2:B2"/>
    <mergeCell ref="A3:B3"/>
    <mergeCell ref="E10:F10"/>
    <mergeCell ref="E11:F11"/>
    <mergeCell ref="E30:F30"/>
    <mergeCell ref="E18:F18"/>
    <mergeCell ref="E19:F19"/>
    <mergeCell ref="A36:F36"/>
    <mergeCell ref="E24:F24"/>
    <mergeCell ref="E25:F25"/>
    <mergeCell ref="E26:F26"/>
    <mergeCell ref="A35:F35"/>
  </mergeCells>
  <phoneticPr fontId="39" type="noConversion"/>
  <pageMargins left="0.51181102362204722" right="0.31496062992125984" top="0.78740157480314965" bottom="0.59055118110236227" header="0.31496062992125984" footer="0.31496062992125984"/>
  <pageSetup paperSize="9" scale="96" fitToHeight="4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6"/>
  <sheetViews>
    <sheetView zoomScaleNormal="100" workbookViewId="0">
      <selection activeCell="B14" sqref="B14"/>
    </sheetView>
  </sheetViews>
  <sheetFormatPr defaultColWidth="9.21875" defaultRowHeight="13.8"/>
  <cols>
    <col min="1" max="1" width="4" style="39" customWidth="1"/>
    <col min="2" max="2" width="48.21875" style="39" customWidth="1"/>
    <col min="3" max="3" width="6.21875" style="39" customWidth="1"/>
    <col min="4" max="4" width="8.44140625" style="39" customWidth="1"/>
    <col min="5" max="5" width="10.5546875" style="39" customWidth="1"/>
    <col min="6" max="6" width="14.21875" style="39" customWidth="1"/>
    <col min="7" max="7" width="9.21875" style="39" customWidth="1"/>
    <col min="8" max="8" width="57.44140625" style="39" customWidth="1"/>
    <col min="9" max="9" width="23.5546875" style="39" customWidth="1"/>
    <col min="10" max="10" width="11.5546875" style="39" customWidth="1"/>
    <col min="11" max="11" width="14" style="125" customWidth="1"/>
    <col min="12" max="256" width="9.21875" style="39"/>
    <col min="257" max="257" width="4" style="39" customWidth="1"/>
    <col min="258" max="258" width="48.21875" style="39" customWidth="1"/>
    <col min="259" max="259" width="6.21875" style="39" customWidth="1"/>
    <col min="260" max="260" width="8.44140625" style="39" customWidth="1"/>
    <col min="261" max="261" width="10.5546875" style="39" customWidth="1"/>
    <col min="262" max="262" width="14.21875" style="39" customWidth="1"/>
    <col min="263" max="263" width="9.21875" style="39"/>
    <col min="264" max="264" width="57.44140625" style="39" customWidth="1"/>
    <col min="265" max="265" width="23.5546875" style="39" customWidth="1"/>
    <col min="266" max="266" width="11.5546875" style="39" customWidth="1"/>
    <col min="267" max="267" width="14" style="39" customWidth="1"/>
    <col min="268" max="512" width="9.21875" style="39"/>
    <col min="513" max="513" width="4" style="39" customWidth="1"/>
    <col min="514" max="514" width="48.21875" style="39" customWidth="1"/>
    <col min="515" max="515" width="6.21875" style="39" customWidth="1"/>
    <col min="516" max="516" width="8.44140625" style="39" customWidth="1"/>
    <col min="517" max="517" width="10.5546875" style="39" customWidth="1"/>
    <col min="518" max="518" width="14.21875" style="39" customWidth="1"/>
    <col min="519" max="519" width="9.21875" style="39"/>
    <col min="520" max="520" width="57.44140625" style="39" customWidth="1"/>
    <col min="521" max="521" width="23.5546875" style="39" customWidth="1"/>
    <col min="522" max="522" width="11.5546875" style="39" customWidth="1"/>
    <col min="523" max="523" width="14" style="39" customWidth="1"/>
    <col min="524" max="768" width="9.21875" style="39"/>
    <col min="769" max="769" width="4" style="39" customWidth="1"/>
    <col min="770" max="770" width="48.21875" style="39" customWidth="1"/>
    <col min="771" max="771" width="6.21875" style="39" customWidth="1"/>
    <col min="772" max="772" width="8.44140625" style="39" customWidth="1"/>
    <col min="773" max="773" width="10.5546875" style="39" customWidth="1"/>
    <col min="774" max="774" width="14.21875" style="39" customWidth="1"/>
    <col min="775" max="775" width="9.21875" style="39"/>
    <col min="776" max="776" width="57.44140625" style="39" customWidth="1"/>
    <col min="777" max="777" width="23.5546875" style="39" customWidth="1"/>
    <col min="778" max="778" width="11.5546875" style="39" customWidth="1"/>
    <col min="779" max="779" width="14" style="39" customWidth="1"/>
    <col min="780" max="1024" width="9.21875" style="39"/>
    <col min="1025" max="1025" width="4" style="39" customWidth="1"/>
    <col min="1026" max="1026" width="48.21875" style="39" customWidth="1"/>
    <col min="1027" max="1027" width="6.21875" style="39" customWidth="1"/>
    <col min="1028" max="1028" width="8.44140625" style="39" customWidth="1"/>
    <col min="1029" max="1029" width="10.5546875" style="39" customWidth="1"/>
    <col min="1030" max="1030" width="14.21875" style="39" customWidth="1"/>
    <col min="1031" max="1031" width="9.21875" style="39"/>
    <col min="1032" max="1032" width="57.44140625" style="39" customWidth="1"/>
    <col min="1033" max="1033" width="23.5546875" style="39" customWidth="1"/>
    <col min="1034" max="1034" width="11.5546875" style="39" customWidth="1"/>
    <col min="1035" max="1035" width="14" style="39" customWidth="1"/>
    <col min="1036" max="1280" width="9.21875" style="39"/>
    <col min="1281" max="1281" width="4" style="39" customWidth="1"/>
    <col min="1282" max="1282" width="48.21875" style="39" customWidth="1"/>
    <col min="1283" max="1283" width="6.21875" style="39" customWidth="1"/>
    <col min="1284" max="1284" width="8.44140625" style="39" customWidth="1"/>
    <col min="1285" max="1285" width="10.5546875" style="39" customWidth="1"/>
    <col min="1286" max="1286" width="14.21875" style="39" customWidth="1"/>
    <col min="1287" max="1287" width="9.21875" style="39"/>
    <col min="1288" max="1288" width="57.44140625" style="39" customWidth="1"/>
    <col min="1289" max="1289" width="23.5546875" style="39" customWidth="1"/>
    <col min="1290" max="1290" width="11.5546875" style="39" customWidth="1"/>
    <col min="1291" max="1291" width="14" style="39" customWidth="1"/>
    <col min="1292" max="1536" width="9.21875" style="39"/>
    <col min="1537" max="1537" width="4" style="39" customWidth="1"/>
    <col min="1538" max="1538" width="48.21875" style="39" customWidth="1"/>
    <col min="1539" max="1539" width="6.21875" style="39" customWidth="1"/>
    <col min="1540" max="1540" width="8.44140625" style="39" customWidth="1"/>
    <col min="1541" max="1541" width="10.5546875" style="39" customWidth="1"/>
    <col min="1542" max="1542" width="14.21875" style="39" customWidth="1"/>
    <col min="1543" max="1543" width="9.21875" style="39"/>
    <col min="1544" max="1544" width="57.44140625" style="39" customWidth="1"/>
    <col min="1545" max="1545" width="23.5546875" style="39" customWidth="1"/>
    <col min="1546" max="1546" width="11.5546875" style="39" customWidth="1"/>
    <col min="1547" max="1547" width="14" style="39" customWidth="1"/>
    <col min="1548" max="1792" width="9.21875" style="39"/>
    <col min="1793" max="1793" width="4" style="39" customWidth="1"/>
    <col min="1794" max="1794" width="48.21875" style="39" customWidth="1"/>
    <col min="1795" max="1795" width="6.21875" style="39" customWidth="1"/>
    <col min="1796" max="1796" width="8.44140625" style="39" customWidth="1"/>
    <col min="1797" max="1797" width="10.5546875" style="39" customWidth="1"/>
    <col min="1798" max="1798" width="14.21875" style="39" customWidth="1"/>
    <col min="1799" max="1799" width="9.21875" style="39"/>
    <col min="1800" max="1800" width="57.44140625" style="39" customWidth="1"/>
    <col min="1801" max="1801" width="23.5546875" style="39" customWidth="1"/>
    <col min="1802" max="1802" width="11.5546875" style="39" customWidth="1"/>
    <col min="1803" max="1803" width="14" style="39" customWidth="1"/>
    <col min="1804" max="2048" width="9.21875" style="39"/>
    <col min="2049" max="2049" width="4" style="39" customWidth="1"/>
    <col min="2050" max="2050" width="48.21875" style="39" customWidth="1"/>
    <col min="2051" max="2051" width="6.21875" style="39" customWidth="1"/>
    <col min="2052" max="2052" width="8.44140625" style="39" customWidth="1"/>
    <col min="2053" max="2053" width="10.5546875" style="39" customWidth="1"/>
    <col min="2054" max="2054" width="14.21875" style="39" customWidth="1"/>
    <col min="2055" max="2055" width="9.21875" style="39"/>
    <col min="2056" max="2056" width="57.44140625" style="39" customWidth="1"/>
    <col min="2057" max="2057" width="23.5546875" style="39" customWidth="1"/>
    <col min="2058" max="2058" width="11.5546875" style="39" customWidth="1"/>
    <col min="2059" max="2059" width="14" style="39" customWidth="1"/>
    <col min="2060" max="2304" width="9.21875" style="39"/>
    <col min="2305" max="2305" width="4" style="39" customWidth="1"/>
    <col min="2306" max="2306" width="48.21875" style="39" customWidth="1"/>
    <col min="2307" max="2307" width="6.21875" style="39" customWidth="1"/>
    <col min="2308" max="2308" width="8.44140625" style="39" customWidth="1"/>
    <col min="2309" max="2309" width="10.5546875" style="39" customWidth="1"/>
    <col min="2310" max="2310" width="14.21875" style="39" customWidth="1"/>
    <col min="2311" max="2311" width="9.21875" style="39"/>
    <col min="2312" max="2312" width="57.44140625" style="39" customWidth="1"/>
    <col min="2313" max="2313" width="23.5546875" style="39" customWidth="1"/>
    <col min="2314" max="2314" width="11.5546875" style="39" customWidth="1"/>
    <col min="2315" max="2315" width="14" style="39" customWidth="1"/>
    <col min="2316" max="2560" width="9.21875" style="39"/>
    <col min="2561" max="2561" width="4" style="39" customWidth="1"/>
    <col min="2562" max="2562" width="48.21875" style="39" customWidth="1"/>
    <col min="2563" max="2563" width="6.21875" style="39" customWidth="1"/>
    <col min="2564" max="2564" width="8.44140625" style="39" customWidth="1"/>
    <col min="2565" max="2565" width="10.5546875" style="39" customWidth="1"/>
    <col min="2566" max="2566" width="14.21875" style="39" customWidth="1"/>
    <col min="2567" max="2567" width="9.21875" style="39"/>
    <col min="2568" max="2568" width="57.44140625" style="39" customWidth="1"/>
    <col min="2569" max="2569" width="23.5546875" style="39" customWidth="1"/>
    <col min="2570" max="2570" width="11.5546875" style="39" customWidth="1"/>
    <col min="2571" max="2571" width="14" style="39" customWidth="1"/>
    <col min="2572" max="2816" width="9.21875" style="39"/>
    <col min="2817" max="2817" width="4" style="39" customWidth="1"/>
    <col min="2818" max="2818" width="48.21875" style="39" customWidth="1"/>
    <col min="2819" max="2819" width="6.21875" style="39" customWidth="1"/>
    <col min="2820" max="2820" width="8.44140625" style="39" customWidth="1"/>
    <col min="2821" max="2821" width="10.5546875" style="39" customWidth="1"/>
    <col min="2822" max="2822" width="14.21875" style="39" customWidth="1"/>
    <col min="2823" max="2823" width="9.21875" style="39"/>
    <col min="2824" max="2824" width="57.44140625" style="39" customWidth="1"/>
    <col min="2825" max="2825" width="23.5546875" style="39" customWidth="1"/>
    <col min="2826" max="2826" width="11.5546875" style="39" customWidth="1"/>
    <col min="2827" max="2827" width="14" style="39" customWidth="1"/>
    <col min="2828" max="3072" width="9.21875" style="39"/>
    <col min="3073" max="3073" width="4" style="39" customWidth="1"/>
    <col min="3074" max="3074" width="48.21875" style="39" customWidth="1"/>
    <col min="3075" max="3075" width="6.21875" style="39" customWidth="1"/>
    <col min="3076" max="3076" width="8.44140625" style="39" customWidth="1"/>
    <col min="3077" max="3077" width="10.5546875" style="39" customWidth="1"/>
    <col min="3078" max="3078" width="14.21875" style="39" customWidth="1"/>
    <col min="3079" max="3079" width="9.21875" style="39"/>
    <col min="3080" max="3080" width="57.44140625" style="39" customWidth="1"/>
    <col min="3081" max="3081" width="23.5546875" style="39" customWidth="1"/>
    <col min="3082" max="3082" width="11.5546875" style="39" customWidth="1"/>
    <col min="3083" max="3083" width="14" style="39" customWidth="1"/>
    <col min="3084" max="3328" width="9.21875" style="39"/>
    <col min="3329" max="3329" width="4" style="39" customWidth="1"/>
    <col min="3330" max="3330" width="48.21875" style="39" customWidth="1"/>
    <col min="3331" max="3331" width="6.21875" style="39" customWidth="1"/>
    <col min="3332" max="3332" width="8.44140625" style="39" customWidth="1"/>
    <col min="3333" max="3333" width="10.5546875" style="39" customWidth="1"/>
    <col min="3334" max="3334" width="14.21875" style="39" customWidth="1"/>
    <col min="3335" max="3335" width="9.21875" style="39"/>
    <col min="3336" max="3336" width="57.44140625" style="39" customWidth="1"/>
    <col min="3337" max="3337" width="23.5546875" style="39" customWidth="1"/>
    <col min="3338" max="3338" width="11.5546875" style="39" customWidth="1"/>
    <col min="3339" max="3339" width="14" style="39" customWidth="1"/>
    <col min="3340" max="3584" width="9.21875" style="39"/>
    <col min="3585" max="3585" width="4" style="39" customWidth="1"/>
    <col min="3586" max="3586" width="48.21875" style="39" customWidth="1"/>
    <col min="3587" max="3587" width="6.21875" style="39" customWidth="1"/>
    <col min="3588" max="3588" width="8.44140625" style="39" customWidth="1"/>
    <col min="3589" max="3589" width="10.5546875" style="39" customWidth="1"/>
    <col min="3590" max="3590" width="14.21875" style="39" customWidth="1"/>
    <col min="3591" max="3591" width="9.21875" style="39"/>
    <col min="3592" max="3592" width="57.44140625" style="39" customWidth="1"/>
    <col min="3593" max="3593" width="23.5546875" style="39" customWidth="1"/>
    <col min="3594" max="3594" width="11.5546875" style="39" customWidth="1"/>
    <col min="3595" max="3595" width="14" style="39" customWidth="1"/>
    <col min="3596" max="3840" width="9.21875" style="39"/>
    <col min="3841" max="3841" width="4" style="39" customWidth="1"/>
    <col min="3842" max="3842" width="48.21875" style="39" customWidth="1"/>
    <col min="3843" max="3843" width="6.21875" style="39" customWidth="1"/>
    <col min="3844" max="3844" width="8.44140625" style="39" customWidth="1"/>
    <col min="3845" max="3845" width="10.5546875" style="39" customWidth="1"/>
    <col min="3846" max="3846" width="14.21875" style="39" customWidth="1"/>
    <col min="3847" max="3847" width="9.21875" style="39"/>
    <col min="3848" max="3848" width="57.44140625" style="39" customWidth="1"/>
    <col min="3849" max="3849" width="23.5546875" style="39" customWidth="1"/>
    <col min="3850" max="3850" width="11.5546875" style="39" customWidth="1"/>
    <col min="3851" max="3851" width="14" style="39" customWidth="1"/>
    <col min="3852" max="4096" width="9.21875" style="39"/>
    <col min="4097" max="4097" width="4" style="39" customWidth="1"/>
    <col min="4098" max="4098" width="48.21875" style="39" customWidth="1"/>
    <col min="4099" max="4099" width="6.21875" style="39" customWidth="1"/>
    <col min="4100" max="4100" width="8.44140625" style="39" customWidth="1"/>
    <col min="4101" max="4101" width="10.5546875" style="39" customWidth="1"/>
    <col min="4102" max="4102" width="14.21875" style="39" customWidth="1"/>
    <col min="4103" max="4103" width="9.21875" style="39"/>
    <col min="4104" max="4104" width="57.44140625" style="39" customWidth="1"/>
    <col min="4105" max="4105" width="23.5546875" style="39" customWidth="1"/>
    <col min="4106" max="4106" width="11.5546875" style="39" customWidth="1"/>
    <col min="4107" max="4107" width="14" style="39" customWidth="1"/>
    <col min="4108" max="4352" width="9.21875" style="39"/>
    <col min="4353" max="4353" width="4" style="39" customWidth="1"/>
    <col min="4354" max="4354" width="48.21875" style="39" customWidth="1"/>
    <col min="4355" max="4355" width="6.21875" style="39" customWidth="1"/>
    <col min="4356" max="4356" width="8.44140625" style="39" customWidth="1"/>
    <col min="4357" max="4357" width="10.5546875" style="39" customWidth="1"/>
    <col min="4358" max="4358" width="14.21875" style="39" customWidth="1"/>
    <col min="4359" max="4359" width="9.21875" style="39"/>
    <col min="4360" max="4360" width="57.44140625" style="39" customWidth="1"/>
    <col min="4361" max="4361" width="23.5546875" style="39" customWidth="1"/>
    <col min="4362" max="4362" width="11.5546875" style="39" customWidth="1"/>
    <col min="4363" max="4363" width="14" style="39" customWidth="1"/>
    <col min="4364" max="4608" width="9.21875" style="39"/>
    <col min="4609" max="4609" width="4" style="39" customWidth="1"/>
    <col min="4610" max="4610" width="48.21875" style="39" customWidth="1"/>
    <col min="4611" max="4611" width="6.21875" style="39" customWidth="1"/>
    <col min="4612" max="4612" width="8.44140625" style="39" customWidth="1"/>
    <col min="4613" max="4613" width="10.5546875" style="39" customWidth="1"/>
    <col min="4614" max="4614" width="14.21875" style="39" customWidth="1"/>
    <col min="4615" max="4615" width="9.21875" style="39"/>
    <col min="4616" max="4616" width="57.44140625" style="39" customWidth="1"/>
    <col min="4617" max="4617" width="23.5546875" style="39" customWidth="1"/>
    <col min="4618" max="4618" width="11.5546875" style="39" customWidth="1"/>
    <col min="4619" max="4619" width="14" style="39" customWidth="1"/>
    <col min="4620" max="4864" width="9.21875" style="39"/>
    <col min="4865" max="4865" width="4" style="39" customWidth="1"/>
    <col min="4866" max="4866" width="48.21875" style="39" customWidth="1"/>
    <col min="4867" max="4867" width="6.21875" style="39" customWidth="1"/>
    <col min="4868" max="4868" width="8.44140625" style="39" customWidth="1"/>
    <col min="4869" max="4869" width="10.5546875" style="39" customWidth="1"/>
    <col min="4870" max="4870" width="14.21875" style="39" customWidth="1"/>
    <col min="4871" max="4871" width="9.21875" style="39"/>
    <col min="4872" max="4872" width="57.44140625" style="39" customWidth="1"/>
    <col min="4873" max="4873" width="23.5546875" style="39" customWidth="1"/>
    <col min="4874" max="4874" width="11.5546875" style="39" customWidth="1"/>
    <col min="4875" max="4875" width="14" style="39" customWidth="1"/>
    <col min="4876" max="5120" width="9.21875" style="39"/>
    <col min="5121" max="5121" width="4" style="39" customWidth="1"/>
    <col min="5122" max="5122" width="48.21875" style="39" customWidth="1"/>
    <col min="5123" max="5123" width="6.21875" style="39" customWidth="1"/>
    <col min="5124" max="5124" width="8.44140625" style="39" customWidth="1"/>
    <col min="5125" max="5125" width="10.5546875" style="39" customWidth="1"/>
    <col min="5126" max="5126" width="14.21875" style="39" customWidth="1"/>
    <col min="5127" max="5127" width="9.21875" style="39"/>
    <col min="5128" max="5128" width="57.44140625" style="39" customWidth="1"/>
    <col min="5129" max="5129" width="23.5546875" style="39" customWidth="1"/>
    <col min="5130" max="5130" width="11.5546875" style="39" customWidth="1"/>
    <col min="5131" max="5131" width="14" style="39" customWidth="1"/>
    <col min="5132" max="5376" width="9.21875" style="39"/>
    <col min="5377" max="5377" width="4" style="39" customWidth="1"/>
    <col min="5378" max="5378" width="48.21875" style="39" customWidth="1"/>
    <col min="5379" max="5379" width="6.21875" style="39" customWidth="1"/>
    <col min="5380" max="5380" width="8.44140625" style="39" customWidth="1"/>
    <col min="5381" max="5381" width="10.5546875" style="39" customWidth="1"/>
    <col min="5382" max="5382" width="14.21875" style="39" customWidth="1"/>
    <col min="5383" max="5383" width="9.21875" style="39"/>
    <col min="5384" max="5384" width="57.44140625" style="39" customWidth="1"/>
    <col min="5385" max="5385" width="23.5546875" style="39" customWidth="1"/>
    <col min="5386" max="5386" width="11.5546875" style="39" customWidth="1"/>
    <col min="5387" max="5387" width="14" style="39" customWidth="1"/>
    <col min="5388" max="5632" width="9.21875" style="39"/>
    <col min="5633" max="5633" width="4" style="39" customWidth="1"/>
    <col min="5634" max="5634" width="48.21875" style="39" customWidth="1"/>
    <col min="5635" max="5635" width="6.21875" style="39" customWidth="1"/>
    <col min="5636" max="5636" width="8.44140625" style="39" customWidth="1"/>
    <col min="5637" max="5637" width="10.5546875" style="39" customWidth="1"/>
    <col min="5638" max="5638" width="14.21875" style="39" customWidth="1"/>
    <col min="5639" max="5639" width="9.21875" style="39"/>
    <col min="5640" max="5640" width="57.44140625" style="39" customWidth="1"/>
    <col min="5641" max="5641" width="23.5546875" style="39" customWidth="1"/>
    <col min="5642" max="5642" width="11.5546875" style="39" customWidth="1"/>
    <col min="5643" max="5643" width="14" style="39" customWidth="1"/>
    <col min="5644" max="5888" width="9.21875" style="39"/>
    <col min="5889" max="5889" width="4" style="39" customWidth="1"/>
    <col min="5890" max="5890" width="48.21875" style="39" customWidth="1"/>
    <col min="5891" max="5891" width="6.21875" style="39" customWidth="1"/>
    <col min="5892" max="5892" width="8.44140625" style="39" customWidth="1"/>
    <col min="5893" max="5893" width="10.5546875" style="39" customWidth="1"/>
    <col min="5894" max="5894" width="14.21875" style="39" customWidth="1"/>
    <col min="5895" max="5895" width="9.21875" style="39"/>
    <col min="5896" max="5896" width="57.44140625" style="39" customWidth="1"/>
    <col min="5897" max="5897" width="23.5546875" style="39" customWidth="1"/>
    <col min="5898" max="5898" width="11.5546875" style="39" customWidth="1"/>
    <col min="5899" max="5899" width="14" style="39" customWidth="1"/>
    <col min="5900" max="6144" width="9.21875" style="39"/>
    <col min="6145" max="6145" width="4" style="39" customWidth="1"/>
    <col min="6146" max="6146" width="48.21875" style="39" customWidth="1"/>
    <col min="6147" max="6147" width="6.21875" style="39" customWidth="1"/>
    <col min="6148" max="6148" width="8.44140625" style="39" customWidth="1"/>
    <col min="6149" max="6149" width="10.5546875" style="39" customWidth="1"/>
    <col min="6150" max="6150" width="14.21875" style="39" customWidth="1"/>
    <col min="6151" max="6151" width="9.21875" style="39"/>
    <col min="6152" max="6152" width="57.44140625" style="39" customWidth="1"/>
    <col min="6153" max="6153" width="23.5546875" style="39" customWidth="1"/>
    <col min="6154" max="6154" width="11.5546875" style="39" customWidth="1"/>
    <col min="6155" max="6155" width="14" style="39" customWidth="1"/>
    <col min="6156" max="6400" width="9.21875" style="39"/>
    <col min="6401" max="6401" width="4" style="39" customWidth="1"/>
    <col min="6402" max="6402" width="48.21875" style="39" customWidth="1"/>
    <col min="6403" max="6403" width="6.21875" style="39" customWidth="1"/>
    <col min="6404" max="6404" width="8.44140625" style="39" customWidth="1"/>
    <col min="6405" max="6405" width="10.5546875" style="39" customWidth="1"/>
    <col min="6406" max="6406" width="14.21875" style="39" customWidth="1"/>
    <col min="6407" max="6407" width="9.21875" style="39"/>
    <col min="6408" max="6408" width="57.44140625" style="39" customWidth="1"/>
    <col min="6409" max="6409" width="23.5546875" style="39" customWidth="1"/>
    <col min="6410" max="6410" width="11.5546875" style="39" customWidth="1"/>
    <col min="6411" max="6411" width="14" style="39" customWidth="1"/>
    <col min="6412" max="6656" width="9.21875" style="39"/>
    <col min="6657" max="6657" width="4" style="39" customWidth="1"/>
    <col min="6658" max="6658" width="48.21875" style="39" customWidth="1"/>
    <col min="6659" max="6659" width="6.21875" style="39" customWidth="1"/>
    <col min="6660" max="6660" width="8.44140625" style="39" customWidth="1"/>
    <col min="6661" max="6661" width="10.5546875" style="39" customWidth="1"/>
    <col min="6662" max="6662" width="14.21875" style="39" customWidth="1"/>
    <col min="6663" max="6663" width="9.21875" style="39"/>
    <col min="6664" max="6664" width="57.44140625" style="39" customWidth="1"/>
    <col min="6665" max="6665" width="23.5546875" style="39" customWidth="1"/>
    <col min="6666" max="6666" width="11.5546875" style="39" customWidth="1"/>
    <col min="6667" max="6667" width="14" style="39" customWidth="1"/>
    <col min="6668" max="6912" width="9.21875" style="39"/>
    <col min="6913" max="6913" width="4" style="39" customWidth="1"/>
    <col min="6914" max="6914" width="48.21875" style="39" customWidth="1"/>
    <col min="6915" max="6915" width="6.21875" style="39" customWidth="1"/>
    <col min="6916" max="6916" width="8.44140625" style="39" customWidth="1"/>
    <col min="6917" max="6917" width="10.5546875" style="39" customWidth="1"/>
    <col min="6918" max="6918" width="14.21875" style="39" customWidth="1"/>
    <col min="6919" max="6919" width="9.21875" style="39"/>
    <col min="6920" max="6920" width="57.44140625" style="39" customWidth="1"/>
    <col min="6921" max="6921" width="23.5546875" style="39" customWidth="1"/>
    <col min="6922" max="6922" width="11.5546875" style="39" customWidth="1"/>
    <col min="6923" max="6923" width="14" style="39" customWidth="1"/>
    <col min="6924" max="7168" width="9.21875" style="39"/>
    <col min="7169" max="7169" width="4" style="39" customWidth="1"/>
    <col min="7170" max="7170" width="48.21875" style="39" customWidth="1"/>
    <col min="7171" max="7171" width="6.21875" style="39" customWidth="1"/>
    <col min="7172" max="7172" width="8.44140625" style="39" customWidth="1"/>
    <col min="7173" max="7173" width="10.5546875" style="39" customWidth="1"/>
    <col min="7174" max="7174" width="14.21875" style="39" customWidth="1"/>
    <col min="7175" max="7175" width="9.21875" style="39"/>
    <col min="7176" max="7176" width="57.44140625" style="39" customWidth="1"/>
    <col min="7177" max="7177" width="23.5546875" style="39" customWidth="1"/>
    <col min="7178" max="7178" width="11.5546875" style="39" customWidth="1"/>
    <col min="7179" max="7179" width="14" style="39" customWidth="1"/>
    <col min="7180" max="7424" width="9.21875" style="39"/>
    <col min="7425" max="7425" width="4" style="39" customWidth="1"/>
    <col min="7426" max="7426" width="48.21875" style="39" customWidth="1"/>
    <col min="7427" max="7427" width="6.21875" style="39" customWidth="1"/>
    <col min="7428" max="7428" width="8.44140625" style="39" customWidth="1"/>
    <col min="7429" max="7429" width="10.5546875" style="39" customWidth="1"/>
    <col min="7430" max="7430" width="14.21875" style="39" customWidth="1"/>
    <col min="7431" max="7431" width="9.21875" style="39"/>
    <col min="7432" max="7432" width="57.44140625" style="39" customWidth="1"/>
    <col min="7433" max="7433" width="23.5546875" style="39" customWidth="1"/>
    <col min="7434" max="7434" width="11.5546875" style="39" customWidth="1"/>
    <col min="7435" max="7435" width="14" style="39" customWidth="1"/>
    <col min="7436" max="7680" width="9.21875" style="39"/>
    <col min="7681" max="7681" width="4" style="39" customWidth="1"/>
    <col min="7682" max="7682" width="48.21875" style="39" customWidth="1"/>
    <col min="7683" max="7683" width="6.21875" style="39" customWidth="1"/>
    <col min="7684" max="7684" width="8.44140625" style="39" customWidth="1"/>
    <col min="7685" max="7685" width="10.5546875" style="39" customWidth="1"/>
    <col min="7686" max="7686" width="14.21875" style="39" customWidth="1"/>
    <col min="7687" max="7687" width="9.21875" style="39"/>
    <col min="7688" max="7688" width="57.44140625" style="39" customWidth="1"/>
    <col min="7689" max="7689" width="23.5546875" style="39" customWidth="1"/>
    <col min="7690" max="7690" width="11.5546875" style="39" customWidth="1"/>
    <col min="7691" max="7691" width="14" style="39" customWidth="1"/>
    <col min="7692" max="7936" width="9.21875" style="39"/>
    <col min="7937" max="7937" width="4" style="39" customWidth="1"/>
    <col min="7938" max="7938" width="48.21875" style="39" customWidth="1"/>
    <col min="7939" max="7939" width="6.21875" style="39" customWidth="1"/>
    <col min="7940" max="7940" width="8.44140625" style="39" customWidth="1"/>
    <col min="7941" max="7941" width="10.5546875" style="39" customWidth="1"/>
    <col min="7942" max="7942" width="14.21875" style="39" customWidth="1"/>
    <col min="7943" max="7943" width="9.21875" style="39"/>
    <col min="7944" max="7944" width="57.44140625" style="39" customWidth="1"/>
    <col min="7945" max="7945" width="23.5546875" style="39" customWidth="1"/>
    <col min="7946" max="7946" width="11.5546875" style="39" customWidth="1"/>
    <col min="7947" max="7947" width="14" style="39" customWidth="1"/>
    <col min="7948" max="8192" width="9.21875" style="39"/>
    <col min="8193" max="8193" width="4" style="39" customWidth="1"/>
    <col min="8194" max="8194" width="48.21875" style="39" customWidth="1"/>
    <col min="8195" max="8195" width="6.21875" style="39" customWidth="1"/>
    <col min="8196" max="8196" width="8.44140625" style="39" customWidth="1"/>
    <col min="8197" max="8197" width="10.5546875" style="39" customWidth="1"/>
    <col min="8198" max="8198" width="14.21875" style="39" customWidth="1"/>
    <col min="8199" max="8199" width="9.21875" style="39"/>
    <col min="8200" max="8200" width="57.44140625" style="39" customWidth="1"/>
    <col min="8201" max="8201" width="23.5546875" style="39" customWidth="1"/>
    <col min="8202" max="8202" width="11.5546875" style="39" customWidth="1"/>
    <col min="8203" max="8203" width="14" style="39" customWidth="1"/>
    <col min="8204" max="8448" width="9.21875" style="39"/>
    <col min="8449" max="8449" width="4" style="39" customWidth="1"/>
    <col min="8450" max="8450" width="48.21875" style="39" customWidth="1"/>
    <col min="8451" max="8451" width="6.21875" style="39" customWidth="1"/>
    <col min="8452" max="8452" width="8.44140625" style="39" customWidth="1"/>
    <col min="8453" max="8453" width="10.5546875" style="39" customWidth="1"/>
    <col min="8454" max="8454" width="14.21875" style="39" customWidth="1"/>
    <col min="8455" max="8455" width="9.21875" style="39"/>
    <col min="8456" max="8456" width="57.44140625" style="39" customWidth="1"/>
    <col min="8457" max="8457" width="23.5546875" style="39" customWidth="1"/>
    <col min="8458" max="8458" width="11.5546875" style="39" customWidth="1"/>
    <col min="8459" max="8459" width="14" style="39" customWidth="1"/>
    <col min="8460" max="8704" width="9.21875" style="39"/>
    <col min="8705" max="8705" width="4" style="39" customWidth="1"/>
    <col min="8706" max="8706" width="48.21875" style="39" customWidth="1"/>
    <col min="8707" max="8707" width="6.21875" style="39" customWidth="1"/>
    <col min="8708" max="8708" width="8.44140625" style="39" customWidth="1"/>
    <col min="8709" max="8709" width="10.5546875" style="39" customWidth="1"/>
    <col min="8710" max="8710" width="14.21875" style="39" customWidth="1"/>
    <col min="8711" max="8711" width="9.21875" style="39"/>
    <col min="8712" max="8712" width="57.44140625" style="39" customWidth="1"/>
    <col min="8713" max="8713" width="23.5546875" style="39" customWidth="1"/>
    <col min="8714" max="8714" width="11.5546875" style="39" customWidth="1"/>
    <col min="8715" max="8715" width="14" style="39" customWidth="1"/>
    <col min="8716" max="8960" width="9.21875" style="39"/>
    <col min="8961" max="8961" width="4" style="39" customWidth="1"/>
    <col min="8962" max="8962" width="48.21875" style="39" customWidth="1"/>
    <col min="8963" max="8963" width="6.21875" style="39" customWidth="1"/>
    <col min="8964" max="8964" width="8.44140625" style="39" customWidth="1"/>
    <col min="8965" max="8965" width="10.5546875" style="39" customWidth="1"/>
    <col min="8966" max="8966" width="14.21875" style="39" customWidth="1"/>
    <col min="8967" max="8967" width="9.21875" style="39"/>
    <col min="8968" max="8968" width="57.44140625" style="39" customWidth="1"/>
    <col min="8969" max="8969" width="23.5546875" style="39" customWidth="1"/>
    <col min="8970" max="8970" width="11.5546875" style="39" customWidth="1"/>
    <col min="8971" max="8971" width="14" style="39" customWidth="1"/>
    <col min="8972" max="9216" width="9.21875" style="39"/>
    <col min="9217" max="9217" width="4" style="39" customWidth="1"/>
    <col min="9218" max="9218" width="48.21875" style="39" customWidth="1"/>
    <col min="9219" max="9219" width="6.21875" style="39" customWidth="1"/>
    <col min="9220" max="9220" width="8.44140625" style="39" customWidth="1"/>
    <col min="9221" max="9221" width="10.5546875" style="39" customWidth="1"/>
    <col min="9222" max="9222" width="14.21875" style="39" customWidth="1"/>
    <col min="9223" max="9223" width="9.21875" style="39"/>
    <col min="9224" max="9224" width="57.44140625" style="39" customWidth="1"/>
    <col min="9225" max="9225" width="23.5546875" style="39" customWidth="1"/>
    <col min="9226" max="9226" width="11.5546875" style="39" customWidth="1"/>
    <col min="9227" max="9227" width="14" style="39" customWidth="1"/>
    <col min="9228" max="9472" width="9.21875" style="39"/>
    <col min="9473" max="9473" width="4" style="39" customWidth="1"/>
    <col min="9474" max="9474" width="48.21875" style="39" customWidth="1"/>
    <col min="9475" max="9475" width="6.21875" style="39" customWidth="1"/>
    <col min="9476" max="9476" width="8.44140625" style="39" customWidth="1"/>
    <col min="9477" max="9477" width="10.5546875" style="39" customWidth="1"/>
    <col min="9478" max="9478" width="14.21875" style="39" customWidth="1"/>
    <col min="9479" max="9479" width="9.21875" style="39"/>
    <col min="9480" max="9480" width="57.44140625" style="39" customWidth="1"/>
    <col min="9481" max="9481" width="23.5546875" style="39" customWidth="1"/>
    <col min="9482" max="9482" width="11.5546875" style="39" customWidth="1"/>
    <col min="9483" max="9483" width="14" style="39" customWidth="1"/>
    <col min="9484" max="9728" width="9.21875" style="39"/>
    <col min="9729" max="9729" width="4" style="39" customWidth="1"/>
    <col min="9730" max="9730" width="48.21875" style="39" customWidth="1"/>
    <col min="9731" max="9731" width="6.21875" style="39" customWidth="1"/>
    <col min="9732" max="9732" width="8.44140625" style="39" customWidth="1"/>
    <col min="9733" max="9733" width="10.5546875" style="39" customWidth="1"/>
    <col min="9734" max="9734" width="14.21875" style="39" customWidth="1"/>
    <col min="9735" max="9735" width="9.21875" style="39"/>
    <col min="9736" max="9736" width="57.44140625" style="39" customWidth="1"/>
    <col min="9737" max="9737" width="23.5546875" style="39" customWidth="1"/>
    <col min="9738" max="9738" width="11.5546875" style="39" customWidth="1"/>
    <col min="9739" max="9739" width="14" style="39" customWidth="1"/>
    <col min="9740" max="9984" width="9.21875" style="39"/>
    <col min="9985" max="9985" width="4" style="39" customWidth="1"/>
    <col min="9986" max="9986" width="48.21875" style="39" customWidth="1"/>
    <col min="9987" max="9987" width="6.21875" style="39" customWidth="1"/>
    <col min="9988" max="9988" width="8.44140625" style="39" customWidth="1"/>
    <col min="9989" max="9989" width="10.5546875" style="39" customWidth="1"/>
    <col min="9990" max="9990" width="14.21875" style="39" customWidth="1"/>
    <col min="9991" max="9991" width="9.21875" style="39"/>
    <col min="9992" max="9992" width="57.44140625" style="39" customWidth="1"/>
    <col min="9993" max="9993" width="23.5546875" style="39" customWidth="1"/>
    <col min="9994" max="9994" width="11.5546875" style="39" customWidth="1"/>
    <col min="9995" max="9995" width="14" style="39" customWidth="1"/>
    <col min="9996" max="10240" width="9.21875" style="39"/>
    <col min="10241" max="10241" width="4" style="39" customWidth="1"/>
    <col min="10242" max="10242" width="48.21875" style="39" customWidth="1"/>
    <col min="10243" max="10243" width="6.21875" style="39" customWidth="1"/>
    <col min="10244" max="10244" width="8.44140625" style="39" customWidth="1"/>
    <col min="10245" max="10245" width="10.5546875" style="39" customWidth="1"/>
    <col min="10246" max="10246" width="14.21875" style="39" customWidth="1"/>
    <col min="10247" max="10247" width="9.21875" style="39"/>
    <col min="10248" max="10248" width="57.44140625" style="39" customWidth="1"/>
    <col min="10249" max="10249" width="23.5546875" style="39" customWidth="1"/>
    <col min="10250" max="10250" width="11.5546875" style="39" customWidth="1"/>
    <col min="10251" max="10251" width="14" style="39" customWidth="1"/>
    <col min="10252" max="10496" width="9.21875" style="39"/>
    <col min="10497" max="10497" width="4" style="39" customWidth="1"/>
    <col min="10498" max="10498" width="48.21875" style="39" customWidth="1"/>
    <col min="10499" max="10499" width="6.21875" style="39" customWidth="1"/>
    <col min="10500" max="10500" width="8.44140625" style="39" customWidth="1"/>
    <col min="10501" max="10501" width="10.5546875" style="39" customWidth="1"/>
    <col min="10502" max="10502" width="14.21875" style="39" customWidth="1"/>
    <col min="10503" max="10503" width="9.21875" style="39"/>
    <col min="10504" max="10504" width="57.44140625" style="39" customWidth="1"/>
    <col min="10505" max="10505" width="23.5546875" style="39" customWidth="1"/>
    <col min="10506" max="10506" width="11.5546875" style="39" customWidth="1"/>
    <col min="10507" max="10507" width="14" style="39" customWidth="1"/>
    <col min="10508" max="10752" width="9.21875" style="39"/>
    <col min="10753" max="10753" width="4" style="39" customWidth="1"/>
    <col min="10754" max="10754" width="48.21875" style="39" customWidth="1"/>
    <col min="10755" max="10755" width="6.21875" style="39" customWidth="1"/>
    <col min="10756" max="10756" width="8.44140625" style="39" customWidth="1"/>
    <col min="10757" max="10757" width="10.5546875" style="39" customWidth="1"/>
    <col min="10758" max="10758" width="14.21875" style="39" customWidth="1"/>
    <col min="10759" max="10759" width="9.21875" style="39"/>
    <col min="10760" max="10760" width="57.44140625" style="39" customWidth="1"/>
    <col min="10761" max="10761" width="23.5546875" style="39" customWidth="1"/>
    <col min="10762" max="10762" width="11.5546875" style="39" customWidth="1"/>
    <col min="10763" max="10763" width="14" style="39" customWidth="1"/>
    <col min="10764" max="11008" width="9.21875" style="39"/>
    <col min="11009" max="11009" width="4" style="39" customWidth="1"/>
    <col min="11010" max="11010" width="48.21875" style="39" customWidth="1"/>
    <col min="11011" max="11011" width="6.21875" style="39" customWidth="1"/>
    <col min="11012" max="11012" width="8.44140625" style="39" customWidth="1"/>
    <col min="11013" max="11013" width="10.5546875" style="39" customWidth="1"/>
    <col min="11014" max="11014" width="14.21875" style="39" customWidth="1"/>
    <col min="11015" max="11015" width="9.21875" style="39"/>
    <col min="11016" max="11016" width="57.44140625" style="39" customWidth="1"/>
    <col min="11017" max="11017" width="23.5546875" style="39" customWidth="1"/>
    <col min="11018" max="11018" width="11.5546875" style="39" customWidth="1"/>
    <col min="11019" max="11019" width="14" style="39" customWidth="1"/>
    <col min="11020" max="11264" width="9.21875" style="39"/>
    <col min="11265" max="11265" width="4" style="39" customWidth="1"/>
    <col min="11266" max="11266" width="48.21875" style="39" customWidth="1"/>
    <col min="11267" max="11267" width="6.21875" style="39" customWidth="1"/>
    <col min="11268" max="11268" width="8.44140625" style="39" customWidth="1"/>
    <col min="11269" max="11269" width="10.5546875" style="39" customWidth="1"/>
    <col min="11270" max="11270" width="14.21875" style="39" customWidth="1"/>
    <col min="11271" max="11271" width="9.21875" style="39"/>
    <col min="11272" max="11272" width="57.44140625" style="39" customWidth="1"/>
    <col min="11273" max="11273" width="23.5546875" style="39" customWidth="1"/>
    <col min="11274" max="11274" width="11.5546875" style="39" customWidth="1"/>
    <col min="11275" max="11275" width="14" style="39" customWidth="1"/>
    <col min="11276" max="11520" width="9.21875" style="39"/>
    <col min="11521" max="11521" width="4" style="39" customWidth="1"/>
    <col min="11522" max="11522" width="48.21875" style="39" customWidth="1"/>
    <col min="11523" max="11523" width="6.21875" style="39" customWidth="1"/>
    <col min="11524" max="11524" width="8.44140625" style="39" customWidth="1"/>
    <col min="11525" max="11525" width="10.5546875" style="39" customWidth="1"/>
    <col min="11526" max="11526" width="14.21875" style="39" customWidth="1"/>
    <col min="11527" max="11527" width="9.21875" style="39"/>
    <col min="11528" max="11528" width="57.44140625" style="39" customWidth="1"/>
    <col min="11529" max="11529" width="23.5546875" style="39" customWidth="1"/>
    <col min="11530" max="11530" width="11.5546875" style="39" customWidth="1"/>
    <col min="11531" max="11531" width="14" style="39" customWidth="1"/>
    <col min="11532" max="11776" width="9.21875" style="39"/>
    <col min="11777" max="11777" width="4" style="39" customWidth="1"/>
    <col min="11778" max="11778" width="48.21875" style="39" customWidth="1"/>
    <col min="11779" max="11779" width="6.21875" style="39" customWidth="1"/>
    <col min="11780" max="11780" width="8.44140625" style="39" customWidth="1"/>
    <col min="11781" max="11781" width="10.5546875" style="39" customWidth="1"/>
    <col min="11782" max="11782" width="14.21875" style="39" customWidth="1"/>
    <col min="11783" max="11783" width="9.21875" style="39"/>
    <col min="11784" max="11784" width="57.44140625" style="39" customWidth="1"/>
    <col min="11785" max="11785" width="23.5546875" style="39" customWidth="1"/>
    <col min="11786" max="11786" width="11.5546875" style="39" customWidth="1"/>
    <col min="11787" max="11787" width="14" style="39" customWidth="1"/>
    <col min="11788" max="12032" width="9.21875" style="39"/>
    <col min="12033" max="12033" width="4" style="39" customWidth="1"/>
    <col min="12034" max="12034" width="48.21875" style="39" customWidth="1"/>
    <col min="12035" max="12035" width="6.21875" style="39" customWidth="1"/>
    <col min="12036" max="12036" width="8.44140625" style="39" customWidth="1"/>
    <col min="12037" max="12037" width="10.5546875" style="39" customWidth="1"/>
    <col min="12038" max="12038" width="14.21875" style="39" customWidth="1"/>
    <col min="12039" max="12039" width="9.21875" style="39"/>
    <col min="12040" max="12040" width="57.44140625" style="39" customWidth="1"/>
    <col min="12041" max="12041" width="23.5546875" style="39" customWidth="1"/>
    <col min="12042" max="12042" width="11.5546875" style="39" customWidth="1"/>
    <col min="12043" max="12043" width="14" style="39" customWidth="1"/>
    <col min="12044" max="12288" width="9.21875" style="39"/>
    <col min="12289" max="12289" width="4" style="39" customWidth="1"/>
    <col min="12290" max="12290" width="48.21875" style="39" customWidth="1"/>
    <col min="12291" max="12291" width="6.21875" style="39" customWidth="1"/>
    <col min="12292" max="12292" width="8.44140625" style="39" customWidth="1"/>
    <col min="12293" max="12293" width="10.5546875" style="39" customWidth="1"/>
    <col min="12294" max="12294" width="14.21875" style="39" customWidth="1"/>
    <col min="12295" max="12295" width="9.21875" style="39"/>
    <col min="12296" max="12296" width="57.44140625" style="39" customWidth="1"/>
    <col min="12297" max="12297" width="23.5546875" style="39" customWidth="1"/>
    <col min="12298" max="12298" width="11.5546875" style="39" customWidth="1"/>
    <col min="12299" max="12299" width="14" style="39" customWidth="1"/>
    <col min="12300" max="12544" width="9.21875" style="39"/>
    <col min="12545" max="12545" width="4" style="39" customWidth="1"/>
    <col min="12546" max="12546" width="48.21875" style="39" customWidth="1"/>
    <col min="12547" max="12547" width="6.21875" style="39" customWidth="1"/>
    <col min="12548" max="12548" width="8.44140625" style="39" customWidth="1"/>
    <col min="12549" max="12549" width="10.5546875" style="39" customWidth="1"/>
    <col min="12550" max="12550" width="14.21875" style="39" customWidth="1"/>
    <col min="12551" max="12551" width="9.21875" style="39"/>
    <col min="12552" max="12552" width="57.44140625" style="39" customWidth="1"/>
    <col min="12553" max="12553" width="23.5546875" style="39" customWidth="1"/>
    <col min="12554" max="12554" width="11.5546875" style="39" customWidth="1"/>
    <col min="12555" max="12555" width="14" style="39" customWidth="1"/>
    <col min="12556" max="12800" width="9.21875" style="39"/>
    <col min="12801" max="12801" width="4" style="39" customWidth="1"/>
    <col min="12802" max="12802" width="48.21875" style="39" customWidth="1"/>
    <col min="12803" max="12803" width="6.21875" style="39" customWidth="1"/>
    <col min="12804" max="12804" width="8.44140625" style="39" customWidth="1"/>
    <col min="12805" max="12805" width="10.5546875" style="39" customWidth="1"/>
    <col min="12806" max="12806" width="14.21875" style="39" customWidth="1"/>
    <col min="12807" max="12807" width="9.21875" style="39"/>
    <col min="12808" max="12808" width="57.44140625" style="39" customWidth="1"/>
    <col min="12809" max="12809" width="23.5546875" style="39" customWidth="1"/>
    <col min="12810" max="12810" width="11.5546875" style="39" customWidth="1"/>
    <col min="12811" max="12811" width="14" style="39" customWidth="1"/>
    <col min="12812" max="13056" width="9.21875" style="39"/>
    <col min="13057" max="13057" width="4" style="39" customWidth="1"/>
    <col min="13058" max="13058" width="48.21875" style="39" customWidth="1"/>
    <col min="13059" max="13059" width="6.21875" style="39" customWidth="1"/>
    <col min="13060" max="13060" width="8.44140625" style="39" customWidth="1"/>
    <col min="13061" max="13061" width="10.5546875" style="39" customWidth="1"/>
    <col min="13062" max="13062" width="14.21875" style="39" customWidth="1"/>
    <col min="13063" max="13063" width="9.21875" style="39"/>
    <col min="13064" max="13064" width="57.44140625" style="39" customWidth="1"/>
    <col min="13065" max="13065" width="23.5546875" style="39" customWidth="1"/>
    <col min="13066" max="13066" width="11.5546875" style="39" customWidth="1"/>
    <col min="13067" max="13067" width="14" style="39" customWidth="1"/>
    <col min="13068" max="13312" width="9.21875" style="39"/>
    <col min="13313" max="13313" width="4" style="39" customWidth="1"/>
    <col min="13314" max="13314" width="48.21875" style="39" customWidth="1"/>
    <col min="13315" max="13315" width="6.21875" style="39" customWidth="1"/>
    <col min="13316" max="13316" width="8.44140625" style="39" customWidth="1"/>
    <col min="13317" max="13317" width="10.5546875" style="39" customWidth="1"/>
    <col min="13318" max="13318" width="14.21875" style="39" customWidth="1"/>
    <col min="13319" max="13319" width="9.21875" style="39"/>
    <col min="13320" max="13320" width="57.44140625" style="39" customWidth="1"/>
    <col min="13321" max="13321" width="23.5546875" style="39" customWidth="1"/>
    <col min="13322" max="13322" width="11.5546875" style="39" customWidth="1"/>
    <col min="13323" max="13323" width="14" style="39" customWidth="1"/>
    <col min="13324" max="13568" width="9.21875" style="39"/>
    <col min="13569" max="13569" width="4" style="39" customWidth="1"/>
    <col min="13570" max="13570" width="48.21875" style="39" customWidth="1"/>
    <col min="13571" max="13571" width="6.21875" style="39" customWidth="1"/>
    <col min="13572" max="13572" width="8.44140625" style="39" customWidth="1"/>
    <col min="13573" max="13573" width="10.5546875" style="39" customWidth="1"/>
    <col min="13574" max="13574" width="14.21875" style="39" customWidth="1"/>
    <col min="13575" max="13575" width="9.21875" style="39"/>
    <col min="13576" max="13576" width="57.44140625" style="39" customWidth="1"/>
    <col min="13577" max="13577" width="23.5546875" style="39" customWidth="1"/>
    <col min="13578" max="13578" width="11.5546875" style="39" customWidth="1"/>
    <col min="13579" max="13579" width="14" style="39" customWidth="1"/>
    <col min="13580" max="13824" width="9.21875" style="39"/>
    <col min="13825" max="13825" width="4" style="39" customWidth="1"/>
    <col min="13826" max="13826" width="48.21875" style="39" customWidth="1"/>
    <col min="13827" max="13827" width="6.21875" style="39" customWidth="1"/>
    <col min="13828" max="13828" width="8.44140625" style="39" customWidth="1"/>
    <col min="13829" max="13829" width="10.5546875" style="39" customWidth="1"/>
    <col min="13830" max="13830" width="14.21875" style="39" customWidth="1"/>
    <col min="13831" max="13831" width="9.21875" style="39"/>
    <col min="13832" max="13832" width="57.44140625" style="39" customWidth="1"/>
    <col min="13833" max="13833" width="23.5546875" style="39" customWidth="1"/>
    <col min="13834" max="13834" width="11.5546875" style="39" customWidth="1"/>
    <col min="13835" max="13835" width="14" style="39" customWidth="1"/>
    <col min="13836" max="14080" width="9.21875" style="39"/>
    <col min="14081" max="14081" width="4" style="39" customWidth="1"/>
    <col min="14082" max="14082" width="48.21875" style="39" customWidth="1"/>
    <col min="14083" max="14083" width="6.21875" style="39" customWidth="1"/>
    <col min="14084" max="14084" width="8.44140625" style="39" customWidth="1"/>
    <col min="14085" max="14085" width="10.5546875" style="39" customWidth="1"/>
    <col min="14086" max="14086" width="14.21875" style="39" customWidth="1"/>
    <col min="14087" max="14087" width="9.21875" style="39"/>
    <col min="14088" max="14088" width="57.44140625" style="39" customWidth="1"/>
    <col min="14089" max="14089" width="23.5546875" style="39" customWidth="1"/>
    <col min="14090" max="14090" width="11.5546875" style="39" customWidth="1"/>
    <col min="14091" max="14091" width="14" style="39" customWidth="1"/>
    <col min="14092" max="14336" width="9.21875" style="39"/>
    <col min="14337" max="14337" width="4" style="39" customWidth="1"/>
    <col min="14338" max="14338" width="48.21875" style="39" customWidth="1"/>
    <col min="14339" max="14339" width="6.21875" style="39" customWidth="1"/>
    <col min="14340" max="14340" width="8.44140625" style="39" customWidth="1"/>
    <col min="14341" max="14341" width="10.5546875" style="39" customWidth="1"/>
    <col min="14342" max="14342" width="14.21875" style="39" customWidth="1"/>
    <col min="14343" max="14343" width="9.21875" style="39"/>
    <col min="14344" max="14344" width="57.44140625" style="39" customWidth="1"/>
    <col min="14345" max="14345" width="23.5546875" style="39" customWidth="1"/>
    <col min="14346" max="14346" width="11.5546875" style="39" customWidth="1"/>
    <col min="14347" max="14347" width="14" style="39" customWidth="1"/>
    <col min="14348" max="14592" width="9.21875" style="39"/>
    <col min="14593" max="14593" width="4" style="39" customWidth="1"/>
    <col min="14594" max="14594" width="48.21875" style="39" customWidth="1"/>
    <col min="14595" max="14595" width="6.21875" style="39" customWidth="1"/>
    <col min="14596" max="14596" width="8.44140625" style="39" customWidth="1"/>
    <col min="14597" max="14597" width="10.5546875" style="39" customWidth="1"/>
    <col min="14598" max="14598" width="14.21875" style="39" customWidth="1"/>
    <col min="14599" max="14599" width="9.21875" style="39"/>
    <col min="14600" max="14600" width="57.44140625" style="39" customWidth="1"/>
    <col min="14601" max="14601" width="23.5546875" style="39" customWidth="1"/>
    <col min="14602" max="14602" width="11.5546875" style="39" customWidth="1"/>
    <col min="14603" max="14603" width="14" style="39" customWidth="1"/>
    <col min="14604" max="14848" width="9.21875" style="39"/>
    <col min="14849" max="14849" width="4" style="39" customWidth="1"/>
    <col min="14850" max="14850" width="48.21875" style="39" customWidth="1"/>
    <col min="14851" max="14851" width="6.21875" style="39" customWidth="1"/>
    <col min="14852" max="14852" width="8.44140625" style="39" customWidth="1"/>
    <col min="14853" max="14853" width="10.5546875" style="39" customWidth="1"/>
    <col min="14854" max="14854" width="14.21875" style="39" customWidth="1"/>
    <col min="14855" max="14855" width="9.21875" style="39"/>
    <col min="14856" max="14856" width="57.44140625" style="39" customWidth="1"/>
    <col min="14857" max="14857" width="23.5546875" style="39" customWidth="1"/>
    <col min="14858" max="14858" width="11.5546875" style="39" customWidth="1"/>
    <col min="14859" max="14859" width="14" style="39" customWidth="1"/>
    <col min="14860" max="15104" width="9.21875" style="39"/>
    <col min="15105" max="15105" width="4" style="39" customWidth="1"/>
    <col min="15106" max="15106" width="48.21875" style="39" customWidth="1"/>
    <col min="15107" max="15107" width="6.21875" style="39" customWidth="1"/>
    <col min="15108" max="15108" width="8.44140625" style="39" customWidth="1"/>
    <col min="15109" max="15109" width="10.5546875" style="39" customWidth="1"/>
    <col min="15110" max="15110" width="14.21875" style="39" customWidth="1"/>
    <col min="15111" max="15111" width="9.21875" style="39"/>
    <col min="15112" max="15112" width="57.44140625" style="39" customWidth="1"/>
    <col min="15113" max="15113" width="23.5546875" style="39" customWidth="1"/>
    <col min="15114" max="15114" width="11.5546875" style="39" customWidth="1"/>
    <col min="15115" max="15115" width="14" style="39" customWidth="1"/>
    <col min="15116" max="15360" width="9.21875" style="39"/>
    <col min="15361" max="15361" width="4" style="39" customWidth="1"/>
    <col min="15362" max="15362" width="48.21875" style="39" customWidth="1"/>
    <col min="15363" max="15363" width="6.21875" style="39" customWidth="1"/>
    <col min="15364" max="15364" width="8.44140625" style="39" customWidth="1"/>
    <col min="15365" max="15365" width="10.5546875" style="39" customWidth="1"/>
    <col min="15366" max="15366" width="14.21875" style="39" customWidth="1"/>
    <col min="15367" max="15367" width="9.21875" style="39"/>
    <col min="15368" max="15368" width="57.44140625" style="39" customWidth="1"/>
    <col min="15369" max="15369" width="23.5546875" style="39" customWidth="1"/>
    <col min="15370" max="15370" width="11.5546875" style="39" customWidth="1"/>
    <col min="15371" max="15371" width="14" style="39" customWidth="1"/>
    <col min="15372" max="15616" width="9.21875" style="39"/>
    <col min="15617" max="15617" width="4" style="39" customWidth="1"/>
    <col min="15618" max="15618" width="48.21875" style="39" customWidth="1"/>
    <col min="15619" max="15619" width="6.21875" style="39" customWidth="1"/>
    <col min="15620" max="15620" width="8.44140625" style="39" customWidth="1"/>
    <col min="15621" max="15621" width="10.5546875" style="39" customWidth="1"/>
    <col min="15622" max="15622" width="14.21875" style="39" customWidth="1"/>
    <col min="15623" max="15623" width="9.21875" style="39"/>
    <col min="15624" max="15624" width="57.44140625" style="39" customWidth="1"/>
    <col min="15625" max="15625" width="23.5546875" style="39" customWidth="1"/>
    <col min="15626" max="15626" width="11.5546875" style="39" customWidth="1"/>
    <col min="15627" max="15627" width="14" style="39" customWidth="1"/>
    <col min="15628" max="15872" width="9.21875" style="39"/>
    <col min="15873" max="15873" width="4" style="39" customWidth="1"/>
    <col min="15874" max="15874" width="48.21875" style="39" customWidth="1"/>
    <col min="15875" max="15875" width="6.21875" style="39" customWidth="1"/>
    <col min="15876" max="15876" width="8.44140625" style="39" customWidth="1"/>
    <col min="15877" max="15877" width="10.5546875" style="39" customWidth="1"/>
    <col min="15878" max="15878" width="14.21875" style="39" customWidth="1"/>
    <col min="15879" max="15879" width="9.21875" style="39"/>
    <col min="15880" max="15880" width="57.44140625" style="39" customWidth="1"/>
    <col min="15881" max="15881" width="23.5546875" style="39" customWidth="1"/>
    <col min="15882" max="15882" width="11.5546875" style="39" customWidth="1"/>
    <col min="15883" max="15883" width="14" style="39" customWidth="1"/>
    <col min="15884" max="16128" width="9.21875" style="39"/>
    <col min="16129" max="16129" width="4" style="39" customWidth="1"/>
    <col min="16130" max="16130" width="48.21875" style="39" customWidth="1"/>
    <col min="16131" max="16131" width="6.21875" style="39" customWidth="1"/>
    <col min="16132" max="16132" width="8.44140625" style="39" customWidth="1"/>
    <col min="16133" max="16133" width="10.5546875" style="39" customWidth="1"/>
    <col min="16134" max="16134" width="14.21875" style="39" customWidth="1"/>
    <col min="16135" max="16135" width="9.21875" style="39"/>
    <col min="16136" max="16136" width="57.44140625" style="39" customWidth="1"/>
    <col min="16137" max="16137" width="23.5546875" style="39" customWidth="1"/>
    <col min="16138" max="16138" width="11.5546875" style="39" customWidth="1"/>
    <col min="16139" max="16139" width="14" style="39" customWidth="1"/>
    <col min="16140" max="16384" width="9.21875" style="39"/>
  </cols>
  <sheetData>
    <row r="1" spans="1:256" s="146" customFormat="1" ht="15.6" customHeight="1">
      <c r="A1" s="253" t="s">
        <v>168</v>
      </c>
      <c r="B1" s="253"/>
      <c r="C1" s="254"/>
      <c r="D1" s="254"/>
      <c r="E1" s="254"/>
      <c r="F1" s="254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1:256" s="146" customFormat="1" ht="16.5" customHeight="1">
      <c r="A2" s="255" t="s">
        <v>169</v>
      </c>
      <c r="B2" s="256"/>
      <c r="C2" s="115"/>
      <c r="D2" s="115"/>
      <c r="E2" s="115"/>
      <c r="F2" s="64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</row>
    <row r="3" spans="1:256" s="146" customFormat="1" ht="16.5" customHeight="1">
      <c r="A3" s="252" t="s">
        <v>59</v>
      </c>
      <c r="B3" s="252"/>
      <c r="C3" s="11"/>
      <c r="D3" s="11"/>
      <c r="E3" s="9"/>
      <c r="F3" s="9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</row>
    <row r="4" spans="1:256" s="146" customFormat="1" ht="16.5" customHeight="1">
      <c r="A4" s="67"/>
      <c r="B4" s="67"/>
      <c r="C4" s="11"/>
      <c r="D4" s="11"/>
      <c r="E4" s="9"/>
      <c r="F4" s="9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1:256" customFormat="1" ht="14.4">
      <c r="A5" s="16" t="s">
        <v>152</v>
      </c>
      <c r="B5" s="17"/>
      <c r="C5" s="17"/>
      <c r="D5" s="17"/>
      <c r="E5" s="14"/>
      <c r="F5" s="14"/>
    </row>
    <row r="6" spans="1:256">
      <c r="B6" s="39" t="s">
        <v>364</v>
      </c>
    </row>
  </sheetData>
  <mergeCells count="3">
    <mergeCell ref="A1:F1"/>
    <mergeCell ref="A3:B3"/>
    <mergeCell ref="A2:B2"/>
  </mergeCells>
  <pageMargins left="0.51181102362204722" right="0.51181102362204722" top="0.78740157480314965" bottom="0.59055118110236227" header="0.31496062992125984" footer="0.31496062992125984"/>
  <pageSetup paperSize="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I52"/>
  <sheetViews>
    <sheetView topLeftCell="A25" workbookViewId="0">
      <selection activeCell="E49" sqref="E49:F49"/>
    </sheetView>
  </sheetViews>
  <sheetFormatPr defaultRowHeight="13.8"/>
  <cols>
    <col min="1" max="1" width="3.88671875" style="39" customWidth="1"/>
    <col min="2" max="2" width="57" style="71" customWidth="1"/>
    <col min="3" max="3" width="5.44140625" style="39" customWidth="1"/>
    <col min="4" max="4" width="9.21875" style="39" customWidth="1"/>
    <col min="5" max="5" width="10" style="39" customWidth="1"/>
    <col min="6" max="6" width="11.21875" style="39" customWidth="1"/>
    <col min="7" max="7" width="10.5546875" style="40" customWidth="1"/>
    <col min="8" max="252" width="9.21875" style="39"/>
    <col min="253" max="253" width="4.5546875" style="39" customWidth="1"/>
    <col min="254" max="254" width="59" style="39" customWidth="1"/>
    <col min="255" max="255" width="5.44140625" style="39" customWidth="1"/>
    <col min="256" max="256" width="9.21875" style="39" customWidth="1"/>
    <col min="257" max="257" width="10" style="39" customWidth="1"/>
    <col min="258" max="258" width="13.44140625" style="39" customWidth="1"/>
    <col min="259" max="259" width="10.5546875" style="39" customWidth="1"/>
    <col min="260" max="260" width="8.44140625" style="39" customWidth="1"/>
    <col min="261" max="261" width="10.21875" style="39" customWidth="1"/>
    <col min="262" max="262" width="12.44140625" style="39" customWidth="1"/>
    <col min="263" max="508" width="9.21875" style="39"/>
    <col min="509" max="509" width="4.5546875" style="39" customWidth="1"/>
    <col min="510" max="510" width="59" style="39" customWidth="1"/>
    <col min="511" max="511" width="5.44140625" style="39" customWidth="1"/>
    <col min="512" max="512" width="9.21875" style="39" customWidth="1"/>
    <col min="513" max="513" width="10" style="39" customWidth="1"/>
    <col min="514" max="514" width="13.44140625" style="39" customWidth="1"/>
    <col min="515" max="515" width="10.5546875" style="39" customWidth="1"/>
    <col min="516" max="516" width="8.44140625" style="39" customWidth="1"/>
    <col min="517" max="517" width="10.21875" style="39" customWidth="1"/>
    <col min="518" max="518" width="12.44140625" style="39" customWidth="1"/>
    <col min="519" max="764" width="9.21875" style="39"/>
    <col min="765" max="765" width="4.5546875" style="39" customWidth="1"/>
    <col min="766" max="766" width="59" style="39" customWidth="1"/>
    <col min="767" max="767" width="5.44140625" style="39" customWidth="1"/>
    <col min="768" max="768" width="9.21875" style="39" customWidth="1"/>
    <col min="769" max="769" width="10" style="39" customWidth="1"/>
    <col min="770" max="770" width="13.44140625" style="39" customWidth="1"/>
    <col min="771" max="771" width="10.5546875" style="39" customWidth="1"/>
    <col min="772" max="772" width="8.44140625" style="39" customWidth="1"/>
    <col min="773" max="773" width="10.21875" style="39" customWidth="1"/>
    <col min="774" max="774" width="12.44140625" style="39" customWidth="1"/>
    <col min="775" max="1020" width="9.21875" style="39"/>
    <col min="1021" max="1021" width="4.5546875" style="39" customWidth="1"/>
    <col min="1022" max="1022" width="59" style="39" customWidth="1"/>
    <col min="1023" max="1023" width="5.44140625" style="39" customWidth="1"/>
    <col min="1024" max="1024" width="9.21875" style="39" customWidth="1"/>
    <col min="1025" max="1025" width="10" style="39" customWidth="1"/>
    <col min="1026" max="1026" width="13.44140625" style="39" customWidth="1"/>
    <col min="1027" max="1027" width="10.5546875" style="39" customWidth="1"/>
    <col min="1028" max="1028" width="8.44140625" style="39" customWidth="1"/>
    <col min="1029" max="1029" width="10.21875" style="39" customWidth="1"/>
    <col min="1030" max="1030" width="12.44140625" style="39" customWidth="1"/>
    <col min="1031" max="1276" width="9.21875" style="39"/>
    <col min="1277" max="1277" width="4.5546875" style="39" customWidth="1"/>
    <col min="1278" max="1278" width="59" style="39" customWidth="1"/>
    <col min="1279" max="1279" width="5.44140625" style="39" customWidth="1"/>
    <col min="1280" max="1280" width="9.21875" style="39" customWidth="1"/>
    <col min="1281" max="1281" width="10" style="39" customWidth="1"/>
    <col min="1282" max="1282" width="13.44140625" style="39" customWidth="1"/>
    <col min="1283" max="1283" width="10.5546875" style="39" customWidth="1"/>
    <col min="1284" max="1284" width="8.44140625" style="39" customWidth="1"/>
    <col min="1285" max="1285" width="10.21875" style="39" customWidth="1"/>
    <col min="1286" max="1286" width="12.44140625" style="39" customWidth="1"/>
    <col min="1287" max="1532" width="9.21875" style="39"/>
    <col min="1533" max="1533" width="4.5546875" style="39" customWidth="1"/>
    <col min="1534" max="1534" width="59" style="39" customWidth="1"/>
    <col min="1535" max="1535" width="5.44140625" style="39" customWidth="1"/>
    <col min="1536" max="1536" width="9.21875" style="39" customWidth="1"/>
    <col min="1537" max="1537" width="10" style="39" customWidth="1"/>
    <col min="1538" max="1538" width="13.44140625" style="39" customWidth="1"/>
    <col min="1539" max="1539" width="10.5546875" style="39" customWidth="1"/>
    <col min="1540" max="1540" width="8.44140625" style="39" customWidth="1"/>
    <col min="1541" max="1541" width="10.21875" style="39" customWidth="1"/>
    <col min="1542" max="1542" width="12.44140625" style="39" customWidth="1"/>
    <col min="1543" max="1788" width="9.21875" style="39"/>
    <col min="1789" max="1789" width="4.5546875" style="39" customWidth="1"/>
    <col min="1790" max="1790" width="59" style="39" customWidth="1"/>
    <col min="1791" max="1791" width="5.44140625" style="39" customWidth="1"/>
    <col min="1792" max="1792" width="9.21875" style="39" customWidth="1"/>
    <col min="1793" max="1793" width="10" style="39" customWidth="1"/>
    <col min="1794" max="1794" width="13.44140625" style="39" customWidth="1"/>
    <col min="1795" max="1795" width="10.5546875" style="39" customWidth="1"/>
    <col min="1796" max="1796" width="8.44140625" style="39" customWidth="1"/>
    <col min="1797" max="1797" width="10.21875" style="39" customWidth="1"/>
    <col min="1798" max="1798" width="12.44140625" style="39" customWidth="1"/>
    <col min="1799" max="2044" width="9.21875" style="39"/>
    <col min="2045" max="2045" width="4.5546875" style="39" customWidth="1"/>
    <col min="2046" max="2046" width="59" style="39" customWidth="1"/>
    <col min="2047" max="2047" width="5.44140625" style="39" customWidth="1"/>
    <col min="2048" max="2048" width="9.21875" style="39" customWidth="1"/>
    <col min="2049" max="2049" width="10" style="39" customWidth="1"/>
    <col min="2050" max="2050" width="13.44140625" style="39" customWidth="1"/>
    <col min="2051" max="2051" width="10.5546875" style="39" customWidth="1"/>
    <col min="2052" max="2052" width="8.44140625" style="39" customWidth="1"/>
    <col min="2053" max="2053" width="10.21875" style="39" customWidth="1"/>
    <col min="2054" max="2054" width="12.44140625" style="39" customWidth="1"/>
    <col min="2055" max="2300" width="9.21875" style="39"/>
    <col min="2301" max="2301" width="4.5546875" style="39" customWidth="1"/>
    <col min="2302" max="2302" width="59" style="39" customWidth="1"/>
    <col min="2303" max="2303" width="5.44140625" style="39" customWidth="1"/>
    <col min="2304" max="2304" width="9.21875" style="39" customWidth="1"/>
    <col min="2305" max="2305" width="10" style="39" customWidth="1"/>
    <col min="2306" max="2306" width="13.44140625" style="39" customWidth="1"/>
    <col min="2307" max="2307" width="10.5546875" style="39" customWidth="1"/>
    <col min="2308" max="2308" width="8.44140625" style="39" customWidth="1"/>
    <col min="2309" max="2309" width="10.21875" style="39" customWidth="1"/>
    <col min="2310" max="2310" width="12.44140625" style="39" customWidth="1"/>
    <col min="2311" max="2556" width="9.21875" style="39"/>
    <col min="2557" max="2557" width="4.5546875" style="39" customWidth="1"/>
    <col min="2558" max="2558" width="59" style="39" customWidth="1"/>
    <col min="2559" max="2559" width="5.44140625" style="39" customWidth="1"/>
    <col min="2560" max="2560" width="9.21875" style="39" customWidth="1"/>
    <col min="2561" max="2561" width="10" style="39" customWidth="1"/>
    <col min="2562" max="2562" width="13.44140625" style="39" customWidth="1"/>
    <col min="2563" max="2563" width="10.5546875" style="39" customWidth="1"/>
    <col min="2564" max="2564" width="8.44140625" style="39" customWidth="1"/>
    <col min="2565" max="2565" width="10.21875" style="39" customWidth="1"/>
    <col min="2566" max="2566" width="12.44140625" style="39" customWidth="1"/>
    <col min="2567" max="2812" width="9.21875" style="39"/>
    <col min="2813" max="2813" width="4.5546875" style="39" customWidth="1"/>
    <col min="2814" max="2814" width="59" style="39" customWidth="1"/>
    <col min="2815" max="2815" width="5.44140625" style="39" customWidth="1"/>
    <col min="2816" max="2816" width="9.21875" style="39" customWidth="1"/>
    <col min="2817" max="2817" width="10" style="39" customWidth="1"/>
    <col min="2818" max="2818" width="13.44140625" style="39" customWidth="1"/>
    <col min="2819" max="2819" width="10.5546875" style="39" customWidth="1"/>
    <col min="2820" max="2820" width="8.44140625" style="39" customWidth="1"/>
    <col min="2821" max="2821" width="10.21875" style="39" customWidth="1"/>
    <col min="2822" max="2822" width="12.44140625" style="39" customWidth="1"/>
    <col min="2823" max="3068" width="9.21875" style="39"/>
    <col min="3069" max="3069" width="4.5546875" style="39" customWidth="1"/>
    <col min="3070" max="3070" width="59" style="39" customWidth="1"/>
    <col min="3071" max="3071" width="5.44140625" style="39" customWidth="1"/>
    <col min="3072" max="3072" width="9.21875" style="39" customWidth="1"/>
    <col min="3073" max="3073" width="10" style="39" customWidth="1"/>
    <col min="3074" max="3074" width="13.44140625" style="39" customWidth="1"/>
    <col min="3075" max="3075" width="10.5546875" style="39" customWidth="1"/>
    <col min="3076" max="3076" width="8.44140625" style="39" customWidth="1"/>
    <col min="3077" max="3077" width="10.21875" style="39" customWidth="1"/>
    <col min="3078" max="3078" width="12.44140625" style="39" customWidth="1"/>
    <col min="3079" max="3324" width="9.21875" style="39"/>
    <col min="3325" max="3325" width="4.5546875" style="39" customWidth="1"/>
    <col min="3326" max="3326" width="59" style="39" customWidth="1"/>
    <col min="3327" max="3327" width="5.44140625" style="39" customWidth="1"/>
    <col min="3328" max="3328" width="9.21875" style="39" customWidth="1"/>
    <col min="3329" max="3329" width="10" style="39" customWidth="1"/>
    <col min="3330" max="3330" width="13.44140625" style="39" customWidth="1"/>
    <col min="3331" max="3331" width="10.5546875" style="39" customWidth="1"/>
    <col min="3332" max="3332" width="8.44140625" style="39" customWidth="1"/>
    <col min="3333" max="3333" width="10.21875" style="39" customWidth="1"/>
    <col min="3334" max="3334" width="12.44140625" style="39" customWidth="1"/>
    <col min="3335" max="3580" width="9.21875" style="39"/>
    <col min="3581" max="3581" width="4.5546875" style="39" customWidth="1"/>
    <col min="3582" max="3582" width="59" style="39" customWidth="1"/>
    <col min="3583" max="3583" width="5.44140625" style="39" customWidth="1"/>
    <col min="3584" max="3584" width="9.21875" style="39" customWidth="1"/>
    <col min="3585" max="3585" width="10" style="39" customWidth="1"/>
    <col min="3586" max="3586" width="13.44140625" style="39" customWidth="1"/>
    <col min="3587" max="3587" width="10.5546875" style="39" customWidth="1"/>
    <col min="3588" max="3588" width="8.44140625" style="39" customWidth="1"/>
    <col min="3589" max="3589" width="10.21875" style="39" customWidth="1"/>
    <col min="3590" max="3590" width="12.44140625" style="39" customWidth="1"/>
    <col min="3591" max="3836" width="9.21875" style="39"/>
    <col min="3837" max="3837" width="4.5546875" style="39" customWidth="1"/>
    <col min="3838" max="3838" width="59" style="39" customWidth="1"/>
    <col min="3839" max="3839" width="5.44140625" style="39" customWidth="1"/>
    <col min="3840" max="3840" width="9.21875" style="39" customWidth="1"/>
    <col min="3841" max="3841" width="10" style="39" customWidth="1"/>
    <col min="3842" max="3842" width="13.44140625" style="39" customWidth="1"/>
    <col min="3843" max="3843" width="10.5546875" style="39" customWidth="1"/>
    <col min="3844" max="3844" width="8.44140625" style="39" customWidth="1"/>
    <col min="3845" max="3845" width="10.21875" style="39" customWidth="1"/>
    <col min="3846" max="3846" width="12.44140625" style="39" customWidth="1"/>
    <col min="3847" max="4092" width="9.21875" style="39"/>
    <col min="4093" max="4093" width="4.5546875" style="39" customWidth="1"/>
    <col min="4094" max="4094" width="59" style="39" customWidth="1"/>
    <col min="4095" max="4095" width="5.44140625" style="39" customWidth="1"/>
    <col min="4096" max="4096" width="9.21875" style="39" customWidth="1"/>
    <col min="4097" max="4097" width="10" style="39" customWidth="1"/>
    <col min="4098" max="4098" width="13.44140625" style="39" customWidth="1"/>
    <col min="4099" max="4099" width="10.5546875" style="39" customWidth="1"/>
    <col min="4100" max="4100" width="8.44140625" style="39" customWidth="1"/>
    <col min="4101" max="4101" width="10.21875" style="39" customWidth="1"/>
    <col min="4102" max="4102" width="12.44140625" style="39" customWidth="1"/>
    <col min="4103" max="4348" width="9.21875" style="39"/>
    <col min="4349" max="4349" width="4.5546875" style="39" customWidth="1"/>
    <col min="4350" max="4350" width="59" style="39" customWidth="1"/>
    <col min="4351" max="4351" width="5.44140625" style="39" customWidth="1"/>
    <col min="4352" max="4352" width="9.21875" style="39" customWidth="1"/>
    <col min="4353" max="4353" width="10" style="39" customWidth="1"/>
    <col min="4354" max="4354" width="13.44140625" style="39" customWidth="1"/>
    <col min="4355" max="4355" width="10.5546875" style="39" customWidth="1"/>
    <col min="4356" max="4356" width="8.44140625" style="39" customWidth="1"/>
    <col min="4357" max="4357" width="10.21875" style="39" customWidth="1"/>
    <col min="4358" max="4358" width="12.44140625" style="39" customWidth="1"/>
    <col min="4359" max="4604" width="9.21875" style="39"/>
    <col min="4605" max="4605" width="4.5546875" style="39" customWidth="1"/>
    <col min="4606" max="4606" width="59" style="39" customWidth="1"/>
    <col min="4607" max="4607" width="5.44140625" style="39" customWidth="1"/>
    <col min="4608" max="4608" width="9.21875" style="39" customWidth="1"/>
    <col min="4609" max="4609" width="10" style="39" customWidth="1"/>
    <col min="4610" max="4610" width="13.44140625" style="39" customWidth="1"/>
    <col min="4611" max="4611" width="10.5546875" style="39" customWidth="1"/>
    <col min="4612" max="4612" width="8.44140625" style="39" customWidth="1"/>
    <col min="4613" max="4613" width="10.21875" style="39" customWidth="1"/>
    <col min="4614" max="4614" width="12.44140625" style="39" customWidth="1"/>
    <col min="4615" max="4860" width="9.21875" style="39"/>
    <col min="4861" max="4861" width="4.5546875" style="39" customWidth="1"/>
    <col min="4862" max="4862" width="59" style="39" customWidth="1"/>
    <col min="4863" max="4863" width="5.44140625" style="39" customWidth="1"/>
    <col min="4864" max="4864" width="9.21875" style="39" customWidth="1"/>
    <col min="4865" max="4865" width="10" style="39" customWidth="1"/>
    <col min="4866" max="4866" width="13.44140625" style="39" customWidth="1"/>
    <col min="4867" max="4867" width="10.5546875" style="39" customWidth="1"/>
    <col min="4868" max="4868" width="8.44140625" style="39" customWidth="1"/>
    <col min="4869" max="4869" width="10.21875" style="39" customWidth="1"/>
    <col min="4870" max="4870" width="12.44140625" style="39" customWidth="1"/>
    <col min="4871" max="5116" width="9.21875" style="39"/>
    <col min="5117" max="5117" width="4.5546875" style="39" customWidth="1"/>
    <col min="5118" max="5118" width="59" style="39" customWidth="1"/>
    <col min="5119" max="5119" width="5.44140625" style="39" customWidth="1"/>
    <col min="5120" max="5120" width="9.21875" style="39" customWidth="1"/>
    <col min="5121" max="5121" width="10" style="39" customWidth="1"/>
    <col min="5122" max="5122" width="13.44140625" style="39" customWidth="1"/>
    <col min="5123" max="5123" width="10.5546875" style="39" customWidth="1"/>
    <col min="5124" max="5124" width="8.44140625" style="39" customWidth="1"/>
    <col min="5125" max="5125" width="10.21875" style="39" customWidth="1"/>
    <col min="5126" max="5126" width="12.44140625" style="39" customWidth="1"/>
    <col min="5127" max="5372" width="9.21875" style="39"/>
    <col min="5373" max="5373" width="4.5546875" style="39" customWidth="1"/>
    <col min="5374" max="5374" width="59" style="39" customWidth="1"/>
    <col min="5375" max="5375" width="5.44140625" style="39" customWidth="1"/>
    <col min="5376" max="5376" width="9.21875" style="39" customWidth="1"/>
    <col min="5377" max="5377" width="10" style="39" customWidth="1"/>
    <col min="5378" max="5378" width="13.44140625" style="39" customWidth="1"/>
    <col min="5379" max="5379" width="10.5546875" style="39" customWidth="1"/>
    <col min="5380" max="5380" width="8.44140625" style="39" customWidth="1"/>
    <col min="5381" max="5381" width="10.21875" style="39" customWidth="1"/>
    <col min="5382" max="5382" width="12.44140625" style="39" customWidth="1"/>
    <col min="5383" max="5628" width="9.21875" style="39"/>
    <col min="5629" max="5629" width="4.5546875" style="39" customWidth="1"/>
    <col min="5630" max="5630" width="59" style="39" customWidth="1"/>
    <col min="5631" max="5631" width="5.44140625" style="39" customWidth="1"/>
    <col min="5632" max="5632" width="9.21875" style="39" customWidth="1"/>
    <col min="5633" max="5633" width="10" style="39" customWidth="1"/>
    <col min="5634" max="5634" width="13.44140625" style="39" customWidth="1"/>
    <col min="5635" max="5635" width="10.5546875" style="39" customWidth="1"/>
    <col min="5636" max="5636" width="8.44140625" style="39" customWidth="1"/>
    <col min="5637" max="5637" width="10.21875" style="39" customWidth="1"/>
    <col min="5638" max="5638" width="12.44140625" style="39" customWidth="1"/>
    <col min="5639" max="5884" width="9.21875" style="39"/>
    <col min="5885" max="5885" width="4.5546875" style="39" customWidth="1"/>
    <col min="5886" max="5886" width="59" style="39" customWidth="1"/>
    <col min="5887" max="5887" width="5.44140625" style="39" customWidth="1"/>
    <col min="5888" max="5888" width="9.21875" style="39" customWidth="1"/>
    <col min="5889" max="5889" width="10" style="39" customWidth="1"/>
    <col min="5890" max="5890" width="13.44140625" style="39" customWidth="1"/>
    <col min="5891" max="5891" width="10.5546875" style="39" customWidth="1"/>
    <col min="5892" max="5892" width="8.44140625" style="39" customWidth="1"/>
    <col min="5893" max="5893" width="10.21875" style="39" customWidth="1"/>
    <col min="5894" max="5894" width="12.44140625" style="39" customWidth="1"/>
    <col min="5895" max="6140" width="9.21875" style="39"/>
    <col min="6141" max="6141" width="4.5546875" style="39" customWidth="1"/>
    <col min="6142" max="6142" width="59" style="39" customWidth="1"/>
    <col min="6143" max="6143" width="5.44140625" style="39" customWidth="1"/>
    <col min="6144" max="6144" width="9.21875" style="39" customWidth="1"/>
    <col min="6145" max="6145" width="10" style="39" customWidth="1"/>
    <col min="6146" max="6146" width="13.44140625" style="39" customWidth="1"/>
    <col min="6147" max="6147" width="10.5546875" style="39" customWidth="1"/>
    <col min="6148" max="6148" width="8.44140625" style="39" customWidth="1"/>
    <col min="6149" max="6149" width="10.21875" style="39" customWidth="1"/>
    <col min="6150" max="6150" width="12.44140625" style="39" customWidth="1"/>
    <col min="6151" max="6396" width="9.21875" style="39"/>
    <col min="6397" max="6397" width="4.5546875" style="39" customWidth="1"/>
    <col min="6398" max="6398" width="59" style="39" customWidth="1"/>
    <col min="6399" max="6399" width="5.44140625" style="39" customWidth="1"/>
    <col min="6400" max="6400" width="9.21875" style="39" customWidth="1"/>
    <col min="6401" max="6401" width="10" style="39" customWidth="1"/>
    <col min="6402" max="6402" width="13.44140625" style="39" customWidth="1"/>
    <col min="6403" max="6403" width="10.5546875" style="39" customWidth="1"/>
    <col min="6404" max="6404" width="8.44140625" style="39" customWidth="1"/>
    <col min="6405" max="6405" width="10.21875" style="39" customWidth="1"/>
    <col min="6406" max="6406" width="12.44140625" style="39" customWidth="1"/>
    <col min="6407" max="6652" width="9.21875" style="39"/>
    <col min="6653" max="6653" width="4.5546875" style="39" customWidth="1"/>
    <col min="6654" max="6654" width="59" style="39" customWidth="1"/>
    <col min="6655" max="6655" width="5.44140625" style="39" customWidth="1"/>
    <col min="6656" max="6656" width="9.21875" style="39" customWidth="1"/>
    <col min="6657" max="6657" width="10" style="39" customWidth="1"/>
    <col min="6658" max="6658" width="13.44140625" style="39" customWidth="1"/>
    <col min="6659" max="6659" width="10.5546875" style="39" customWidth="1"/>
    <col min="6660" max="6660" width="8.44140625" style="39" customWidth="1"/>
    <col min="6661" max="6661" width="10.21875" style="39" customWidth="1"/>
    <col min="6662" max="6662" width="12.44140625" style="39" customWidth="1"/>
    <col min="6663" max="6908" width="9.21875" style="39"/>
    <col min="6909" max="6909" width="4.5546875" style="39" customWidth="1"/>
    <col min="6910" max="6910" width="59" style="39" customWidth="1"/>
    <col min="6911" max="6911" width="5.44140625" style="39" customWidth="1"/>
    <col min="6912" max="6912" width="9.21875" style="39" customWidth="1"/>
    <col min="6913" max="6913" width="10" style="39" customWidth="1"/>
    <col min="6914" max="6914" width="13.44140625" style="39" customWidth="1"/>
    <col min="6915" max="6915" width="10.5546875" style="39" customWidth="1"/>
    <col min="6916" max="6916" width="8.44140625" style="39" customWidth="1"/>
    <col min="6917" max="6917" width="10.21875" style="39" customWidth="1"/>
    <col min="6918" max="6918" width="12.44140625" style="39" customWidth="1"/>
    <col min="6919" max="7164" width="9.21875" style="39"/>
    <col min="7165" max="7165" width="4.5546875" style="39" customWidth="1"/>
    <col min="7166" max="7166" width="59" style="39" customWidth="1"/>
    <col min="7167" max="7167" width="5.44140625" style="39" customWidth="1"/>
    <col min="7168" max="7168" width="9.21875" style="39" customWidth="1"/>
    <col min="7169" max="7169" width="10" style="39" customWidth="1"/>
    <col min="7170" max="7170" width="13.44140625" style="39" customWidth="1"/>
    <col min="7171" max="7171" width="10.5546875" style="39" customWidth="1"/>
    <col min="7172" max="7172" width="8.44140625" style="39" customWidth="1"/>
    <col min="7173" max="7173" width="10.21875" style="39" customWidth="1"/>
    <col min="7174" max="7174" width="12.44140625" style="39" customWidth="1"/>
    <col min="7175" max="7420" width="9.21875" style="39"/>
    <col min="7421" max="7421" width="4.5546875" style="39" customWidth="1"/>
    <col min="7422" max="7422" width="59" style="39" customWidth="1"/>
    <col min="7423" max="7423" width="5.44140625" style="39" customWidth="1"/>
    <col min="7424" max="7424" width="9.21875" style="39" customWidth="1"/>
    <col min="7425" max="7425" width="10" style="39" customWidth="1"/>
    <col min="7426" max="7426" width="13.44140625" style="39" customWidth="1"/>
    <col min="7427" max="7427" width="10.5546875" style="39" customWidth="1"/>
    <col min="7428" max="7428" width="8.44140625" style="39" customWidth="1"/>
    <col min="7429" max="7429" width="10.21875" style="39" customWidth="1"/>
    <col min="7430" max="7430" width="12.44140625" style="39" customWidth="1"/>
    <col min="7431" max="7676" width="9.21875" style="39"/>
    <col min="7677" max="7677" width="4.5546875" style="39" customWidth="1"/>
    <col min="7678" max="7678" width="59" style="39" customWidth="1"/>
    <col min="7679" max="7679" width="5.44140625" style="39" customWidth="1"/>
    <col min="7680" max="7680" width="9.21875" style="39" customWidth="1"/>
    <col min="7681" max="7681" width="10" style="39" customWidth="1"/>
    <col min="7682" max="7682" width="13.44140625" style="39" customWidth="1"/>
    <col min="7683" max="7683" width="10.5546875" style="39" customWidth="1"/>
    <col min="7684" max="7684" width="8.44140625" style="39" customWidth="1"/>
    <col min="7685" max="7685" width="10.21875" style="39" customWidth="1"/>
    <col min="7686" max="7686" width="12.44140625" style="39" customWidth="1"/>
    <col min="7687" max="7932" width="9.21875" style="39"/>
    <col min="7933" max="7933" width="4.5546875" style="39" customWidth="1"/>
    <col min="7934" max="7934" width="59" style="39" customWidth="1"/>
    <col min="7935" max="7935" width="5.44140625" style="39" customWidth="1"/>
    <col min="7936" max="7936" width="9.21875" style="39" customWidth="1"/>
    <col min="7937" max="7937" width="10" style="39" customWidth="1"/>
    <col min="7938" max="7938" width="13.44140625" style="39" customWidth="1"/>
    <col min="7939" max="7939" width="10.5546875" style="39" customWidth="1"/>
    <col min="7940" max="7940" width="8.44140625" style="39" customWidth="1"/>
    <col min="7941" max="7941" width="10.21875" style="39" customWidth="1"/>
    <col min="7942" max="7942" width="12.44140625" style="39" customWidth="1"/>
    <col min="7943" max="8188" width="9.21875" style="39"/>
    <col min="8189" max="8189" width="4.5546875" style="39" customWidth="1"/>
    <col min="8190" max="8190" width="59" style="39" customWidth="1"/>
    <col min="8191" max="8191" width="5.44140625" style="39" customWidth="1"/>
    <col min="8192" max="8192" width="9.21875" style="39" customWidth="1"/>
    <col min="8193" max="8193" width="10" style="39" customWidth="1"/>
    <col min="8194" max="8194" width="13.44140625" style="39" customWidth="1"/>
    <col min="8195" max="8195" width="10.5546875" style="39" customWidth="1"/>
    <col min="8196" max="8196" width="8.44140625" style="39" customWidth="1"/>
    <col min="8197" max="8197" width="10.21875" style="39" customWidth="1"/>
    <col min="8198" max="8198" width="12.44140625" style="39" customWidth="1"/>
    <col min="8199" max="8444" width="9.21875" style="39"/>
    <col min="8445" max="8445" width="4.5546875" style="39" customWidth="1"/>
    <col min="8446" max="8446" width="59" style="39" customWidth="1"/>
    <col min="8447" max="8447" width="5.44140625" style="39" customWidth="1"/>
    <col min="8448" max="8448" width="9.21875" style="39" customWidth="1"/>
    <col min="8449" max="8449" width="10" style="39" customWidth="1"/>
    <col min="8450" max="8450" width="13.44140625" style="39" customWidth="1"/>
    <col min="8451" max="8451" width="10.5546875" style="39" customWidth="1"/>
    <col min="8452" max="8452" width="8.44140625" style="39" customWidth="1"/>
    <col min="8453" max="8453" width="10.21875" style="39" customWidth="1"/>
    <col min="8454" max="8454" width="12.44140625" style="39" customWidth="1"/>
    <col min="8455" max="8700" width="9.21875" style="39"/>
    <col min="8701" max="8701" width="4.5546875" style="39" customWidth="1"/>
    <col min="8702" max="8702" width="59" style="39" customWidth="1"/>
    <col min="8703" max="8703" width="5.44140625" style="39" customWidth="1"/>
    <col min="8704" max="8704" width="9.21875" style="39" customWidth="1"/>
    <col min="8705" max="8705" width="10" style="39" customWidth="1"/>
    <col min="8706" max="8706" width="13.44140625" style="39" customWidth="1"/>
    <col min="8707" max="8707" width="10.5546875" style="39" customWidth="1"/>
    <col min="8708" max="8708" width="8.44140625" style="39" customWidth="1"/>
    <col min="8709" max="8709" width="10.21875" style="39" customWidth="1"/>
    <col min="8710" max="8710" width="12.44140625" style="39" customWidth="1"/>
    <col min="8711" max="8956" width="9.21875" style="39"/>
    <col min="8957" max="8957" width="4.5546875" style="39" customWidth="1"/>
    <col min="8958" max="8958" width="59" style="39" customWidth="1"/>
    <col min="8959" max="8959" width="5.44140625" style="39" customWidth="1"/>
    <col min="8960" max="8960" width="9.21875" style="39" customWidth="1"/>
    <col min="8961" max="8961" width="10" style="39" customWidth="1"/>
    <col min="8962" max="8962" width="13.44140625" style="39" customWidth="1"/>
    <col min="8963" max="8963" width="10.5546875" style="39" customWidth="1"/>
    <col min="8964" max="8964" width="8.44140625" style="39" customWidth="1"/>
    <col min="8965" max="8965" width="10.21875" style="39" customWidth="1"/>
    <col min="8966" max="8966" width="12.44140625" style="39" customWidth="1"/>
    <col min="8967" max="9212" width="9.21875" style="39"/>
    <col min="9213" max="9213" width="4.5546875" style="39" customWidth="1"/>
    <col min="9214" max="9214" width="59" style="39" customWidth="1"/>
    <col min="9215" max="9215" width="5.44140625" style="39" customWidth="1"/>
    <col min="9216" max="9216" width="9.21875" style="39" customWidth="1"/>
    <col min="9217" max="9217" width="10" style="39" customWidth="1"/>
    <col min="9218" max="9218" width="13.44140625" style="39" customWidth="1"/>
    <col min="9219" max="9219" width="10.5546875" style="39" customWidth="1"/>
    <col min="9220" max="9220" width="8.44140625" style="39" customWidth="1"/>
    <col min="9221" max="9221" width="10.21875" style="39" customWidth="1"/>
    <col min="9222" max="9222" width="12.44140625" style="39" customWidth="1"/>
    <col min="9223" max="9468" width="9.21875" style="39"/>
    <col min="9469" max="9469" width="4.5546875" style="39" customWidth="1"/>
    <col min="9470" max="9470" width="59" style="39" customWidth="1"/>
    <col min="9471" max="9471" width="5.44140625" style="39" customWidth="1"/>
    <col min="9472" max="9472" width="9.21875" style="39" customWidth="1"/>
    <col min="9473" max="9473" width="10" style="39" customWidth="1"/>
    <col min="9474" max="9474" width="13.44140625" style="39" customWidth="1"/>
    <col min="9475" max="9475" width="10.5546875" style="39" customWidth="1"/>
    <col min="9476" max="9476" width="8.44140625" style="39" customWidth="1"/>
    <col min="9477" max="9477" width="10.21875" style="39" customWidth="1"/>
    <col min="9478" max="9478" width="12.44140625" style="39" customWidth="1"/>
    <col min="9479" max="9724" width="9.21875" style="39"/>
    <col min="9725" max="9725" width="4.5546875" style="39" customWidth="1"/>
    <col min="9726" max="9726" width="59" style="39" customWidth="1"/>
    <col min="9727" max="9727" width="5.44140625" style="39" customWidth="1"/>
    <col min="9728" max="9728" width="9.21875" style="39" customWidth="1"/>
    <col min="9729" max="9729" width="10" style="39" customWidth="1"/>
    <col min="9730" max="9730" width="13.44140625" style="39" customWidth="1"/>
    <col min="9731" max="9731" width="10.5546875" style="39" customWidth="1"/>
    <col min="9732" max="9732" width="8.44140625" style="39" customWidth="1"/>
    <col min="9733" max="9733" width="10.21875" style="39" customWidth="1"/>
    <col min="9734" max="9734" width="12.44140625" style="39" customWidth="1"/>
    <col min="9735" max="9980" width="9.21875" style="39"/>
    <col min="9981" max="9981" width="4.5546875" style="39" customWidth="1"/>
    <col min="9982" max="9982" width="59" style="39" customWidth="1"/>
    <col min="9983" max="9983" width="5.44140625" style="39" customWidth="1"/>
    <col min="9984" max="9984" width="9.21875" style="39" customWidth="1"/>
    <col min="9985" max="9985" width="10" style="39" customWidth="1"/>
    <col min="9986" max="9986" width="13.44140625" style="39" customWidth="1"/>
    <col min="9987" max="9987" width="10.5546875" style="39" customWidth="1"/>
    <col min="9988" max="9988" width="8.44140625" style="39" customWidth="1"/>
    <col min="9989" max="9989" width="10.21875" style="39" customWidth="1"/>
    <col min="9990" max="9990" width="12.44140625" style="39" customWidth="1"/>
    <col min="9991" max="10236" width="9.21875" style="39"/>
    <col min="10237" max="10237" width="4.5546875" style="39" customWidth="1"/>
    <col min="10238" max="10238" width="59" style="39" customWidth="1"/>
    <col min="10239" max="10239" width="5.44140625" style="39" customWidth="1"/>
    <col min="10240" max="10240" width="9.21875" style="39" customWidth="1"/>
    <col min="10241" max="10241" width="10" style="39" customWidth="1"/>
    <col min="10242" max="10242" width="13.44140625" style="39" customWidth="1"/>
    <col min="10243" max="10243" width="10.5546875" style="39" customWidth="1"/>
    <col min="10244" max="10244" width="8.44140625" style="39" customWidth="1"/>
    <col min="10245" max="10245" width="10.21875" style="39" customWidth="1"/>
    <col min="10246" max="10246" width="12.44140625" style="39" customWidth="1"/>
    <col min="10247" max="10492" width="9.21875" style="39"/>
    <col min="10493" max="10493" width="4.5546875" style="39" customWidth="1"/>
    <col min="10494" max="10494" width="59" style="39" customWidth="1"/>
    <col min="10495" max="10495" width="5.44140625" style="39" customWidth="1"/>
    <col min="10496" max="10496" width="9.21875" style="39" customWidth="1"/>
    <col min="10497" max="10497" width="10" style="39" customWidth="1"/>
    <col min="10498" max="10498" width="13.44140625" style="39" customWidth="1"/>
    <col min="10499" max="10499" width="10.5546875" style="39" customWidth="1"/>
    <col min="10500" max="10500" width="8.44140625" style="39" customWidth="1"/>
    <col min="10501" max="10501" width="10.21875" style="39" customWidth="1"/>
    <col min="10502" max="10502" width="12.44140625" style="39" customWidth="1"/>
    <col min="10503" max="10748" width="9.21875" style="39"/>
    <col min="10749" max="10749" width="4.5546875" style="39" customWidth="1"/>
    <col min="10750" max="10750" width="59" style="39" customWidth="1"/>
    <col min="10751" max="10751" width="5.44140625" style="39" customWidth="1"/>
    <col min="10752" max="10752" width="9.21875" style="39" customWidth="1"/>
    <col min="10753" max="10753" width="10" style="39" customWidth="1"/>
    <col min="10754" max="10754" width="13.44140625" style="39" customWidth="1"/>
    <col min="10755" max="10755" width="10.5546875" style="39" customWidth="1"/>
    <col min="10756" max="10756" width="8.44140625" style="39" customWidth="1"/>
    <col min="10757" max="10757" width="10.21875" style="39" customWidth="1"/>
    <col min="10758" max="10758" width="12.44140625" style="39" customWidth="1"/>
    <col min="10759" max="11004" width="9.21875" style="39"/>
    <col min="11005" max="11005" width="4.5546875" style="39" customWidth="1"/>
    <col min="11006" max="11006" width="59" style="39" customWidth="1"/>
    <col min="11007" max="11007" width="5.44140625" style="39" customWidth="1"/>
    <col min="11008" max="11008" width="9.21875" style="39" customWidth="1"/>
    <col min="11009" max="11009" width="10" style="39" customWidth="1"/>
    <col min="11010" max="11010" width="13.44140625" style="39" customWidth="1"/>
    <col min="11011" max="11011" width="10.5546875" style="39" customWidth="1"/>
    <col min="11012" max="11012" width="8.44140625" style="39" customWidth="1"/>
    <col min="11013" max="11013" width="10.21875" style="39" customWidth="1"/>
    <col min="11014" max="11014" width="12.44140625" style="39" customWidth="1"/>
    <col min="11015" max="11260" width="9.21875" style="39"/>
    <col min="11261" max="11261" width="4.5546875" style="39" customWidth="1"/>
    <col min="11262" max="11262" width="59" style="39" customWidth="1"/>
    <col min="11263" max="11263" width="5.44140625" style="39" customWidth="1"/>
    <col min="11264" max="11264" width="9.21875" style="39" customWidth="1"/>
    <col min="11265" max="11265" width="10" style="39" customWidth="1"/>
    <col min="11266" max="11266" width="13.44140625" style="39" customWidth="1"/>
    <col min="11267" max="11267" width="10.5546875" style="39" customWidth="1"/>
    <col min="11268" max="11268" width="8.44140625" style="39" customWidth="1"/>
    <col min="11269" max="11269" width="10.21875" style="39" customWidth="1"/>
    <col min="11270" max="11270" width="12.44140625" style="39" customWidth="1"/>
    <col min="11271" max="11516" width="9.21875" style="39"/>
    <col min="11517" max="11517" width="4.5546875" style="39" customWidth="1"/>
    <col min="11518" max="11518" width="59" style="39" customWidth="1"/>
    <col min="11519" max="11519" width="5.44140625" style="39" customWidth="1"/>
    <col min="11520" max="11520" width="9.21875" style="39" customWidth="1"/>
    <col min="11521" max="11521" width="10" style="39" customWidth="1"/>
    <col min="11522" max="11522" width="13.44140625" style="39" customWidth="1"/>
    <col min="11523" max="11523" width="10.5546875" style="39" customWidth="1"/>
    <col min="11524" max="11524" width="8.44140625" style="39" customWidth="1"/>
    <col min="11525" max="11525" width="10.21875" style="39" customWidth="1"/>
    <col min="11526" max="11526" width="12.44140625" style="39" customWidth="1"/>
    <col min="11527" max="11772" width="9.21875" style="39"/>
    <col min="11773" max="11773" width="4.5546875" style="39" customWidth="1"/>
    <col min="11774" max="11774" width="59" style="39" customWidth="1"/>
    <col min="11775" max="11775" width="5.44140625" style="39" customWidth="1"/>
    <col min="11776" max="11776" width="9.21875" style="39" customWidth="1"/>
    <col min="11777" max="11777" width="10" style="39" customWidth="1"/>
    <col min="11778" max="11778" width="13.44140625" style="39" customWidth="1"/>
    <col min="11779" max="11779" width="10.5546875" style="39" customWidth="1"/>
    <col min="11780" max="11780" width="8.44140625" style="39" customWidth="1"/>
    <col min="11781" max="11781" width="10.21875" style="39" customWidth="1"/>
    <col min="11782" max="11782" width="12.44140625" style="39" customWidth="1"/>
    <col min="11783" max="12028" width="9.21875" style="39"/>
    <col min="12029" max="12029" width="4.5546875" style="39" customWidth="1"/>
    <col min="12030" max="12030" width="59" style="39" customWidth="1"/>
    <col min="12031" max="12031" width="5.44140625" style="39" customWidth="1"/>
    <col min="12032" max="12032" width="9.21875" style="39" customWidth="1"/>
    <col min="12033" max="12033" width="10" style="39" customWidth="1"/>
    <col min="12034" max="12034" width="13.44140625" style="39" customWidth="1"/>
    <col min="12035" max="12035" width="10.5546875" style="39" customWidth="1"/>
    <col min="12036" max="12036" width="8.44140625" style="39" customWidth="1"/>
    <col min="12037" max="12037" width="10.21875" style="39" customWidth="1"/>
    <col min="12038" max="12038" width="12.44140625" style="39" customWidth="1"/>
    <col min="12039" max="12284" width="9.21875" style="39"/>
    <col min="12285" max="12285" width="4.5546875" style="39" customWidth="1"/>
    <col min="12286" max="12286" width="59" style="39" customWidth="1"/>
    <col min="12287" max="12287" width="5.44140625" style="39" customWidth="1"/>
    <col min="12288" max="12288" width="9.21875" style="39" customWidth="1"/>
    <col min="12289" max="12289" width="10" style="39" customWidth="1"/>
    <col min="12290" max="12290" width="13.44140625" style="39" customWidth="1"/>
    <col min="12291" max="12291" width="10.5546875" style="39" customWidth="1"/>
    <col min="12292" max="12292" width="8.44140625" style="39" customWidth="1"/>
    <col min="12293" max="12293" width="10.21875" style="39" customWidth="1"/>
    <col min="12294" max="12294" width="12.44140625" style="39" customWidth="1"/>
    <col min="12295" max="12540" width="9.21875" style="39"/>
    <col min="12541" max="12541" width="4.5546875" style="39" customWidth="1"/>
    <col min="12542" max="12542" width="59" style="39" customWidth="1"/>
    <col min="12543" max="12543" width="5.44140625" style="39" customWidth="1"/>
    <col min="12544" max="12544" width="9.21875" style="39" customWidth="1"/>
    <col min="12545" max="12545" width="10" style="39" customWidth="1"/>
    <col min="12546" max="12546" width="13.44140625" style="39" customWidth="1"/>
    <col min="12547" max="12547" width="10.5546875" style="39" customWidth="1"/>
    <col min="12548" max="12548" width="8.44140625" style="39" customWidth="1"/>
    <col min="12549" max="12549" width="10.21875" style="39" customWidth="1"/>
    <col min="12550" max="12550" width="12.44140625" style="39" customWidth="1"/>
    <col min="12551" max="12796" width="9.21875" style="39"/>
    <col min="12797" max="12797" width="4.5546875" style="39" customWidth="1"/>
    <col min="12798" max="12798" width="59" style="39" customWidth="1"/>
    <col min="12799" max="12799" width="5.44140625" style="39" customWidth="1"/>
    <col min="12800" max="12800" width="9.21875" style="39" customWidth="1"/>
    <col min="12801" max="12801" width="10" style="39" customWidth="1"/>
    <col min="12802" max="12802" width="13.44140625" style="39" customWidth="1"/>
    <col min="12803" max="12803" width="10.5546875" style="39" customWidth="1"/>
    <col min="12804" max="12804" width="8.44140625" style="39" customWidth="1"/>
    <col min="12805" max="12805" width="10.21875" style="39" customWidth="1"/>
    <col min="12806" max="12806" width="12.44140625" style="39" customWidth="1"/>
    <col min="12807" max="13052" width="9.21875" style="39"/>
    <col min="13053" max="13053" width="4.5546875" style="39" customWidth="1"/>
    <col min="13054" max="13054" width="59" style="39" customWidth="1"/>
    <col min="13055" max="13055" width="5.44140625" style="39" customWidth="1"/>
    <col min="13056" max="13056" width="9.21875" style="39" customWidth="1"/>
    <col min="13057" max="13057" width="10" style="39" customWidth="1"/>
    <col min="13058" max="13058" width="13.44140625" style="39" customWidth="1"/>
    <col min="13059" max="13059" width="10.5546875" style="39" customWidth="1"/>
    <col min="13060" max="13060" width="8.44140625" style="39" customWidth="1"/>
    <col min="13061" max="13061" width="10.21875" style="39" customWidth="1"/>
    <col min="13062" max="13062" width="12.44140625" style="39" customWidth="1"/>
    <col min="13063" max="13308" width="9.21875" style="39"/>
    <col min="13309" max="13309" width="4.5546875" style="39" customWidth="1"/>
    <col min="13310" max="13310" width="59" style="39" customWidth="1"/>
    <col min="13311" max="13311" width="5.44140625" style="39" customWidth="1"/>
    <col min="13312" max="13312" width="9.21875" style="39" customWidth="1"/>
    <col min="13313" max="13313" width="10" style="39" customWidth="1"/>
    <col min="13314" max="13314" width="13.44140625" style="39" customWidth="1"/>
    <col min="13315" max="13315" width="10.5546875" style="39" customWidth="1"/>
    <col min="13316" max="13316" width="8.44140625" style="39" customWidth="1"/>
    <col min="13317" max="13317" width="10.21875" style="39" customWidth="1"/>
    <col min="13318" max="13318" width="12.44140625" style="39" customWidth="1"/>
    <col min="13319" max="13564" width="9.21875" style="39"/>
    <col min="13565" max="13565" width="4.5546875" style="39" customWidth="1"/>
    <col min="13566" max="13566" width="59" style="39" customWidth="1"/>
    <col min="13567" max="13567" width="5.44140625" style="39" customWidth="1"/>
    <col min="13568" max="13568" width="9.21875" style="39" customWidth="1"/>
    <col min="13569" max="13569" width="10" style="39" customWidth="1"/>
    <col min="13570" max="13570" width="13.44140625" style="39" customWidth="1"/>
    <col min="13571" max="13571" width="10.5546875" style="39" customWidth="1"/>
    <col min="13572" max="13572" width="8.44140625" style="39" customWidth="1"/>
    <col min="13573" max="13573" width="10.21875" style="39" customWidth="1"/>
    <col min="13574" max="13574" width="12.44140625" style="39" customWidth="1"/>
    <col min="13575" max="13820" width="9.21875" style="39"/>
    <col min="13821" max="13821" width="4.5546875" style="39" customWidth="1"/>
    <col min="13822" max="13822" width="59" style="39" customWidth="1"/>
    <col min="13823" max="13823" width="5.44140625" style="39" customWidth="1"/>
    <col min="13824" max="13824" width="9.21875" style="39" customWidth="1"/>
    <col min="13825" max="13825" width="10" style="39" customWidth="1"/>
    <col min="13826" max="13826" width="13.44140625" style="39" customWidth="1"/>
    <col min="13827" max="13827" width="10.5546875" style="39" customWidth="1"/>
    <col min="13828" max="13828" width="8.44140625" style="39" customWidth="1"/>
    <col min="13829" max="13829" width="10.21875" style="39" customWidth="1"/>
    <col min="13830" max="13830" width="12.44140625" style="39" customWidth="1"/>
    <col min="13831" max="14076" width="9.21875" style="39"/>
    <col min="14077" max="14077" width="4.5546875" style="39" customWidth="1"/>
    <col min="14078" max="14078" width="59" style="39" customWidth="1"/>
    <col min="14079" max="14079" width="5.44140625" style="39" customWidth="1"/>
    <col min="14080" max="14080" width="9.21875" style="39" customWidth="1"/>
    <col min="14081" max="14081" width="10" style="39" customWidth="1"/>
    <col min="14082" max="14082" width="13.44140625" style="39" customWidth="1"/>
    <col min="14083" max="14083" width="10.5546875" style="39" customWidth="1"/>
    <col min="14084" max="14084" width="8.44140625" style="39" customWidth="1"/>
    <col min="14085" max="14085" width="10.21875" style="39" customWidth="1"/>
    <col min="14086" max="14086" width="12.44140625" style="39" customWidth="1"/>
    <col min="14087" max="14332" width="9.21875" style="39"/>
    <col min="14333" max="14333" width="4.5546875" style="39" customWidth="1"/>
    <col min="14334" max="14334" width="59" style="39" customWidth="1"/>
    <col min="14335" max="14335" width="5.44140625" style="39" customWidth="1"/>
    <col min="14336" max="14336" width="9.21875" style="39" customWidth="1"/>
    <col min="14337" max="14337" width="10" style="39" customWidth="1"/>
    <col min="14338" max="14338" width="13.44140625" style="39" customWidth="1"/>
    <col min="14339" max="14339" width="10.5546875" style="39" customWidth="1"/>
    <col min="14340" max="14340" width="8.44140625" style="39" customWidth="1"/>
    <col min="14341" max="14341" width="10.21875" style="39" customWidth="1"/>
    <col min="14342" max="14342" width="12.44140625" style="39" customWidth="1"/>
    <col min="14343" max="14588" width="9.21875" style="39"/>
    <col min="14589" max="14589" width="4.5546875" style="39" customWidth="1"/>
    <col min="14590" max="14590" width="59" style="39" customWidth="1"/>
    <col min="14591" max="14591" width="5.44140625" style="39" customWidth="1"/>
    <col min="14592" max="14592" width="9.21875" style="39" customWidth="1"/>
    <col min="14593" max="14593" width="10" style="39" customWidth="1"/>
    <col min="14594" max="14594" width="13.44140625" style="39" customWidth="1"/>
    <col min="14595" max="14595" width="10.5546875" style="39" customWidth="1"/>
    <col min="14596" max="14596" width="8.44140625" style="39" customWidth="1"/>
    <col min="14597" max="14597" width="10.21875" style="39" customWidth="1"/>
    <col min="14598" max="14598" width="12.44140625" style="39" customWidth="1"/>
    <col min="14599" max="14844" width="9.21875" style="39"/>
    <col min="14845" max="14845" width="4.5546875" style="39" customWidth="1"/>
    <col min="14846" max="14846" width="59" style="39" customWidth="1"/>
    <col min="14847" max="14847" width="5.44140625" style="39" customWidth="1"/>
    <col min="14848" max="14848" width="9.21875" style="39" customWidth="1"/>
    <col min="14849" max="14849" width="10" style="39" customWidth="1"/>
    <col min="14850" max="14850" width="13.44140625" style="39" customWidth="1"/>
    <col min="14851" max="14851" width="10.5546875" style="39" customWidth="1"/>
    <col min="14852" max="14852" width="8.44140625" style="39" customWidth="1"/>
    <col min="14853" max="14853" width="10.21875" style="39" customWidth="1"/>
    <col min="14854" max="14854" width="12.44140625" style="39" customWidth="1"/>
    <col min="14855" max="15100" width="9.21875" style="39"/>
    <col min="15101" max="15101" width="4.5546875" style="39" customWidth="1"/>
    <col min="15102" max="15102" width="59" style="39" customWidth="1"/>
    <col min="15103" max="15103" width="5.44140625" style="39" customWidth="1"/>
    <col min="15104" max="15104" width="9.21875" style="39" customWidth="1"/>
    <col min="15105" max="15105" width="10" style="39" customWidth="1"/>
    <col min="15106" max="15106" width="13.44140625" style="39" customWidth="1"/>
    <col min="15107" max="15107" width="10.5546875" style="39" customWidth="1"/>
    <col min="15108" max="15108" width="8.44140625" style="39" customWidth="1"/>
    <col min="15109" max="15109" width="10.21875" style="39" customWidth="1"/>
    <col min="15110" max="15110" width="12.44140625" style="39" customWidth="1"/>
    <col min="15111" max="15356" width="9.21875" style="39"/>
    <col min="15357" max="15357" width="4.5546875" style="39" customWidth="1"/>
    <col min="15358" max="15358" width="59" style="39" customWidth="1"/>
    <col min="15359" max="15359" width="5.44140625" style="39" customWidth="1"/>
    <col min="15360" max="15360" width="9.21875" style="39" customWidth="1"/>
    <col min="15361" max="15361" width="10" style="39" customWidth="1"/>
    <col min="15362" max="15362" width="13.44140625" style="39" customWidth="1"/>
    <col min="15363" max="15363" width="10.5546875" style="39" customWidth="1"/>
    <col min="15364" max="15364" width="8.44140625" style="39" customWidth="1"/>
    <col min="15365" max="15365" width="10.21875" style="39" customWidth="1"/>
    <col min="15366" max="15366" width="12.44140625" style="39" customWidth="1"/>
    <col min="15367" max="15612" width="9.21875" style="39"/>
    <col min="15613" max="15613" width="4.5546875" style="39" customWidth="1"/>
    <col min="15614" max="15614" width="59" style="39" customWidth="1"/>
    <col min="15615" max="15615" width="5.44140625" style="39" customWidth="1"/>
    <col min="15616" max="15616" width="9.21875" style="39" customWidth="1"/>
    <col min="15617" max="15617" width="10" style="39" customWidth="1"/>
    <col min="15618" max="15618" width="13.44140625" style="39" customWidth="1"/>
    <col min="15619" max="15619" width="10.5546875" style="39" customWidth="1"/>
    <col min="15620" max="15620" width="8.44140625" style="39" customWidth="1"/>
    <col min="15621" max="15621" width="10.21875" style="39" customWidth="1"/>
    <col min="15622" max="15622" width="12.44140625" style="39" customWidth="1"/>
    <col min="15623" max="15868" width="9.21875" style="39"/>
    <col min="15869" max="15869" width="4.5546875" style="39" customWidth="1"/>
    <col min="15870" max="15870" width="59" style="39" customWidth="1"/>
    <col min="15871" max="15871" width="5.44140625" style="39" customWidth="1"/>
    <col min="15872" max="15872" width="9.21875" style="39" customWidth="1"/>
    <col min="15873" max="15873" width="10" style="39" customWidth="1"/>
    <col min="15874" max="15874" width="13.44140625" style="39" customWidth="1"/>
    <col min="15875" max="15875" width="10.5546875" style="39" customWidth="1"/>
    <col min="15876" max="15876" width="8.44140625" style="39" customWidth="1"/>
    <col min="15877" max="15877" width="10.21875" style="39" customWidth="1"/>
    <col min="15878" max="15878" width="12.44140625" style="39" customWidth="1"/>
    <col min="15879" max="16124" width="9.21875" style="39"/>
    <col min="16125" max="16125" width="4.5546875" style="39" customWidth="1"/>
    <col min="16126" max="16126" width="59" style="39" customWidth="1"/>
    <col min="16127" max="16127" width="5.44140625" style="39" customWidth="1"/>
    <col min="16128" max="16128" width="9.21875" style="39" customWidth="1"/>
    <col min="16129" max="16129" width="10" style="39" customWidth="1"/>
    <col min="16130" max="16130" width="13.44140625" style="39" customWidth="1"/>
    <col min="16131" max="16131" width="10.5546875" style="39" customWidth="1"/>
    <col min="16132" max="16132" width="8.44140625" style="39" customWidth="1"/>
    <col min="16133" max="16133" width="10.21875" style="39" customWidth="1"/>
    <col min="16134" max="16134" width="12.44140625" style="39" customWidth="1"/>
    <col min="16135" max="16380" width="9.21875" style="39"/>
    <col min="16381" max="16384" width="9.21875" style="39" customWidth="1"/>
  </cols>
  <sheetData>
    <row r="1" spans="1:241" s="48" customFormat="1" ht="16.5" customHeight="1">
      <c r="A1" s="253" t="s">
        <v>168</v>
      </c>
      <c r="B1" s="253"/>
      <c r="C1" s="254"/>
      <c r="D1" s="254"/>
      <c r="E1" s="254"/>
      <c r="F1" s="254"/>
    </row>
    <row r="2" spans="1:241" s="48" customFormat="1" ht="16.5" customHeight="1">
      <c r="A2" s="255" t="s">
        <v>169</v>
      </c>
      <c r="B2" s="256"/>
      <c r="C2" s="115"/>
      <c r="D2" s="115"/>
      <c r="E2" s="115"/>
      <c r="F2" s="64"/>
    </row>
    <row r="3" spans="1:241" s="48" customFormat="1" ht="16.5" customHeight="1">
      <c r="A3" s="252" t="s">
        <v>59</v>
      </c>
      <c r="B3" s="252"/>
      <c r="C3" s="11"/>
      <c r="D3" s="11"/>
      <c r="E3" s="9"/>
      <c r="F3" s="9"/>
    </row>
    <row r="4" spans="1:241" s="13" customFormat="1" ht="14.4">
      <c r="A4" s="9"/>
      <c r="B4" s="17"/>
      <c r="C4" s="17"/>
      <c r="D4" s="112"/>
      <c r="E4" s="112"/>
      <c r="F4" s="112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</row>
    <row r="5" spans="1:241" s="13" customFormat="1" ht="14.4">
      <c r="A5" s="16" t="s">
        <v>294</v>
      </c>
      <c r="B5" s="17"/>
      <c r="C5" s="17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</row>
    <row r="6" spans="1:241" s="13" customFormat="1" ht="14.4">
      <c r="A6" s="118"/>
      <c r="B6" s="71"/>
      <c r="C6" s="39"/>
      <c r="D6" s="39"/>
      <c r="E6" s="39"/>
      <c r="F6" s="39"/>
      <c r="G6" s="73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</row>
    <row r="7" spans="1:241">
      <c r="A7" s="39" t="s">
        <v>62</v>
      </c>
    </row>
    <row r="9" spans="1:241" s="12" customFormat="1">
      <c r="A9" s="222" t="s">
        <v>63</v>
      </c>
      <c r="B9" s="223"/>
      <c r="C9" s="290" t="s">
        <v>0</v>
      </c>
      <c r="D9" s="290"/>
      <c r="E9" s="291">
        <v>34</v>
      </c>
      <c r="F9" s="292"/>
      <c r="G9" s="38"/>
    </row>
    <row r="10" spans="1:241" s="12" customFormat="1">
      <c r="A10" s="224" t="s">
        <v>64</v>
      </c>
      <c r="B10" s="221"/>
      <c r="C10" s="287" t="s">
        <v>0</v>
      </c>
      <c r="D10" s="287"/>
      <c r="E10" s="288">
        <v>18</v>
      </c>
      <c r="F10" s="289"/>
      <c r="G10" s="38"/>
    </row>
    <row r="11" spans="1:241" s="12" customFormat="1">
      <c r="A11" s="225" t="s">
        <v>65</v>
      </c>
      <c r="B11" s="12" t="s">
        <v>66</v>
      </c>
      <c r="C11" s="38"/>
      <c r="D11" s="38"/>
      <c r="E11" s="285"/>
      <c r="F11" s="286"/>
      <c r="G11" s="38"/>
    </row>
    <row r="12" spans="1:241" s="12" customFormat="1">
      <c r="A12" s="225"/>
      <c r="B12" s="12" t="s">
        <v>170</v>
      </c>
      <c r="C12" s="284" t="s">
        <v>0</v>
      </c>
      <c r="D12" s="284"/>
      <c r="E12" s="285">
        <v>11</v>
      </c>
      <c r="F12" s="286"/>
      <c r="G12" s="38"/>
    </row>
    <row r="13" spans="1:241" s="12" customFormat="1">
      <c r="A13" s="225"/>
      <c r="B13" s="12" t="s">
        <v>67</v>
      </c>
      <c r="C13" s="284" t="s">
        <v>0</v>
      </c>
      <c r="D13" s="284"/>
      <c r="E13" s="285">
        <v>3</v>
      </c>
      <c r="F13" s="286"/>
      <c r="G13" s="38"/>
    </row>
    <row r="14" spans="1:241" s="12" customFormat="1">
      <c r="A14" s="225"/>
      <c r="B14" s="12" t="s">
        <v>68</v>
      </c>
      <c r="C14" s="284" t="s">
        <v>0</v>
      </c>
      <c r="D14" s="284"/>
      <c r="E14" s="285">
        <v>4</v>
      </c>
      <c r="F14" s="286"/>
      <c r="G14" s="38"/>
    </row>
    <row r="15" spans="1:241" s="12" customFormat="1">
      <c r="A15" s="225"/>
      <c r="B15" s="12" t="s">
        <v>362</v>
      </c>
      <c r="C15" s="284" t="s">
        <v>0</v>
      </c>
      <c r="D15" s="284"/>
      <c r="E15" s="285">
        <v>1</v>
      </c>
      <c r="F15" s="286"/>
      <c r="G15" s="38"/>
    </row>
    <row r="16" spans="1:241" s="12" customFormat="1">
      <c r="A16" s="224" t="s">
        <v>144</v>
      </c>
      <c r="B16" s="221"/>
      <c r="C16" s="287" t="s">
        <v>0</v>
      </c>
      <c r="D16" s="287"/>
      <c r="E16" s="287">
        <v>15</v>
      </c>
      <c r="F16" s="293"/>
      <c r="G16" s="73"/>
    </row>
    <row r="17" spans="1:7" s="12" customFormat="1">
      <c r="A17" s="297" t="s">
        <v>69</v>
      </c>
      <c r="B17" s="298"/>
      <c r="C17" s="298"/>
      <c r="D17" s="298"/>
      <c r="E17" s="298"/>
      <c r="F17" s="299"/>
      <c r="G17" s="73"/>
    </row>
    <row r="18" spans="1:7" s="12" customFormat="1">
      <c r="A18" s="306" t="s">
        <v>174</v>
      </c>
      <c r="B18" s="307"/>
      <c r="C18" s="307"/>
      <c r="D18" s="307"/>
      <c r="E18" s="307"/>
      <c r="F18" s="308"/>
      <c r="G18" s="73"/>
    </row>
    <row r="19" spans="1:7" s="12" customFormat="1" ht="14.1" customHeight="1">
      <c r="A19" s="226"/>
      <c r="B19" s="72" t="s">
        <v>70</v>
      </c>
      <c r="C19" s="284" t="s">
        <v>0</v>
      </c>
      <c r="D19" s="284"/>
      <c r="E19" s="282">
        <v>9</v>
      </c>
      <c r="F19" s="300"/>
      <c r="G19" s="73"/>
    </row>
    <row r="20" spans="1:7" s="12" customFormat="1" ht="14.4">
      <c r="A20" s="227"/>
      <c r="B20" s="72" t="s">
        <v>171</v>
      </c>
      <c r="C20" s="284" t="s">
        <v>0</v>
      </c>
      <c r="D20" s="284"/>
      <c r="E20" s="282">
        <v>3</v>
      </c>
      <c r="F20" s="300"/>
      <c r="G20" s="73"/>
    </row>
    <row r="21" spans="1:7" s="12" customFormat="1" ht="14.55" customHeight="1">
      <c r="A21" s="227"/>
      <c r="B21" s="72" t="s">
        <v>172</v>
      </c>
      <c r="C21" s="284" t="s">
        <v>0</v>
      </c>
      <c r="D21" s="284"/>
      <c r="E21" s="282">
        <v>1</v>
      </c>
      <c r="F21" s="283"/>
      <c r="G21" s="73"/>
    </row>
    <row r="22" spans="1:7" s="12" customFormat="1" ht="14.55" customHeight="1">
      <c r="A22" s="227"/>
      <c r="B22" s="72" t="s">
        <v>173</v>
      </c>
      <c r="C22" s="284" t="s">
        <v>0</v>
      </c>
      <c r="D22" s="284"/>
      <c r="E22" s="282">
        <v>2</v>
      </c>
      <c r="F22" s="283"/>
      <c r="G22" s="73"/>
    </row>
    <row r="23" spans="1:7" s="12" customFormat="1">
      <c r="A23" s="220" t="s">
        <v>175</v>
      </c>
      <c r="B23" s="119"/>
      <c r="C23" s="287" t="s">
        <v>71</v>
      </c>
      <c r="D23" s="287"/>
      <c r="E23" s="304" t="s">
        <v>261</v>
      </c>
      <c r="F23" s="305"/>
      <c r="G23" s="73"/>
    </row>
    <row r="24" spans="1:7" s="12" customFormat="1">
      <c r="A24" s="228"/>
      <c r="B24" s="229" t="s">
        <v>176</v>
      </c>
      <c r="C24" s="301" t="s">
        <v>71</v>
      </c>
      <c r="D24" s="301"/>
      <c r="E24" s="302" t="s">
        <v>262</v>
      </c>
      <c r="F24" s="303"/>
      <c r="G24" s="73"/>
    </row>
    <row r="25" spans="1:7" s="12" customFormat="1" ht="13.05" customHeight="1">
      <c r="A25" s="119"/>
      <c r="B25" s="72"/>
      <c r="C25" s="284"/>
      <c r="D25" s="284"/>
      <c r="E25" s="282"/>
      <c r="F25" s="282"/>
      <c r="G25" s="73"/>
    </row>
    <row r="26" spans="1:7" s="12" customFormat="1">
      <c r="A26" s="14" t="s">
        <v>72</v>
      </c>
      <c r="B26" s="35"/>
      <c r="C26" s="35"/>
      <c r="D26" s="35"/>
      <c r="E26" s="35"/>
      <c r="F26" s="35"/>
      <c r="G26" s="73"/>
    </row>
    <row r="27" spans="1:7" s="12" customFormat="1" ht="5.55" customHeight="1">
      <c r="A27" s="14"/>
      <c r="B27" s="35"/>
      <c r="C27" s="35"/>
      <c r="D27" s="35"/>
      <c r="E27" s="35"/>
      <c r="F27" s="35"/>
      <c r="G27" s="73"/>
    </row>
    <row r="28" spans="1:7" s="12" customFormat="1" ht="45.6" customHeight="1">
      <c r="A28" s="277" t="s">
        <v>145</v>
      </c>
      <c r="B28" s="277"/>
      <c r="C28" s="277"/>
      <c r="D28" s="277"/>
      <c r="E28" s="277"/>
      <c r="F28" s="277"/>
      <c r="G28" s="73"/>
    </row>
    <row r="29" spans="1:7" s="12" customFormat="1">
      <c r="A29" s="35"/>
      <c r="B29" s="62"/>
      <c r="C29" s="40"/>
      <c r="D29" s="40"/>
      <c r="E29" s="40"/>
      <c r="F29" s="40"/>
      <c r="G29" s="73"/>
    </row>
    <row r="30" spans="1:7" s="12" customFormat="1">
      <c r="A30" s="120"/>
      <c r="B30" s="121" t="s">
        <v>12</v>
      </c>
      <c r="C30" s="121" t="s">
        <v>146</v>
      </c>
      <c r="D30" s="121" t="s">
        <v>147</v>
      </c>
      <c r="E30" s="121" t="s">
        <v>148</v>
      </c>
      <c r="F30" s="121" t="s">
        <v>149</v>
      </c>
      <c r="G30" s="73"/>
    </row>
    <row r="31" spans="1:7" s="12" customFormat="1" ht="14.55" customHeight="1">
      <c r="A31" s="122"/>
      <c r="B31" s="74" t="s">
        <v>73</v>
      </c>
      <c r="C31" s="36"/>
      <c r="D31" s="36"/>
      <c r="E31" s="61"/>
      <c r="F31" s="75"/>
      <c r="G31" s="73"/>
    </row>
    <row r="32" spans="1:7" s="12" customFormat="1" ht="14.55" customHeight="1">
      <c r="A32" s="66">
        <v>1</v>
      </c>
      <c r="B32" s="75" t="s">
        <v>170</v>
      </c>
      <c r="C32" s="66" t="s">
        <v>0</v>
      </c>
      <c r="D32" s="76">
        <f>SUM(E12)</f>
        <v>11</v>
      </c>
      <c r="E32" s="77">
        <v>0</v>
      </c>
      <c r="F32" s="78">
        <f t="shared" ref="F32:F37" si="0">PRODUCT(D32:E32)</f>
        <v>0</v>
      </c>
      <c r="G32" s="73"/>
    </row>
    <row r="33" spans="1:243" s="12" customFormat="1">
      <c r="A33" s="66">
        <v>2</v>
      </c>
      <c r="B33" s="75" t="s">
        <v>67</v>
      </c>
      <c r="C33" s="66" t="s">
        <v>0</v>
      </c>
      <c r="D33" s="76">
        <f>SUM(E13)</f>
        <v>3</v>
      </c>
      <c r="E33" s="77">
        <v>0</v>
      </c>
      <c r="F33" s="78">
        <f t="shared" si="0"/>
        <v>0</v>
      </c>
      <c r="G33" s="73"/>
    </row>
    <row r="34" spans="1:243" s="12" customFormat="1">
      <c r="A34" s="66">
        <v>3</v>
      </c>
      <c r="B34" s="75" t="s">
        <v>68</v>
      </c>
      <c r="C34" s="66" t="s">
        <v>0</v>
      </c>
      <c r="D34" s="76">
        <f>SUM(E14)</f>
        <v>4</v>
      </c>
      <c r="E34" s="77">
        <v>0</v>
      </c>
      <c r="F34" s="78">
        <f t="shared" si="0"/>
        <v>0</v>
      </c>
      <c r="G34" s="73"/>
    </row>
    <row r="35" spans="1:243" s="12" customFormat="1" ht="18" customHeight="1">
      <c r="A35" s="66">
        <v>4</v>
      </c>
      <c r="B35" s="75" t="s">
        <v>150</v>
      </c>
      <c r="C35" s="66" t="s">
        <v>0</v>
      </c>
      <c r="D35" s="76">
        <f>SUM(E15)</f>
        <v>1</v>
      </c>
      <c r="E35" s="77">
        <v>0</v>
      </c>
      <c r="F35" s="78">
        <f t="shared" si="0"/>
        <v>0</v>
      </c>
      <c r="G35" s="102"/>
    </row>
    <row r="36" spans="1:243" s="12" customFormat="1" ht="18" customHeight="1">
      <c r="A36" s="66">
        <v>5</v>
      </c>
      <c r="B36" s="75" t="s">
        <v>361</v>
      </c>
      <c r="C36" s="66" t="s">
        <v>0</v>
      </c>
      <c r="D36" s="76">
        <v>1</v>
      </c>
      <c r="E36" s="77">
        <v>0</v>
      </c>
      <c r="F36" s="78">
        <f t="shared" si="0"/>
        <v>0</v>
      </c>
      <c r="G36" s="102"/>
    </row>
    <row r="37" spans="1:243" s="12" customFormat="1" ht="30.6" customHeight="1">
      <c r="A37" s="66">
        <v>6</v>
      </c>
      <c r="B37" s="75" t="s">
        <v>74</v>
      </c>
      <c r="C37" s="36" t="s">
        <v>0</v>
      </c>
      <c r="D37" s="79">
        <f>SUM(D32:D34)</f>
        <v>18</v>
      </c>
      <c r="E37" s="61">
        <v>0</v>
      </c>
      <c r="F37" s="78">
        <f t="shared" si="0"/>
        <v>0</v>
      </c>
      <c r="G37" s="73"/>
    </row>
    <row r="38" spans="1:243" s="12" customFormat="1">
      <c r="A38" s="69"/>
      <c r="B38" s="74" t="s">
        <v>75</v>
      </c>
      <c r="C38" s="68"/>
      <c r="D38" s="80"/>
      <c r="E38" s="81"/>
      <c r="F38" s="82">
        <f>SUM(F32:F37)</f>
        <v>0</v>
      </c>
      <c r="G38" s="73"/>
    </row>
    <row r="39" spans="1:243" s="12" customFormat="1">
      <c r="A39" s="83"/>
      <c r="B39" s="84"/>
      <c r="C39" s="84"/>
      <c r="D39" s="84"/>
      <c r="E39" s="84"/>
      <c r="F39" s="84"/>
      <c r="G39" s="73"/>
    </row>
    <row r="40" spans="1:243" s="12" customFormat="1" ht="14.4">
      <c r="A40" s="62"/>
      <c r="B40" s="295" t="s">
        <v>76</v>
      </c>
      <c r="C40" s="296"/>
      <c r="D40" s="296"/>
      <c r="E40" s="296"/>
      <c r="F40" s="296"/>
      <c r="G40" s="73"/>
    </row>
    <row r="41" spans="1:243" s="12" customFormat="1">
      <c r="A41" s="66">
        <v>1</v>
      </c>
      <c r="B41" s="75" t="s">
        <v>295</v>
      </c>
      <c r="C41" s="66" t="s">
        <v>0</v>
      </c>
      <c r="D41" s="76">
        <f>SUM(E19)</f>
        <v>9</v>
      </c>
      <c r="E41" s="77">
        <v>0</v>
      </c>
      <c r="F41" s="78">
        <f t="shared" ref="F41:F43" si="1">PRODUCT(D41:E41)</f>
        <v>0</v>
      </c>
      <c r="G41" s="73"/>
    </row>
    <row r="42" spans="1:243" s="12" customFormat="1">
      <c r="A42" s="66">
        <v>2</v>
      </c>
      <c r="B42" s="75" t="s">
        <v>296</v>
      </c>
      <c r="C42" s="66" t="s">
        <v>0</v>
      </c>
      <c r="D42" s="76">
        <f>SUM(E20)</f>
        <v>3</v>
      </c>
      <c r="E42" s="77">
        <v>0</v>
      </c>
      <c r="F42" s="78">
        <f t="shared" si="1"/>
        <v>0</v>
      </c>
      <c r="G42" s="73"/>
    </row>
    <row r="43" spans="1:243" s="12" customFormat="1">
      <c r="A43" s="66">
        <v>3</v>
      </c>
      <c r="B43" s="75" t="s">
        <v>172</v>
      </c>
      <c r="C43" s="66" t="s">
        <v>0</v>
      </c>
      <c r="D43" s="76">
        <f>SUM(E21)</f>
        <v>1</v>
      </c>
      <c r="E43" s="77">
        <v>0</v>
      </c>
      <c r="F43" s="78">
        <f t="shared" si="1"/>
        <v>0</v>
      </c>
      <c r="G43" s="73"/>
    </row>
    <row r="44" spans="1:243" s="12" customFormat="1" ht="16.8" customHeight="1">
      <c r="A44" s="66">
        <v>4</v>
      </c>
      <c r="B44" s="75" t="s">
        <v>297</v>
      </c>
      <c r="C44" s="66" t="s">
        <v>0</v>
      </c>
      <c r="D44" s="76">
        <f>SUM(E22)</f>
        <v>2</v>
      </c>
      <c r="E44" s="77">
        <v>0</v>
      </c>
      <c r="F44" s="78">
        <f t="shared" ref="F44" si="2">PRODUCT(D44:E44)</f>
        <v>0</v>
      </c>
      <c r="G44" s="73"/>
    </row>
    <row r="45" spans="1:243" s="12" customFormat="1" ht="27.6">
      <c r="A45" s="66">
        <v>5</v>
      </c>
      <c r="B45" s="75" t="s">
        <v>299</v>
      </c>
      <c r="C45" s="66" t="s">
        <v>8</v>
      </c>
      <c r="D45" s="76">
        <v>11</v>
      </c>
      <c r="E45" s="77">
        <v>0</v>
      </c>
      <c r="F45" s="78">
        <f t="shared" ref="F45" si="3">PRODUCT(D45:E45)</f>
        <v>0</v>
      </c>
      <c r="G45" s="73"/>
    </row>
    <row r="46" spans="1:243" ht="27.6">
      <c r="A46" s="66">
        <v>6</v>
      </c>
      <c r="B46" s="75" t="s">
        <v>298</v>
      </c>
      <c r="C46" s="66" t="s">
        <v>8</v>
      </c>
      <c r="D46" s="76">
        <v>86</v>
      </c>
      <c r="E46" s="77">
        <v>0</v>
      </c>
      <c r="F46" s="78">
        <f>PRODUCT(D46:E46)</f>
        <v>0</v>
      </c>
      <c r="G46" s="25"/>
      <c r="H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</row>
    <row r="47" spans="1:243" s="35" customFormat="1">
      <c r="A47" s="66">
        <v>7</v>
      </c>
      <c r="B47" s="75" t="s">
        <v>151</v>
      </c>
      <c r="C47" s="36" t="s">
        <v>0</v>
      </c>
      <c r="D47" s="79">
        <f>SUM(D41:D44)</f>
        <v>15</v>
      </c>
      <c r="E47" s="61">
        <v>0</v>
      </c>
      <c r="F47" s="78">
        <f>PRODUCT(D47:E47)</f>
        <v>0</v>
      </c>
      <c r="G47" s="40"/>
    </row>
    <row r="48" spans="1:243" s="35" customFormat="1">
      <c r="A48" s="66">
        <v>8</v>
      </c>
      <c r="B48" s="85" t="s">
        <v>77</v>
      </c>
      <c r="C48" s="36" t="s">
        <v>0</v>
      </c>
      <c r="D48" s="79">
        <f>SUM(D41:D44)</f>
        <v>15</v>
      </c>
      <c r="E48" s="61">
        <v>0</v>
      </c>
      <c r="F48" s="78">
        <f>PRODUCT(D48:E48)</f>
        <v>0</v>
      </c>
      <c r="G48" s="40"/>
    </row>
    <row r="49" spans="1:7" s="35" customFormat="1">
      <c r="A49" s="86"/>
      <c r="B49" s="87" t="s">
        <v>78</v>
      </c>
      <c r="C49" s="88"/>
      <c r="D49" s="89"/>
      <c r="E49" s="294">
        <f>SUM(F44:F48)</f>
        <v>0</v>
      </c>
      <c r="F49" s="294"/>
      <c r="G49" s="40"/>
    </row>
    <row r="50" spans="1:7" s="35" customFormat="1">
      <c r="A50" s="123"/>
      <c r="B50" s="124"/>
      <c r="C50" s="123"/>
      <c r="D50" s="123"/>
      <c r="E50" s="123"/>
      <c r="F50" s="123"/>
      <c r="G50" s="40"/>
    </row>
    <row r="51" spans="1:7" s="35" customFormat="1">
      <c r="A51" s="123"/>
      <c r="B51" s="124"/>
      <c r="C51" s="123"/>
      <c r="D51" s="123"/>
      <c r="E51" s="123"/>
      <c r="F51" s="123"/>
      <c r="G51" s="40"/>
    </row>
    <row r="52" spans="1:7" s="35" customFormat="1">
      <c r="A52" s="123"/>
      <c r="B52" s="124"/>
      <c r="C52" s="123"/>
      <c r="D52" s="123"/>
      <c r="E52" s="123"/>
      <c r="F52" s="123"/>
      <c r="G52" s="40"/>
    </row>
  </sheetData>
  <mergeCells count="37">
    <mergeCell ref="E13:F13"/>
    <mergeCell ref="C15:D15"/>
    <mergeCell ref="E15:F15"/>
    <mergeCell ref="E14:F14"/>
    <mergeCell ref="C14:D14"/>
    <mergeCell ref="E49:F49"/>
    <mergeCell ref="B40:F40"/>
    <mergeCell ref="A17:F17"/>
    <mergeCell ref="C19:D19"/>
    <mergeCell ref="E19:F19"/>
    <mergeCell ref="A28:F28"/>
    <mergeCell ref="C24:D24"/>
    <mergeCell ref="E24:F24"/>
    <mergeCell ref="C25:D25"/>
    <mergeCell ref="E25:F25"/>
    <mergeCell ref="C20:D20"/>
    <mergeCell ref="E20:F20"/>
    <mergeCell ref="C23:D23"/>
    <mergeCell ref="E23:F23"/>
    <mergeCell ref="A18:F18"/>
    <mergeCell ref="C21:D21"/>
    <mergeCell ref="E21:F21"/>
    <mergeCell ref="C22:D22"/>
    <mergeCell ref="E22:F22"/>
    <mergeCell ref="A1:F1"/>
    <mergeCell ref="C12:D12"/>
    <mergeCell ref="E12:F12"/>
    <mergeCell ref="C10:D10"/>
    <mergeCell ref="E10:F10"/>
    <mergeCell ref="E11:F11"/>
    <mergeCell ref="C9:D9"/>
    <mergeCell ref="E9:F9"/>
    <mergeCell ref="A2:B2"/>
    <mergeCell ref="A3:B3"/>
    <mergeCell ref="C16:D16"/>
    <mergeCell ref="E16:F16"/>
    <mergeCell ref="C13:D13"/>
  </mergeCells>
  <pageMargins left="0.51181102362204722" right="0.51181102362204722" top="0.78740157480314965" bottom="0.59055118110236227" header="0.31496062992125984" footer="0.31496062992125984"/>
  <pageSetup paperSize="9" scale="95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O132"/>
  <sheetViews>
    <sheetView topLeftCell="A107" zoomScaleNormal="100" workbookViewId="0">
      <selection activeCell="E130" sqref="E130:F130"/>
    </sheetView>
  </sheetViews>
  <sheetFormatPr defaultRowHeight="14.4"/>
  <cols>
    <col min="1" max="1" width="5.44140625" style="13" customWidth="1"/>
    <col min="2" max="2" width="52" style="13" customWidth="1"/>
    <col min="3" max="3" width="6" style="13" customWidth="1"/>
    <col min="4" max="4" width="11.21875" style="13" customWidth="1"/>
    <col min="5" max="5" width="10.21875" style="13" customWidth="1"/>
    <col min="6" max="6" width="15.5546875" style="13" customWidth="1"/>
    <col min="7" max="8" width="9.21875" style="13"/>
    <col min="9" max="9" width="20.44140625" style="13" customWidth="1"/>
    <col min="10" max="10" width="22.21875" style="13" customWidth="1"/>
    <col min="11" max="256" width="9.21875" style="13"/>
    <col min="257" max="257" width="5.44140625" style="13" customWidth="1"/>
    <col min="258" max="258" width="48.77734375" style="13" customWidth="1"/>
    <col min="259" max="259" width="6" style="13" customWidth="1"/>
    <col min="260" max="260" width="11.21875" style="13" customWidth="1"/>
    <col min="261" max="261" width="10.21875" style="13" customWidth="1"/>
    <col min="262" max="262" width="15.5546875" style="13" customWidth="1"/>
    <col min="263" max="264" width="9.21875" style="13"/>
    <col min="265" max="265" width="20.44140625" style="13" customWidth="1"/>
    <col min="266" max="266" width="22.21875" style="13" customWidth="1"/>
    <col min="267" max="512" width="9.21875" style="13"/>
    <col min="513" max="513" width="5.44140625" style="13" customWidth="1"/>
    <col min="514" max="514" width="48.77734375" style="13" customWidth="1"/>
    <col min="515" max="515" width="6" style="13" customWidth="1"/>
    <col min="516" max="516" width="11.21875" style="13" customWidth="1"/>
    <col min="517" max="517" width="10.21875" style="13" customWidth="1"/>
    <col min="518" max="518" width="15.5546875" style="13" customWidth="1"/>
    <col min="519" max="520" width="9.21875" style="13"/>
    <col min="521" max="521" width="20.44140625" style="13" customWidth="1"/>
    <col min="522" max="522" width="22.21875" style="13" customWidth="1"/>
    <col min="523" max="768" width="9.21875" style="13"/>
    <col min="769" max="769" width="5.44140625" style="13" customWidth="1"/>
    <col min="770" max="770" width="48.77734375" style="13" customWidth="1"/>
    <col min="771" max="771" width="6" style="13" customWidth="1"/>
    <col min="772" max="772" width="11.21875" style="13" customWidth="1"/>
    <col min="773" max="773" width="10.21875" style="13" customWidth="1"/>
    <col min="774" max="774" width="15.5546875" style="13" customWidth="1"/>
    <col min="775" max="776" width="9.21875" style="13"/>
    <col min="777" max="777" width="20.44140625" style="13" customWidth="1"/>
    <col min="778" max="778" width="22.21875" style="13" customWidth="1"/>
    <col min="779" max="1024" width="9.21875" style="13"/>
    <col min="1025" max="1025" width="5.44140625" style="13" customWidth="1"/>
    <col min="1026" max="1026" width="48.77734375" style="13" customWidth="1"/>
    <col min="1027" max="1027" width="6" style="13" customWidth="1"/>
    <col min="1028" max="1028" width="11.21875" style="13" customWidth="1"/>
    <col min="1029" max="1029" width="10.21875" style="13" customWidth="1"/>
    <col min="1030" max="1030" width="15.5546875" style="13" customWidth="1"/>
    <col min="1031" max="1032" width="9.21875" style="13"/>
    <col min="1033" max="1033" width="20.44140625" style="13" customWidth="1"/>
    <col min="1034" max="1034" width="22.21875" style="13" customWidth="1"/>
    <col min="1035" max="1280" width="9.21875" style="13"/>
    <col min="1281" max="1281" width="5.44140625" style="13" customWidth="1"/>
    <col min="1282" max="1282" width="48.77734375" style="13" customWidth="1"/>
    <col min="1283" max="1283" width="6" style="13" customWidth="1"/>
    <col min="1284" max="1284" width="11.21875" style="13" customWidth="1"/>
    <col min="1285" max="1285" width="10.21875" style="13" customWidth="1"/>
    <col min="1286" max="1286" width="15.5546875" style="13" customWidth="1"/>
    <col min="1287" max="1288" width="9.21875" style="13"/>
    <col min="1289" max="1289" width="20.44140625" style="13" customWidth="1"/>
    <col min="1290" max="1290" width="22.21875" style="13" customWidth="1"/>
    <col min="1291" max="1536" width="9.21875" style="13"/>
    <col min="1537" max="1537" width="5.44140625" style="13" customWidth="1"/>
    <col min="1538" max="1538" width="48.77734375" style="13" customWidth="1"/>
    <col min="1539" max="1539" width="6" style="13" customWidth="1"/>
    <col min="1540" max="1540" width="11.21875" style="13" customWidth="1"/>
    <col min="1541" max="1541" width="10.21875" style="13" customWidth="1"/>
    <col min="1542" max="1542" width="15.5546875" style="13" customWidth="1"/>
    <col min="1543" max="1544" width="9.21875" style="13"/>
    <col min="1545" max="1545" width="20.44140625" style="13" customWidth="1"/>
    <col min="1546" max="1546" width="22.21875" style="13" customWidth="1"/>
    <col min="1547" max="1792" width="9.21875" style="13"/>
    <col min="1793" max="1793" width="5.44140625" style="13" customWidth="1"/>
    <col min="1794" max="1794" width="48.77734375" style="13" customWidth="1"/>
    <col min="1795" max="1795" width="6" style="13" customWidth="1"/>
    <col min="1796" max="1796" width="11.21875" style="13" customWidth="1"/>
    <col min="1797" max="1797" width="10.21875" style="13" customWidth="1"/>
    <col min="1798" max="1798" width="15.5546875" style="13" customWidth="1"/>
    <col min="1799" max="1800" width="9.21875" style="13"/>
    <col min="1801" max="1801" width="20.44140625" style="13" customWidth="1"/>
    <col min="1802" max="1802" width="22.21875" style="13" customWidth="1"/>
    <col min="1803" max="2048" width="9.21875" style="13"/>
    <col min="2049" max="2049" width="5.44140625" style="13" customWidth="1"/>
    <col min="2050" max="2050" width="48.77734375" style="13" customWidth="1"/>
    <col min="2051" max="2051" width="6" style="13" customWidth="1"/>
    <col min="2052" max="2052" width="11.21875" style="13" customWidth="1"/>
    <col min="2053" max="2053" width="10.21875" style="13" customWidth="1"/>
    <col min="2054" max="2054" width="15.5546875" style="13" customWidth="1"/>
    <col min="2055" max="2056" width="9.21875" style="13"/>
    <col min="2057" max="2057" width="20.44140625" style="13" customWidth="1"/>
    <col min="2058" max="2058" width="22.21875" style="13" customWidth="1"/>
    <col min="2059" max="2304" width="9.21875" style="13"/>
    <col min="2305" max="2305" width="5.44140625" style="13" customWidth="1"/>
    <col min="2306" max="2306" width="48.77734375" style="13" customWidth="1"/>
    <col min="2307" max="2307" width="6" style="13" customWidth="1"/>
    <col min="2308" max="2308" width="11.21875" style="13" customWidth="1"/>
    <col min="2309" max="2309" width="10.21875" style="13" customWidth="1"/>
    <col min="2310" max="2310" width="15.5546875" style="13" customWidth="1"/>
    <col min="2311" max="2312" width="9.21875" style="13"/>
    <col min="2313" max="2313" width="20.44140625" style="13" customWidth="1"/>
    <col min="2314" max="2314" width="22.21875" style="13" customWidth="1"/>
    <col min="2315" max="2560" width="9.21875" style="13"/>
    <col min="2561" max="2561" width="5.44140625" style="13" customWidth="1"/>
    <col min="2562" max="2562" width="48.77734375" style="13" customWidth="1"/>
    <col min="2563" max="2563" width="6" style="13" customWidth="1"/>
    <col min="2564" max="2564" width="11.21875" style="13" customWidth="1"/>
    <col min="2565" max="2565" width="10.21875" style="13" customWidth="1"/>
    <col min="2566" max="2566" width="15.5546875" style="13" customWidth="1"/>
    <col min="2567" max="2568" width="9.21875" style="13"/>
    <col min="2569" max="2569" width="20.44140625" style="13" customWidth="1"/>
    <col min="2570" max="2570" width="22.21875" style="13" customWidth="1"/>
    <col min="2571" max="2816" width="9.21875" style="13"/>
    <col min="2817" max="2817" width="5.44140625" style="13" customWidth="1"/>
    <col min="2818" max="2818" width="48.77734375" style="13" customWidth="1"/>
    <col min="2819" max="2819" width="6" style="13" customWidth="1"/>
    <col min="2820" max="2820" width="11.21875" style="13" customWidth="1"/>
    <col min="2821" max="2821" width="10.21875" style="13" customWidth="1"/>
    <col min="2822" max="2822" width="15.5546875" style="13" customWidth="1"/>
    <col min="2823" max="2824" width="9.21875" style="13"/>
    <col min="2825" max="2825" width="20.44140625" style="13" customWidth="1"/>
    <col min="2826" max="2826" width="22.21875" style="13" customWidth="1"/>
    <col min="2827" max="3072" width="9.21875" style="13"/>
    <col min="3073" max="3073" width="5.44140625" style="13" customWidth="1"/>
    <col min="3074" max="3074" width="48.77734375" style="13" customWidth="1"/>
    <col min="3075" max="3075" width="6" style="13" customWidth="1"/>
    <col min="3076" max="3076" width="11.21875" style="13" customWidth="1"/>
    <col min="3077" max="3077" width="10.21875" style="13" customWidth="1"/>
    <col min="3078" max="3078" width="15.5546875" style="13" customWidth="1"/>
    <col min="3079" max="3080" width="9.21875" style="13"/>
    <col min="3081" max="3081" width="20.44140625" style="13" customWidth="1"/>
    <col min="3082" max="3082" width="22.21875" style="13" customWidth="1"/>
    <col min="3083" max="3328" width="9.21875" style="13"/>
    <col min="3329" max="3329" width="5.44140625" style="13" customWidth="1"/>
    <col min="3330" max="3330" width="48.77734375" style="13" customWidth="1"/>
    <col min="3331" max="3331" width="6" style="13" customWidth="1"/>
    <col min="3332" max="3332" width="11.21875" style="13" customWidth="1"/>
    <col min="3333" max="3333" width="10.21875" style="13" customWidth="1"/>
    <col min="3334" max="3334" width="15.5546875" style="13" customWidth="1"/>
    <col min="3335" max="3336" width="9.21875" style="13"/>
    <col min="3337" max="3337" width="20.44140625" style="13" customWidth="1"/>
    <col min="3338" max="3338" width="22.21875" style="13" customWidth="1"/>
    <col min="3339" max="3584" width="9.21875" style="13"/>
    <col min="3585" max="3585" width="5.44140625" style="13" customWidth="1"/>
    <col min="3586" max="3586" width="48.77734375" style="13" customWidth="1"/>
    <col min="3587" max="3587" width="6" style="13" customWidth="1"/>
    <col min="3588" max="3588" width="11.21875" style="13" customWidth="1"/>
    <col min="3589" max="3589" width="10.21875" style="13" customWidth="1"/>
    <col min="3590" max="3590" width="15.5546875" style="13" customWidth="1"/>
    <col min="3591" max="3592" width="9.21875" style="13"/>
    <col min="3593" max="3593" width="20.44140625" style="13" customWidth="1"/>
    <col min="3594" max="3594" width="22.21875" style="13" customWidth="1"/>
    <col min="3595" max="3840" width="9.21875" style="13"/>
    <col min="3841" max="3841" width="5.44140625" style="13" customWidth="1"/>
    <col min="3842" max="3842" width="48.77734375" style="13" customWidth="1"/>
    <col min="3843" max="3843" width="6" style="13" customWidth="1"/>
    <col min="3844" max="3844" width="11.21875" style="13" customWidth="1"/>
    <col min="3845" max="3845" width="10.21875" style="13" customWidth="1"/>
    <col min="3846" max="3846" width="15.5546875" style="13" customWidth="1"/>
    <col min="3847" max="3848" width="9.21875" style="13"/>
    <col min="3849" max="3849" width="20.44140625" style="13" customWidth="1"/>
    <col min="3850" max="3850" width="22.21875" style="13" customWidth="1"/>
    <col min="3851" max="4096" width="9.21875" style="13"/>
    <col min="4097" max="4097" width="5.44140625" style="13" customWidth="1"/>
    <col min="4098" max="4098" width="48.77734375" style="13" customWidth="1"/>
    <col min="4099" max="4099" width="6" style="13" customWidth="1"/>
    <col min="4100" max="4100" width="11.21875" style="13" customWidth="1"/>
    <col min="4101" max="4101" width="10.21875" style="13" customWidth="1"/>
    <col min="4102" max="4102" width="15.5546875" style="13" customWidth="1"/>
    <col min="4103" max="4104" width="9.21875" style="13"/>
    <col min="4105" max="4105" width="20.44140625" style="13" customWidth="1"/>
    <col min="4106" max="4106" width="22.21875" style="13" customWidth="1"/>
    <col min="4107" max="4352" width="9.21875" style="13"/>
    <col min="4353" max="4353" width="5.44140625" style="13" customWidth="1"/>
    <col min="4354" max="4354" width="48.77734375" style="13" customWidth="1"/>
    <col min="4355" max="4355" width="6" style="13" customWidth="1"/>
    <col min="4356" max="4356" width="11.21875" style="13" customWidth="1"/>
    <col min="4357" max="4357" width="10.21875" style="13" customWidth="1"/>
    <col min="4358" max="4358" width="15.5546875" style="13" customWidth="1"/>
    <col min="4359" max="4360" width="9.21875" style="13"/>
    <col min="4361" max="4361" width="20.44140625" style="13" customWidth="1"/>
    <col min="4362" max="4362" width="22.21875" style="13" customWidth="1"/>
    <col min="4363" max="4608" width="9.21875" style="13"/>
    <col min="4609" max="4609" width="5.44140625" style="13" customWidth="1"/>
    <col min="4610" max="4610" width="48.77734375" style="13" customWidth="1"/>
    <col min="4611" max="4611" width="6" style="13" customWidth="1"/>
    <col min="4612" max="4612" width="11.21875" style="13" customWidth="1"/>
    <col min="4613" max="4613" width="10.21875" style="13" customWidth="1"/>
    <col min="4614" max="4614" width="15.5546875" style="13" customWidth="1"/>
    <col min="4615" max="4616" width="9.21875" style="13"/>
    <col min="4617" max="4617" width="20.44140625" style="13" customWidth="1"/>
    <col min="4618" max="4618" width="22.21875" style="13" customWidth="1"/>
    <col min="4619" max="4864" width="9.21875" style="13"/>
    <col min="4865" max="4865" width="5.44140625" style="13" customWidth="1"/>
    <col min="4866" max="4866" width="48.77734375" style="13" customWidth="1"/>
    <col min="4867" max="4867" width="6" style="13" customWidth="1"/>
    <col min="4868" max="4868" width="11.21875" style="13" customWidth="1"/>
    <col min="4869" max="4869" width="10.21875" style="13" customWidth="1"/>
    <col min="4870" max="4870" width="15.5546875" style="13" customWidth="1"/>
    <col min="4871" max="4872" width="9.21875" style="13"/>
    <col min="4873" max="4873" width="20.44140625" style="13" customWidth="1"/>
    <col min="4874" max="4874" width="22.21875" style="13" customWidth="1"/>
    <col min="4875" max="5120" width="9.21875" style="13"/>
    <col min="5121" max="5121" width="5.44140625" style="13" customWidth="1"/>
    <col min="5122" max="5122" width="48.77734375" style="13" customWidth="1"/>
    <col min="5123" max="5123" width="6" style="13" customWidth="1"/>
    <col min="5124" max="5124" width="11.21875" style="13" customWidth="1"/>
    <col min="5125" max="5125" width="10.21875" style="13" customWidth="1"/>
    <col min="5126" max="5126" width="15.5546875" style="13" customWidth="1"/>
    <col min="5127" max="5128" width="9.21875" style="13"/>
    <col min="5129" max="5129" width="20.44140625" style="13" customWidth="1"/>
    <col min="5130" max="5130" width="22.21875" style="13" customWidth="1"/>
    <col min="5131" max="5376" width="9.21875" style="13"/>
    <col min="5377" max="5377" width="5.44140625" style="13" customWidth="1"/>
    <col min="5378" max="5378" width="48.77734375" style="13" customWidth="1"/>
    <col min="5379" max="5379" width="6" style="13" customWidth="1"/>
    <col min="5380" max="5380" width="11.21875" style="13" customWidth="1"/>
    <col min="5381" max="5381" width="10.21875" style="13" customWidth="1"/>
    <col min="5382" max="5382" width="15.5546875" style="13" customWidth="1"/>
    <col min="5383" max="5384" width="9.21875" style="13"/>
    <col min="5385" max="5385" width="20.44140625" style="13" customWidth="1"/>
    <col min="5386" max="5386" width="22.21875" style="13" customWidth="1"/>
    <col min="5387" max="5632" width="9.21875" style="13"/>
    <col min="5633" max="5633" width="5.44140625" style="13" customWidth="1"/>
    <col min="5634" max="5634" width="48.77734375" style="13" customWidth="1"/>
    <col min="5635" max="5635" width="6" style="13" customWidth="1"/>
    <col min="5636" max="5636" width="11.21875" style="13" customWidth="1"/>
    <col min="5637" max="5637" width="10.21875" style="13" customWidth="1"/>
    <col min="5638" max="5638" width="15.5546875" style="13" customWidth="1"/>
    <col min="5639" max="5640" width="9.21875" style="13"/>
    <col min="5641" max="5641" width="20.44140625" style="13" customWidth="1"/>
    <col min="5642" max="5642" width="22.21875" style="13" customWidth="1"/>
    <col min="5643" max="5888" width="9.21875" style="13"/>
    <col min="5889" max="5889" width="5.44140625" style="13" customWidth="1"/>
    <col min="5890" max="5890" width="48.77734375" style="13" customWidth="1"/>
    <col min="5891" max="5891" width="6" style="13" customWidth="1"/>
    <col min="5892" max="5892" width="11.21875" style="13" customWidth="1"/>
    <col min="5893" max="5893" width="10.21875" style="13" customWidth="1"/>
    <col min="5894" max="5894" width="15.5546875" style="13" customWidth="1"/>
    <col min="5895" max="5896" width="9.21875" style="13"/>
    <col min="5897" max="5897" width="20.44140625" style="13" customWidth="1"/>
    <col min="5898" max="5898" width="22.21875" style="13" customWidth="1"/>
    <col min="5899" max="6144" width="9.21875" style="13"/>
    <col min="6145" max="6145" width="5.44140625" style="13" customWidth="1"/>
    <col min="6146" max="6146" width="48.77734375" style="13" customWidth="1"/>
    <col min="6147" max="6147" width="6" style="13" customWidth="1"/>
    <col min="6148" max="6148" width="11.21875" style="13" customWidth="1"/>
    <col min="6149" max="6149" width="10.21875" style="13" customWidth="1"/>
    <col min="6150" max="6150" width="15.5546875" style="13" customWidth="1"/>
    <col min="6151" max="6152" width="9.21875" style="13"/>
    <col min="6153" max="6153" width="20.44140625" style="13" customWidth="1"/>
    <col min="6154" max="6154" width="22.21875" style="13" customWidth="1"/>
    <col min="6155" max="6400" width="9.21875" style="13"/>
    <col min="6401" max="6401" width="5.44140625" style="13" customWidth="1"/>
    <col min="6402" max="6402" width="48.77734375" style="13" customWidth="1"/>
    <col min="6403" max="6403" width="6" style="13" customWidth="1"/>
    <col min="6404" max="6404" width="11.21875" style="13" customWidth="1"/>
    <col min="6405" max="6405" width="10.21875" style="13" customWidth="1"/>
    <col min="6406" max="6406" width="15.5546875" style="13" customWidth="1"/>
    <col min="6407" max="6408" width="9.21875" style="13"/>
    <col min="6409" max="6409" width="20.44140625" style="13" customWidth="1"/>
    <col min="6410" max="6410" width="22.21875" style="13" customWidth="1"/>
    <col min="6411" max="6656" width="9.21875" style="13"/>
    <col min="6657" max="6657" width="5.44140625" style="13" customWidth="1"/>
    <col min="6658" max="6658" width="48.77734375" style="13" customWidth="1"/>
    <col min="6659" max="6659" width="6" style="13" customWidth="1"/>
    <col min="6660" max="6660" width="11.21875" style="13" customWidth="1"/>
    <col min="6661" max="6661" width="10.21875" style="13" customWidth="1"/>
    <col min="6662" max="6662" width="15.5546875" style="13" customWidth="1"/>
    <col min="6663" max="6664" width="9.21875" style="13"/>
    <col min="6665" max="6665" width="20.44140625" style="13" customWidth="1"/>
    <col min="6666" max="6666" width="22.21875" style="13" customWidth="1"/>
    <col min="6667" max="6912" width="9.21875" style="13"/>
    <col min="6913" max="6913" width="5.44140625" style="13" customWidth="1"/>
    <col min="6914" max="6914" width="48.77734375" style="13" customWidth="1"/>
    <col min="6915" max="6915" width="6" style="13" customWidth="1"/>
    <col min="6916" max="6916" width="11.21875" style="13" customWidth="1"/>
    <col min="6917" max="6917" width="10.21875" style="13" customWidth="1"/>
    <col min="6918" max="6918" width="15.5546875" style="13" customWidth="1"/>
    <col min="6919" max="6920" width="9.21875" style="13"/>
    <col min="6921" max="6921" width="20.44140625" style="13" customWidth="1"/>
    <col min="6922" max="6922" width="22.21875" style="13" customWidth="1"/>
    <col min="6923" max="7168" width="9.21875" style="13"/>
    <col min="7169" max="7169" width="5.44140625" style="13" customWidth="1"/>
    <col min="7170" max="7170" width="48.77734375" style="13" customWidth="1"/>
    <col min="7171" max="7171" width="6" style="13" customWidth="1"/>
    <col min="7172" max="7172" width="11.21875" style="13" customWidth="1"/>
    <col min="7173" max="7173" width="10.21875" style="13" customWidth="1"/>
    <col min="7174" max="7174" width="15.5546875" style="13" customWidth="1"/>
    <col min="7175" max="7176" width="9.21875" style="13"/>
    <col min="7177" max="7177" width="20.44140625" style="13" customWidth="1"/>
    <col min="7178" max="7178" width="22.21875" style="13" customWidth="1"/>
    <col min="7179" max="7424" width="9.21875" style="13"/>
    <col min="7425" max="7425" width="5.44140625" style="13" customWidth="1"/>
    <col min="7426" max="7426" width="48.77734375" style="13" customWidth="1"/>
    <col min="7427" max="7427" width="6" style="13" customWidth="1"/>
    <col min="7428" max="7428" width="11.21875" style="13" customWidth="1"/>
    <col min="7429" max="7429" width="10.21875" style="13" customWidth="1"/>
    <col min="7430" max="7430" width="15.5546875" style="13" customWidth="1"/>
    <col min="7431" max="7432" width="9.21875" style="13"/>
    <col min="7433" max="7433" width="20.44140625" style="13" customWidth="1"/>
    <col min="7434" max="7434" width="22.21875" style="13" customWidth="1"/>
    <col min="7435" max="7680" width="9.21875" style="13"/>
    <col min="7681" max="7681" width="5.44140625" style="13" customWidth="1"/>
    <col min="7682" max="7682" width="48.77734375" style="13" customWidth="1"/>
    <col min="7683" max="7683" width="6" style="13" customWidth="1"/>
    <col min="7684" max="7684" width="11.21875" style="13" customWidth="1"/>
    <col min="7685" max="7685" width="10.21875" style="13" customWidth="1"/>
    <col min="7686" max="7686" width="15.5546875" style="13" customWidth="1"/>
    <col min="7687" max="7688" width="9.21875" style="13"/>
    <col min="7689" max="7689" width="20.44140625" style="13" customWidth="1"/>
    <col min="7690" max="7690" width="22.21875" style="13" customWidth="1"/>
    <col min="7691" max="7936" width="9.21875" style="13"/>
    <col min="7937" max="7937" width="5.44140625" style="13" customWidth="1"/>
    <col min="7938" max="7938" width="48.77734375" style="13" customWidth="1"/>
    <col min="7939" max="7939" width="6" style="13" customWidth="1"/>
    <col min="7940" max="7940" width="11.21875" style="13" customWidth="1"/>
    <col min="7941" max="7941" width="10.21875" style="13" customWidth="1"/>
    <col min="7942" max="7942" width="15.5546875" style="13" customWidth="1"/>
    <col min="7943" max="7944" width="9.21875" style="13"/>
    <col min="7945" max="7945" width="20.44140625" style="13" customWidth="1"/>
    <col min="7946" max="7946" width="22.21875" style="13" customWidth="1"/>
    <col min="7947" max="8192" width="9.21875" style="13"/>
    <col min="8193" max="8193" width="5.44140625" style="13" customWidth="1"/>
    <col min="8194" max="8194" width="48.77734375" style="13" customWidth="1"/>
    <col min="8195" max="8195" width="6" style="13" customWidth="1"/>
    <col min="8196" max="8196" width="11.21875" style="13" customWidth="1"/>
    <col min="8197" max="8197" width="10.21875" style="13" customWidth="1"/>
    <col min="8198" max="8198" width="15.5546875" style="13" customWidth="1"/>
    <col min="8199" max="8200" width="9.21875" style="13"/>
    <col min="8201" max="8201" width="20.44140625" style="13" customWidth="1"/>
    <col min="8202" max="8202" width="22.21875" style="13" customWidth="1"/>
    <col min="8203" max="8448" width="9.21875" style="13"/>
    <col min="8449" max="8449" width="5.44140625" style="13" customWidth="1"/>
    <col min="8450" max="8450" width="48.77734375" style="13" customWidth="1"/>
    <col min="8451" max="8451" width="6" style="13" customWidth="1"/>
    <col min="8452" max="8452" width="11.21875" style="13" customWidth="1"/>
    <col min="8453" max="8453" width="10.21875" style="13" customWidth="1"/>
    <col min="8454" max="8454" width="15.5546875" style="13" customWidth="1"/>
    <col min="8455" max="8456" width="9.21875" style="13"/>
    <col min="8457" max="8457" width="20.44140625" style="13" customWidth="1"/>
    <col min="8458" max="8458" width="22.21875" style="13" customWidth="1"/>
    <col min="8459" max="8704" width="9.21875" style="13"/>
    <col min="8705" max="8705" width="5.44140625" style="13" customWidth="1"/>
    <col min="8706" max="8706" width="48.77734375" style="13" customWidth="1"/>
    <col min="8707" max="8707" width="6" style="13" customWidth="1"/>
    <col min="8708" max="8708" width="11.21875" style="13" customWidth="1"/>
    <col min="8709" max="8709" width="10.21875" style="13" customWidth="1"/>
    <col min="8710" max="8710" width="15.5546875" style="13" customWidth="1"/>
    <col min="8711" max="8712" width="9.21875" style="13"/>
    <col min="8713" max="8713" width="20.44140625" style="13" customWidth="1"/>
    <col min="8714" max="8714" width="22.21875" style="13" customWidth="1"/>
    <col min="8715" max="8960" width="9.21875" style="13"/>
    <col min="8961" max="8961" width="5.44140625" style="13" customWidth="1"/>
    <col min="8962" max="8962" width="48.77734375" style="13" customWidth="1"/>
    <col min="8963" max="8963" width="6" style="13" customWidth="1"/>
    <col min="8964" max="8964" width="11.21875" style="13" customWidth="1"/>
    <col min="8965" max="8965" width="10.21875" style="13" customWidth="1"/>
    <col min="8966" max="8966" width="15.5546875" style="13" customWidth="1"/>
    <col min="8967" max="8968" width="9.21875" style="13"/>
    <col min="8969" max="8969" width="20.44140625" style="13" customWidth="1"/>
    <col min="8970" max="8970" width="22.21875" style="13" customWidth="1"/>
    <col min="8971" max="9216" width="9.21875" style="13"/>
    <col min="9217" max="9217" width="5.44140625" style="13" customWidth="1"/>
    <col min="9218" max="9218" width="48.77734375" style="13" customWidth="1"/>
    <col min="9219" max="9219" width="6" style="13" customWidth="1"/>
    <col min="9220" max="9220" width="11.21875" style="13" customWidth="1"/>
    <col min="9221" max="9221" width="10.21875" style="13" customWidth="1"/>
    <col min="9222" max="9222" width="15.5546875" style="13" customWidth="1"/>
    <col min="9223" max="9224" width="9.21875" style="13"/>
    <col min="9225" max="9225" width="20.44140625" style="13" customWidth="1"/>
    <col min="9226" max="9226" width="22.21875" style="13" customWidth="1"/>
    <col min="9227" max="9472" width="9.21875" style="13"/>
    <col min="9473" max="9473" width="5.44140625" style="13" customWidth="1"/>
    <col min="9474" max="9474" width="48.77734375" style="13" customWidth="1"/>
    <col min="9475" max="9475" width="6" style="13" customWidth="1"/>
    <col min="9476" max="9476" width="11.21875" style="13" customWidth="1"/>
    <col min="9477" max="9477" width="10.21875" style="13" customWidth="1"/>
    <col min="9478" max="9478" width="15.5546875" style="13" customWidth="1"/>
    <col min="9479" max="9480" width="9.21875" style="13"/>
    <col min="9481" max="9481" width="20.44140625" style="13" customWidth="1"/>
    <col min="9482" max="9482" width="22.21875" style="13" customWidth="1"/>
    <col min="9483" max="9728" width="9.21875" style="13"/>
    <col min="9729" max="9729" width="5.44140625" style="13" customWidth="1"/>
    <col min="9730" max="9730" width="48.77734375" style="13" customWidth="1"/>
    <col min="9731" max="9731" width="6" style="13" customWidth="1"/>
    <col min="9732" max="9732" width="11.21875" style="13" customWidth="1"/>
    <col min="9733" max="9733" width="10.21875" style="13" customWidth="1"/>
    <col min="9734" max="9734" width="15.5546875" style="13" customWidth="1"/>
    <col min="9735" max="9736" width="9.21875" style="13"/>
    <col min="9737" max="9737" width="20.44140625" style="13" customWidth="1"/>
    <col min="9738" max="9738" width="22.21875" style="13" customWidth="1"/>
    <col min="9739" max="9984" width="9.21875" style="13"/>
    <col min="9985" max="9985" width="5.44140625" style="13" customWidth="1"/>
    <col min="9986" max="9986" width="48.77734375" style="13" customWidth="1"/>
    <col min="9987" max="9987" width="6" style="13" customWidth="1"/>
    <col min="9988" max="9988" width="11.21875" style="13" customWidth="1"/>
    <col min="9989" max="9989" width="10.21875" style="13" customWidth="1"/>
    <col min="9990" max="9990" width="15.5546875" style="13" customWidth="1"/>
    <col min="9991" max="9992" width="9.21875" style="13"/>
    <col min="9993" max="9993" width="20.44140625" style="13" customWidth="1"/>
    <col min="9994" max="9994" width="22.21875" style="13" customWidth="1"/>
    <col min="9995" max="10240" width="9.21875" style="13"/>
    <col min="10241" max="10241" width="5.44140625" style="13" customWidth="1"/>
    <col min="10242" max="10242" width="48.77734375" style="13" customWidth="1"/>
    <col min="10243" max="10243" width="6" style="13" customWidth="1"/>
    <col min="10244" max="10244" width="11.21875" style="13" customWidth="1"/>
    <col min="10245" max="10245" width="10.21875" style="13" customWidth="1"/>
    <col min="10246" max="10246" width="15.5546875" style="13" customWidth="1"/>
    <col min="10247" max="10248" width="9.21875" style="13"/>
    <col min="10249" max="10249" width="20.44140625" style="13" customWidth="1"/>
    <col min="10250" max="10250" width="22.21875" style="13" customWidth="1"/>
    <col min="10251" max="10496" width="9.21875" style="13"/>
    <col min="10497" max="10497" width="5.44140625" style="13" customWidth="1"/>
    <col min="10498" max="10498" width="48.77734375" style="13" customWidth="1"/>
    <col min="10499" max="10499" width="6" style="13" customWidth="1"/>
    <col min="10500" max="10500" width="11.21875" style="13" customWidth="1"/>
    <col min="10501" max="10501" width="10.21875" style="13" customWidth="1"/>
    <col min="10502" max="10502" width="15.5546875" style="13" customWidth="1"/>
    <col min="10503" max="10504" width="9.21875" style="13"/>
    <col min="10505" max="10505" width="20.44140625" style="13" customWidth="1"/>
    <col min="10506" max="10506" width="22.21875" style="13" customWidth="1"/>
    <col min="10507" max="10752" width="9.21875" style="13"/>
    <col min="10753" max="10753" width="5.44140625" style="13" customWidth="1"/>
    <col min="10754" max="10754" width="48.77734375" style="13" customWidth="1"/>
    <col min="10755" max="10755" width="6" style="13" customWidth="1"/>
    <col min="10756" max="10756" width="11.21875" style="13" customWidth="1"/>
    <col min="10757" max="10757" width="10.21875" style="13" customWidth="1"/>
    <col min="10758" max="10758" width="15.5546875" style="13" customWidth="1"/>
    <col min="10759" max="10760" width="9.21875" style="13"/>
    <col min="10761" max="10761" width="20.44140625" style="13" customWidth="1"/>
    <col min="10762" max="10762" width="22.21875" style="13" customWidth="1"/>
    <col min="10763" max="11008" width="9.21875" style="13"/>
    <col min="11009" max="11009" width="5.44140625" style="13" customWidth="1"/>
    <col min="11010" max="11010" width="48.77734375" style="13" customWidth="1"/>
    <col min="11011" max="11011" width="6" style="13" customWidth="1"/>
    <col min="11012" max="11012" width="11.21875" style="13" customWidth="1"/>
    <col min="11013" max="11013" width="10.21875" style="13" customWidth="1"/>
    <col min="11014" max="11014" width="15.5546875" style="13" customWidth="1"/>
    <col min="11015" max="11016" width="9.21875" style="13"/>
    <col min="11017" max="11017" width="20.44140625" style="13" customWidth="1"/>
    <col min="11018" max="11018" width="22.21875" style="13" customWidth="1"/>
    <col min="11019" max="11264" width="9.21875" style="13"/>
    <col min="11265" max="11265" width="5.44140625" style="13" customWidth="1"/>
    <col min="11266" max="11266" width="48.77734375" style="13" customWidth="1"/>
    <col min="11267" max="11267" width="6" style="13" customWidth="1"/>
    <col min="11268" max="11268" width="11.21875" style="13" customWidth="1"/>
    <col min="11269" max="11269" width="10.21875" style="13" customWidth="1"/>
    <col min="11270" max="11270" width="15.5546875" style="13" customWidth="1"/>
    <col min="11271" max="11272" width="9.21875" style="13"/>
    <col min="11273" max="11273" width="20.44140625" style="13" customWidth="1"/>
    <col min="11274" max="11274" width="22.21875" style="13" customWidth="1"/>
    <col min="11275" max="11520" width="9.21875" style="13"/>
    <col min="11521" max="11521" width="5.44140625" style="13" customWidth="1"/>
    <col min="11522" max="11522" width="48.77734375" style="13" customWidth="1"/>
    <col min="11523" max="11523" width="6" style="13" customWidth="1"/>
    <col min="11524" max="11524" width="11.21875" style="13" customWidth="1"/>
    <col min="11525" max="11525" width="10.21875" style="13" customWidth="1"/>
    <col min="11526" max="11526" width="15.5546875" style="13" customWidth="1"/>
    <col min="11527" max="11528" width="9.21875" style="13"/>
    <col min="11529" max="11529" width="20.44140625" style="13" customWidth="1"/>
    <col min="11530" max="11530" width="22.21875" style="13" customWidth="1"/>
    <col min="11531" max="11776" width="9.21875" style="13"/>
    <col min="11777" max="11777" width="5.44140625" style="13" customWidth="1"/>
    <col min="11778" max="11778" width="48.77734375" style="13" customWidth="1"/>
    <col min="11779" max="11779" width="6" style="13" customWidth="1"/>
    <col min="11780" max="11780" width="11.21875" style="13" customWidth="1"/>
    <col min="11781" max="11781" width="10.21875" style="13" customWidth="1"/>
    <col min="11782" max="11782" width="15.5546875" style="13" customWidth="1"/>
    <col min="11783" max="11784" width="9.21875" style="13"/>
    <col min="11785" max="11785" width="20.44140625" style="13" customWidth="1"/>
    <col min="11786" max="11786" width="22.21875" style="13" customWidth="1"/>
    <col min="11787" max="12032" width="9.21875" style="13"/>
    <col min="12033" max="12033" width="5.44140625" style="13" customWidth="1"/>
    <col min="12034" max="12034" width="48.77734375" style="13" customWidth="1"/>
    <col min="12035" max="12035" width="6" style="13" customWidth="1"/>
    <col min="12036" max="12036" width="11.21875" style="13" customWidth="1"/>
    <col min="12037" max="12037" width="10.21875" style="13" customWidth="1"/>
    <col min="12038" max="12038" width="15.5546875" style="13" customWidth="1"/>
    <col min="12039" max="12040" width="9.21875" style="13"/>
    <col min="12041" max="12041" width="20.44140625" style="13" customWidth="1"/>
    <col min="12042" max="12042" width="22.21875" style="13" customWidth="1"/>
    <col min="12043" max="12288" width="9.21875" style="13"/>
    <col min="12289" max="12289" width="5.44140625" style="13" customWidth="1"/>
    <col min="12290" max="12290" width="48.77734375" style="13" customWidth="1"/>
    <col min="12291" max="12291" width="6" style="13" customWidth="1"/>
    <col min="12292" max="12292" width="11.21875" style="13" customWidth="1"/>
    <col min="12293" max="12293" width="10.21875" style="13" customWidth="1"/>
    <col min="12294" max="12294" width="15.5546875" style="13" customWidth="1"/>
    <col min="12295" max="12296" width="9.21875" style="13"/>
    <col min="12297" max="12297" width="20.44140625" style="13" customWidth="1"/>
    <col min="12298" max="12298" width="22.21875" style="13" customWidth="1"/>
    <col min="12299" max="12544" width="9.21875" style="13"/>
    <col min="12545" max="12545" width="5.44140625" style="13" customWidth="1"/>
    <col min="12546" max="12546" width="48.77734375" style="13" customWidth="1"/>
    <col min="12547" max="12547" width="6" style="13" customWidth="1"/>
    <col min="12548" max="12548" width="11.21875" style="13" customWidth="1"/>
    <col min="12549" max="12549" width="10.21875" style="13" customWidth="1"/>
    <col min="12550" max="12550" width="15.5546875" style="13" customWidth="1"/>
    <col min="12551" max="12552" width="9.21875" style="13"/>
    <col min="12553" max="12553" width="20.44140625" style="13" customWidth="1"/>
    <col min="12554" max="12554" width="22.21875" style="13" customWidth="1"/>
    <col min="12555" max="12800" width="9.21875" style="13"/>
    <col min="12801" max="12801" width="5.44140625" style="13" customWidth="1"/>
    <col min="12802" max="12802" width="48.77734375" style="13" customWidth="1"/>
    <col min="12803" max="12803" width="6" style="13" customWidth="1"/>
    <col min="12804" max="12804" width="11.21875" style="13" customWidth="1"/>
    <col min="12805" max="12805" width="10.21875" style="13" customWidth="1"/>
    <col min="12806" max="12806" width="15.5546875" style="13" customWidth="1"/>
    <col min="12807" max="12808" width="9.21875" style="13"/>
    <col min="12809" max="12809" width="20.44140625" style="13" customWidth="1"/>
    <col min="12810" max="12810" width="22.21875" style="13" customWidth="1"/>
    <col min="12811" max="13056" width="9.21875" style="13"/>
    <col min="13057" max="13057" width="5.44140625" style="13" customWidth="1"/>
    <col min="13058" max="13058" width="48.77734375" style="13" customWidth="1"/>
    <col min="13059" max="13059" width="6" style="13" customWidth="1"/>
    <col min="13060" max="13060" width="11.21875" style="13" customWidth="1"/>
    <col min="13061" max="13061" width="10.21875" style="13" customWidth="1"/>
    <col min="13062" max="13062" width="15.5546875" style="13" customWidth="1"/>
    <col min="13063" max="13064" width="9.21875" style="13"/>
    <col min="13065" max="13065" width="20.44140625" style="13" customWidth="1"/>
    <col min="13066" max="13066" width="22.21875" style="13" customWidth="1"/>
    <col min="13067" max="13312" width="9.21875" style="13"/>
    <col min="13313" max="13313" width="5.44140625" style="13" customWidth="1"/>
    <col min="13314" max="13314" width="48.77734375" style="13" customWidth="1"/>
    <col min="13315" max="13315" width="6" style="13" customWidth="1"/>
    <col min="13316" max="13316" width="11.21875" style="13" customWidth="1"/>
    <col min="13317" max="13317" width="10.21875" style="13" customWidth="1"/>
    <col min="13318" max="13318" width="15.5546875" style="13" customWidth="1"/>
    <col min="13319" max="13320" width="9.21875" style="13"/>
    <col min="13321" max="13321" width="20.44140625" style="13" customWidth="1"/>
    <col min="13322" max="13322" width="22.21875" style="13" customWidth="1"/>
    <col min="13323" max="13568" width="9.21875" style="13"/>
    <col min="13569" max="13569" width="5.44140625" style="13" customWidth="1"/>
    <col min="13570" max="13570" width="48.77734375" style="13" customWidth="1"/>
    <col min="13571" max="13571" width="6" style="13" customWidth="1"/>
    <col min="13572" max="13572" width="11.21875" style="13" customWidth="1"/>
    <col min="13573" max="13573" width="10.21875" style="13" customWidth="1"/>
    <col min="13574" max="13574" width="15.5546875" style="13" customWidth="1"/>
    <col min="13575" max="13576" width="9.21875" style="13"/>
    <col min="13577" max="13577" width="20.44140625" style="13" customWidth="1"/>
    <col min="13578" max="13578" width="22.21875" style="13" customWidth="1"/>
    <col min="13579" max="13824" width="9.21875" style="13"/>
    <col min="13825" max="13825" width="5.44140625" style="13" customWidth="1"/>
    <col min="13826" max="13826" width="48.77734375" style="13" customWidth="1"/>
    <col min="13827" max="13827" width="6" style="13" customWidth="1"/>
    <col min="13828" max="13828" width="11.21875" style="13" customWidth="1"/>
    <col min="13829" max="13829" width="10.21875" style="13" customWidth="1"/>
    <col min="13830" max="13830" width="15.5546875" style="13" customWidth="1"/>
    <col min="13831" max="13832" width="9.21875" style="13"/>
    <col min="13833" max="13833" width="20.44140625" style="13" customWidth="1"/>
    <col min="13834" max="13834" width="22.21875" style="13" customWidth="1"/>
    <col min="13835" max="14080" width="9.21875" style="13"/>
    <col min="14081" max="14081" width="5.44140625" style="13" customWidth="1"/>
    <col min="14082" max="14082" width="48.77734375" style="13" customWidth="1"/>
    <col min="14083" max="14083" width="6" style="13" customWidth="1"/>
    <col min="14084" max="14084" width="11.21875" style="13" customWidth="1"/>
    <col min="14085" max="14085" width="10.21875" style="13" customWidth="1"/>
    <col min="14086" max="14086" width="15.5546875" style="13" customWidth="1"/>
    <col min="14087" max="14088" width="9.21875" style="13"/>
    <col min="14089" max="14089" width="20.44140625" style="13" customWidth="1"/>
    <col min="14090" max="14090" width="22.21875" style="13" customWidth="1"/>
    <col min="14091" max="14336" width="9.21875" style="13"/>
    <col min="14337" max="14337" width="5.44140625" style="13" customWidth="1"/>
    <col min="14338" max="14338" width="48.77734375" style="13" customWidth="1"/>
    <col min="14339" max="14339" width="6" style="13" customWidth="1"/>
    <col min="14340" max="14340" width="11.21875" style="13" customWidth="1"/>
    <col min="14341" max="14341" width="10.21875" style="13" customWidth="1"/>
    <col min="14342" max="14342" width="15.5546875" style="13" customWidth="1"/>
    <col min="14343" max="14344" width="9.21875" style="13"/>
    <col min="14345" max="14345" width="20.44140625" style="13" customWidth="1"/>
    <col min="14346" max="14346" width="22.21875" style="13" customWidth="1"/>
    <col min="14347" max="14592" width="9.21875" style="13"/>
    <col min="14593" max="14593" width="5.44140625" style="13" customWidth="1"/>
    <col min="14594" max="14594" width="48.77734375" style="13" customWidth="1"/>
    <col min="14595" max="14595" width="6" style="13" customWidth="1"/>
    <col min="14596" max="14596" width="11.21875" style="13" customWidth="1"/>
    <col min="14597" max="14597" width="10.21875" style="13" customWidth="1"/>
    <col min="14598" max="14598" width="15.5546875" style="13" customWidth="1"/>
    <col min="14599" max="14600" width="9.21875" style="13"/>
    <col min="14601" max="14601" width="20.44140625" style="13" customWidth="1"/>
    <col min="14602" max="14602" width="22.21875" style="13" customWidth="1"/>
    <col min="14603" max="14848" width="9.21875" style="13"/>
    <col min="14849" max="14849" width="5.44140625" style="13" customWidth="1"/>
    <col min="14850" max="14850" width="48.77734375" style="13" customWidth="1"/>
    <col min="14851" max="14851" width="6" style="13" customWidth="1"/>
    <col min="14852" max="14852" width="11.21875" style="13" customWidth="1"/>
    <col min="14853" max="14853" width="10.21875" style="13" customWidth="1"/>
    <col min="14854" max="14854" width="15.5546875" style="13" customWidth="1"/>
    <col min="14855" max="14856" width="9.21875" style="13"/>
    <col min="14857" max="14857" width="20.44140625" style="13" customWidth="1"/>
    <col min="14858" max="14858" width="22.21875" style="13" customWidth="1"/>
    <col min="14859" max="15104" width="9.21875" style="13"/>
    <col min="15105" max="15105" width="5.44140625" style="13" customWidth="1"/>
    <col min="15106" max="15106" width="48.77734375" style="13" customWidth="1"/>
    <col min="15107" max="15107" width="6" style="13" customWidth="1"/>
    <col min="15108" max="15108" width="11.21875" style="13" customWidth="1"/>
    <col min="15109" max="15109" width="10.21875" style="13" customWidth="1"/>
    <col min="15110" max="15110" width="15.5546875" style="13" customWidth="1"/>
    <col min="15111" max="15112" width="9.21875" style="13"/>
    <col min="15113" max="15113" width="20.44140625" style="13" customWidth="1"/>
    <col min="15114" max="15114" width="22.21875" style="13" customWidth="1"/>
    <col min="15115" max="15360" width="9.21875" style="13"/>
    <col min="15361" max="15361" width="5.44140625" style="13" customWidth="1"/>
    <col min="15362" max="15362" width="48.77734375" style="13" customWidth="1"/>
    <col min="15363" max="15363" width="6" style="13" customWidth="1"/>
    <col min="15364" max="15364" width="11.21875" style="13" customWidth="1"/>
    <col min="15365" max="15365" width="10.21875" style="13" customWidth="1"/>
    <col min="15366" max="15366" width="15.5546875" style="13" customWidth="1"/>
    <col min="15367" max="15368" width="9.21875" style="13"/>
    <col min="15369" max="15369" width="20.44140625" style="13" customWidth="1"/>
    <col min="15370" max="15370" width="22.21875" style="13" customWidth="1"/>
    <col min="15371" max="15616" width="9.21875" style="13"/>
    <col min="15617" max="15617" width="5.44140625" style="13" customWidth="1"/>
    <col min="15618" max="15618" width="48.77734375" style="13" customWidth="1"/>
    <col min="15619" max="15619" width="6" style="13" customWidth="1"/>
    <col min="15620" max="15620" width="11.21875" style="13" customWidth="1"/>
    <col min="15621" max="15621" width="10.21875" style="13" customWidth="1"/>
    <col min="15622" max="15622" width="15.5546875" style="13" customWidth="1"/>
    <col min="15623" max="15624" width="9.21875" style="13"/>
    <col min="15625" max="15625" width="20.44140625" style="13" customWidth="1"/>
    <col min="15626" max="15626" width="22.21875" style="13" customWidth="1"/>
    <col min="15627" max="15872" width="9.21875" style="13"/>
    <col min="15873" max="15873" width="5.44140625" style="13" customWidth="1"/>
    <col min="15874" max="15874" width="48.77734375" style="13" customWidth="1"/>
    <col min="15875" max="15875" width="6" style="13" customWidth="1"/>
    <col min="15876" max="15876" width="11.21875" style="13" customWidth="1"/>
    <col min="15877" max="15877" width="10.21875" style="13" customWidth="1"/>
    <col min="15878" max="15878" width="15.5546875" style="13" customWidth="1"/>
    <col min="15879" max="15880" width="9.21875" style="13"/>
    <col min="15881" max="15881" width="20.44140625" style="13" customWidth="1"/>
    <col min="15882" max="15882" width="22.21875" style="13" customWidth="1"/>
    <col min="15883" max="16128" width="9.21875" style="13"/>
    <col min="16129" max="16129" width="5.44140625" style="13" customWidth="1"/>
    <col min="16130" max="16130" width="48.77734375" style="13" customWidth="1"/>
    <col min="16131" max="16131" width="6" style="13" customWidth="1"/>
    <col min="16132" max="16132" width="11.21875" style="13" customWidth="1"/>
    <col min="16133" max="16133" width="10.21875" style="13" customWidth="1"/>
    <col min="16134" max="16134" width="15.5546875" style="13" customWidth="1"/>
    <col min="16135" max="16136" width="9.21875" style="13"/>
    <col min="16137" max="16137" width="20.44140625" style="13" customWidth="1"/>
    <col min="16138" max="16138" width="22.21875" style="13" customWidth="1"/>
    <col min="16139" max="16384" width="9.21875" style="13"/>
  </cols>
  <sheetData>
    <row r="1" spans="1:249" s="10" customFormat="1" ht="15.6">
      <c r="A1" s="253" t="s">
        <v>168</v>
      </c>
      <c r="B1" s="253"/>
      <c r="C1" s="254"/>
      <c r="D1" s="254"/>
      <c r="E1" s="254"/>
      <c r="F1" s="254"/>
      <c r="G1" s="180"/>
      <c r="H1" s="180"/>
      <c r="I1" s="180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</row>
    <row r="2" spans="1:249" s="10" customFormat="1" ht="15.6">
      <c r="A2" s="255" t="s">
        <v>169</v>
      </c>
      <c r="B2" s="256"/>
      <c r="C2" s="115"/>
      <c r="D2" s="115"/>
      <c r="E2" s="115"/>
      <c r="F2" s="64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</row>
    <row r="3" spans="1:249" s="15" customFormat="1">
      <c r="A3" s="252" t="s">
        <v>59</v>
      </c>
      <c r="B3" s="252"/>
      <c r="C3" s="11"/>
      <c r="D3" s="11"/>
      <c r="E3" s="9"/>
      <c r="F3" s="9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</row>
    <row r="4" spans="1:249" s="15" customFormat="1">
      <c r="A4" s="67"/>
      <c r="B4" s="67"/>
      <c r="C4" s="11"/>
      <c r="D4" s="11"/>
      <c r="E4" s="9"/>
      <c r="F4" s="9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</row>
    <row r="5" spans="1:249">
      <c r="A5" s="16" t="s">
        <v>153</v>
      </c>
      <c r="B5" s="17"/>
      <c r="C5" s="17"/>
      <c r="D5" s="17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</row>
    <row r="6" spans="1:249" ht="15.6">
      <c r="A6" s="18"/>
      <c r="B6" s="17"/>
      <c r="C6" s="17"/>
      <c r="D6" s="17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</row>
    <row r="7" spans="1:249">
      <c r="A7" s="19" t="s">
        <v>7</v>
      </c>
      <c r="B7" s="17"/>
      <c r="C7" s="17"/>
      <c r="D7" s="17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</row>
    <row r="8" spans="1:249">
      <c r="A8" s="20"/>
      <c r="B8" s="20"/>
      <c r="C8" s="20"/>
      <c r="D8" s="21"/>
      <c r="E8" s="20"/>
      <c r="F8" s="22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</row>
    <row r="9" spans="1:249">
      <c r="A9" s="181" t="s">
        <v>57</v>
      </c>
      <c r="B9" s="182"/>
      <c r="C9" s="182"/>
      <c r="D9" s="183" t="s">
        <v>8</v>
      </c>
      <c r="E9" s="316">
        <f>SUM(E12:F13,E16+E17)</f>
        <v>1472</v>
      </c>
      <c r="F9" s="317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</row>
    <row r="10" spans="1:249">
      <c r="A10" s="24"/>
      <c r="B10" s="20"/>
      <c r="C10" s="20"/>
      <c r="D10" s="21"/>
      <c r="E10" s="20"/>
      <c r="F10" s="6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</row>
    <row r="11" spans="1:249">
      <c r="A11" s="24"/>
      <c r="B11" s="20" t="s">
        <v>143</v>
      </c>
      <c r="C11" s="20"/>
      <c r="D11" s="21" t="s">
        <v>0</v>
      </c>
      <c r="E11" s="275">
        <f>SUM(Rostliny!D12)</f>
        <v>11</v>
      </c>
      <c r="F11" s="270"/>
      <c r="G11" s="184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</row>
    <row r="12" spans="1:249">
      <c r="A12" s="24"/>
      <c r="B12" s="20" t="s">
        <v>238</v>
      </c>
      <c r="C12" s="20"/>
      <c r="D12" s="21" t="s">
        <v>8</v>
      </c>
      <c r="E12" s="269">
        <v>24</v>
      </c>
      <c r="F12" s="270"/>
      <c r="G12" s="184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</row>
    <row r="13" spans="1:249">
      <c r="A13" s="24"/>
      <c r="B13" s="20" t="s">
        <v>239</v>
      </c>
      <c r="C13" s="20"/>
      <c r="D13" s="21" t="s">
        <v>8</v>
      </c>
      <c r="E13" s="269">
        <v>24</v>
      </c>
      <c r="F13" s="270"/>
      <c r="G13" s="184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</row>
    <row r="14" spans="1:249">
      <c r="A14" s="24"/>
      <c r="B14" s="20" t="s">
        <v>194</v>
      </c>
      <c r="C14" s="20"/>
      <c r="D14" s="21" t="s">
        <v>0</v>
      </c>
      <c r="E14" s="269">
        <f>SUM(Rostliny!D34)</f>
        <v>185</v>
      </c>
      <c r="F14" s="270"/>
      <c r="G14" s="184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</row>
    <row r="15" spans="1:249">
      <c r="A15" s="24"/>
      <c r="B15" s="20" t="s">
        <v>240</v>
      </c>
      <c r="C15" s="20"/>
      <c r="D15" s="21" t="s">
        <v>0</v>
      </c>
      <c r="E15" s="269">
        <f>SUM(Rostliny!D39)</f>
        <v>480</v>
      </c>
      <c r="F15" s="270"/>
      <c r="G15" s="184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</row>
    <row r="16" spans="1:249">
      <c r="A16" s="24"/>
      <c r="B16" s="20" t="s">
        <v>263</v>
      </c>
      <c r="C16" s="20"/>
      <c r="D16" s="21" t="s">
        <v>8</v>
      </c>
      <c r="E16" s="269">
        <v>1356</v>
      </c>
      <c r="F16" s="270"/>
      <c r="G16" s="184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</row>
    <row r="17" spans="1:249">
      <c r="A17" s="217"/>
      <c r="B17" s="218" t="s">
        <v>264</v>
      </c>
      <c r="C17" s="218"/>
      <c r="D17" s="219" t="s">
        <v>8</v>
      </c>
      <c r="E17" s="279">
        <v>68</v>
      </c>
      <c r="F17" s="280"/>
      <c r="G17" s="184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</row>
    <row r="18" spans="1:249">
      <c r="A18" s="20"/>
      <c r="B18" s="20"/>
      <c r="C18" s="20"/>
      <c r="D18" s="21"/>
      <c r="E18" s="185"/>
      <c r="F18" s="185"/>
      <c r="G18" s="184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</row>
    <row r="19" spans="1:249">
      <c r="A19" s="25"/>
      <c r="B19" s="25"/>
      <c r="C19" s="25"/>
      <c r="D19" s="25"/>
      <c r="E19" s="25"/>
      <c r="F19" s="186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</row>
    <row r="20" spans="1:249">
      <c r="A20" s="19" t="s">
        <v>9</v>
      </c>
      <c r="B20" s="20"/>
      <c r="C20" s="21"/>
      <c r="D20" s="21"/>
      <c r="E20" s="20"/>
      <c r="F20" s="20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</row>
    <row r="21" spans="1:249" ht="45.6" customHeight="1">
      <c r="A21" s="277" t="s">
        <v>10</v>
      </c>
      <c r="B21" s="277"/>
      <c r="C21" s="277"/>
      <c r="D21" s="277"/>
      <c r="E21" s="277"/>
      <c r="F21" s="277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</row>
    <row r="22" spans="1:249">
      <c r="A22" s="19"/>
      <c r="B22" s="20"/>
      <c r="C22" s="21"/>
      <c r="D22" s="21"/>
      <c r="E22" s="20"/>
      <c r="F22" s="20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</row>
    <row r="23" spans="1:249" s="39" customFormat="1">
      <c r="A23" s="49" t="s">
        <v>11</v>
      </c>
      <c r="B23" s="49" t="s">
        <v>12</v>
      </c>
      <c r="C23" s="49" t="s">
        <v>13</v>
      </c>
      <c r="D23" s="49" t="s">
        <v>14</v>
      </c>
      <c r="E23" s="96" t="s">
        <v>15</v>
      </c>
      <c r="F23" s="49" t="s">
        <v>16</v>
      </c>
      <c r="G23" s="25"/>
      <c r="H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</row>
    <row r="24" spans="1:249" s="12" customFormat="1" ht="13.8">
      <c r="A24" s="26"/>
      <c r="B24" s="27" t="s">
        <v>17</v>
      </c>
      <c r="C24" s="26"/>
      <c r="D24" s="187"/>
      <c r="E24" s="28"/>
      <c r="F24" s="188"/>
      <c r="G24" s="29"/>
    </row>
    <row r="25" spans="1:249" s="12" customFormat="1" ht="13.8">
      <c r="A25" s="189">
        <v>1</v>
      </c>
      <c r="B25" s="190" t="s">
        <v>265</v>
      </c>
      <c r="C25" s="189" t="s">
        <v>8</v>
      </c>
      <c r="D25" s="191">
        <f>SUM(E16:F17)</f>
        <v>1424</v>
      </c>
      <c r="E25" s="191">
        <v>0</v>
      </c>
      <c r="F25" s="30">
        <f t="shared" ref="F25:F40" si="0">PRODUCT(D25:E25)</f>
        <v>0</v>
      </c>
      <c r="G25" s="29"/>
    </row>
    <row r="26" spans="1:249" s="12" customFormat="1" ht="13.8">
      <c r="A26" s="189">
        <v>2</v>
      </c>
      <c r="B26" s="190" t="s">
        <v>96</v>
      </c>
      <c r="C26" s="189" t="s">
        <v>8</v>
      </c>
      <c r="D26" s="191">
        <f>SUM(D25)</f>
        <v>1424</v>
      </c>
      <c r="E26" s="191">
        <v>0</v>
      </c>
      <c r="F26" s="30">
        <f t="shared" si="0"/>
        <v>0</v>
      </c>
      <c r="G26" s="29"/>
    </row>
    <row r="27" spans="1:249" s="12" customFormat="1" ht="13.8">
      <c r="A27" s="189">
        <v>3</v>
      </c>
      <c r="B27" s="190" t="s">
        <v>18</v>
      </c>
      <c r="C27" s="189" t="s">
        <v>19</v>
      </c>
      <c r="D27" s="191">
        <v>5</v>
      </c>
      <c r="E27" s="191">
        <v>0</v>
      </c>
      <c r="F27" s="30">
        <f t="shared" si="0"/>
        <v>0</v>
      </c>
      <c r="G27" s="29"/>
    </row>
    <row r="28" spans="1:249" s="12" customFormat="1" ht="27.6">
      <c r="A28" s="189">
        <v>4</v>
      </c>
      <c r="B28" s="190" t="s">
        <v>266</v>
      </c>
      <c r="C28" s="189" t="s">
        <v>8</v>
      </c>
      <c r="D28" s="191">
        <v>570</v>
      </c>
      <c r="E28" s="191">
        <v>0</v>
      </c>
      <c r="F28" s="30">
        <f t="shared" si="0"/>
        <v>0</v>
      </c>
      <c r="G28" s="29"/>
    </row>
    <row r="29" spans="1:249" s="12" customFormat="1" ht="27.6">
      <c r="A29" s="189">
        <v>5</v>
      </c>
      <c r="B29" s="190" t="s">
        <v>158</v>
      </c>
      <c r="C29" s="189" t="s">
        <v>8</v>
      </c>
      <c r="D29" s="191">
        <v>55</v>
      </c>
      <c r="E29" s="191">
        <v>0</v>
      </c>
      <c r="F29" s="30">
        <f t="shared" si="0"/>
        <v>0</v>
      </c>
      <c r="G29" s="29"/>
    </row>
    <row r="30" spans="1:249" s="12" customFormat="1" ht="27.6">
      <c r="A30" s="189">
        <v>6</v>
      </c>
      <c r="B30" s="31" t="s">
        <v>341</v>
      </c>
      <c r="C30" s="26" t="s">
        <v>8</v>
      </c>
      <c r="D30" s="30">
        <f>SUM(E16)</f>
        <v>1356</v>
      </c>
      <c r="E30" s="30">
        <v>0</v>
      </c>
      <c r="F30" s="30">
        <f t="shared" si="0"/>
        <v>0</v>
      </c>
      <c r="G30" s="32"/>
    </row>
    <row r="31" spans="1:249" s="12" customFormat="1" ht="13.8">
      <c r="A31" s="189">
        <v>7</v>
      </c>
      <c r="B31" s="31" t="s">
        <v>20</v>
      </c>
      <c r="C31" s="26" t="s">
        <v>8</v>
      </c>
      <c r="D31" s="191">
        <f>SUM(D30)</f>
        <v>1356</v>
      </c>
      <c r="E31" s="28">
        <v>0</v>
      </c>
      <c r="F31" s="30">
        <f t="shared" si="0"/>
        <v>0</v>
      </c>
      <c r="G31" s="29"/>
    </row>
    <row r="32" spans="1:249" s="12" customFormat="1" ht="27.6">
      <c r="A32" s="189">
        <v>8</v>
      </c>
      <c r="B32" s="31" t="s">
        <v>268</v>
      </c>
      <c r="C32" s="26" t="s">
        <v>8</v>
      </c>
      <c r="D32" s="30">
        <f>SUM(D31)</f>
        <v>1356</v>
      </c>
      <c r="E32" s="30">
        <v>0</v>
      </c>
      <c r="F32" s="30">
        <f t="shared" si="0"/>
        <v>0</v>
      </c>
      <c r="G32" s="32"/>
    </row>
    <row r="33" spans="1:7" s="12" customFormat="1" ht="27.6">
      <c r="A33" s="189">
        <v>9</v>
      </c>
      <c r="B33" s="31" t="s">
        <v>267</v>
      </c>
      <c r="C33" s="26" t="s">
        <v>8</v>
      </c>
      <c r="D33" s="30">
        <f>SUM(E17)</f>
        <v>68</v>
      </c>
      <c r="E33" s="30">
        <v>0</v>
      </c>
      <c r="F33" s="30">
        <f t="shared" si="0"/>
        <v>0</v>
      </c>
      <c r="G33" s="32"/>
    </row>
    <row r="34" spans="1:7" s="12" customFormat="1" ht="13.8">
      <c r="A34" s="189">
        <v>10</v>
      </c>
      <c r="B34" s="31" t="s">
        <v>21</v>
      </c>
      <c r="C34" s="26" t="s">
        <v>8</v>
      </c>
      <c r="D34" s="30">
        <f>SUM(D32:D33)</f>
        <v>1424</v>
      </c>
      <c r="E34" s="30">
        <v>0</v>
      </c>
      <c r="F34" s="30">
        <f t="shared" si="0"/>
        <v>0</v>
      </c>
      <c r="G34" s="32"/>
    </row>
    <row r="35" spans="1:7" s="12" customFormat="1" ht="13.8">
      <c r="A35" s="189">
        <v>11</v>
      </c>
      <c r="B35" s="31" t="s">
        <v>22</v>
      </c>
      <c r="C35" s="26" t="s">
        <v>8</v>
      </c>
      <c r="D35" s="191">
        <f>SUM(D34)</f>
        <v>1424</v>
      </c>
      <c r="E35" s="28">
        <v>0</v>
      </c>
      <c r="F35" s="30">
        <f t="shared" si="0"/>
        <v>0</v>
      </c>
      <c r="G35" s="29"/>
    </row>
    <row r="36" spans="1:7" s="12" customFormat="1" ht="13.8">
      <c r="A36" s="26"/>
      <c r="B36" s="31" t="s">
        <v>23</v>
      </c>
      <c r="C36" s="26"/>
      <c r="D36" s="33"/>
      <c r="E36" s="33"/>
      <c r="F36" s="30"/>
      <c r="G36" s="29"/>
    </row>
    <row r="37" spans="1:7" s="12" customFormat="1" ht="13.8">
      <c r="A37" s="26">
        <v>1</v>
      </c>
      <c r="B37" s="31" t="s">
        <v>24</v>
      </c>
      <c r="C37" s="26" t="s">
        <v>8</v>
      </c>
      <c r="D37" s="33">
        <f>SUM(D35)</f>
        <v>1424</v>
      </c>
      <c r="E37" s="33">
        <v>0</v>
      </c>
      <c r="F37" s="30">
        <f t="shared" si="0"/>
        <v>0</v>
      </c>
      <c r="G37" s="29"/>
    </row>
    <row r="38" spans="1:7" s="12" customFormat="1" ht="13.8">
      <c r="A38" s="26">
        <v>2</v>
      </c>
      <c r="B38" s="31" t="s">
        <v>269</v>
      </c>
      <c r="C38" s="26" t="s">
        <v>8</v>
      </c>
      <c r="D38" s="33">
        <f>SUM(D37)</f>
        <v>1424</v>
      </c>
      <c r="E38" s="33">
        <v>0</v>
      </c>
      <c r="F38" s="30">
        <f t="shared" si="0"/>
        <v>0</v>
      </c>
      <c r="G38" s="29"/>
    </row>
    <row r="39" spans="1:7" s="12" customFormat="1" ht="13.8">
      <c r="A39" s="26">
        <v>3</v>
      </c>
      <c r="B39" s="31" t="s">
        <v>97</v>
      </c>
      <c r="C39" s="26" t="s">
        <v>8</v>
      </c>
      <c r="D39" s="33">
        <f>SUM(D38)</f>
        <v>1424</v>
      </c>
      <c r="E39" s="33">
        <v>0</v>
      </c>
      <c r="F39" s="30">
        <f t="shared" si="0"/>
        <v>0</v>
      </c>
      <c r="G39" s="29"/>
    </row>
    <row r="40" spans="1:7" s="12" customFormat="1" ht="13.8">
      <c r="A40" s="26">
        <v>4</v>
      </c>
      <c r="B40" s="31" t="s">
        <v>25</v>
      </c>
      <c r="C40" s="26" t="s">
        <v>26</v>
      </c>
      <c r="D40" s="33">
        <v>98</v>
      </c>
      <c r="E40" s="33">
        <v>0</v>
      </c>
      <c r="F40" s="30">
        <f t="shared" si="0"/>
        <v>0</v>
      </c>
      <c r="G40" s="29"/>
    </row>
    <row r="41" spans="1:7" s="12" customFormat="1" ht="13.8">
      <c r="A41" s="26"/>
      <c r="B41" s="31" t="s">
        <v>27</v>
      </c>
      <c r="C41" s="26"/>
      <c r="D41" s="33"/>
      <c r="E41" s="33"/>
      <c r="F41" s="30"/>
      <c r="G41" s="32"/>
    </row>
    <row r="42" spans="1:7" s="12" customFormat="1" ht="27.6">
      <c r="A42" s="26">
        <v>1</v>
      </c>
      <c r="B42" s="31" t="s">
        <v>270</v>
      </c>
      <c r="C42" s="26" t="s">
        <v>19</v>
      </c>
      <c r="D42" s="33">
        <v>57</v>
      </c>
      <c r="E42" s="33">
        <v>0</v>
      </c>
      <c r="F42" s="30">
        <f t="shared" ref="F42:F47" si="1">PRODUCT(D42:E42)</f>
        <v>0</v>
      </c>
      <c r="G42" s="32"/>
    </row>
    <row r="43" spans="1:7" s="12" customFormat="1" ht="13.8">
      <c r="A43" s="26">
        <v>2</v>
      </c>
      <c r="B43" s="187" t="s">
        <v>28</v>
      </c>
      <c r="C43" s="189" t="s">
        <v>29</v>
      </c>
      <c r="D43" s="191">
        <v>1.2</v>
      </c>
      <c r="E43" s="191">
        <v>0</v>
      </c>
      <c r="F43" s="30">
        <f t="shared" si="1"/>
        <v>0</v>
      </c>
      <c r="G43" s="32"/>
    </row>
    <row r="44" spans="1:7" s="12" customFormat="1" ht="13.8">
      <c r="A44" s="26">
        <v>3</v>
      </c>
      <c r="B44" s="187" t="s">
        <v>98</v>
      </c>
      <c r="C44" s="189" t="s">
        <v>29</v>
      </c>
      <c r="D44" s="191">
        <v>0.6</v>
      </c>
      <c r="E44" s="191">
        <v>0</v>
      </c>
      <c r="F44" s="30">
        <f t="shared" si="1"/>
        <v>0</v>
      </c>
      <c r="G44" s="32"/>
    </row>
    <row r="45" spans="1:7" s="12" customFormat="1" ht="13.8">
      <c r="A45" s="26">
        <v>4</v>
      </c>
      <c r="B45" s="31" t="s">
        <v>30</v>
      </c>
      <c r="C45" s="26" t="s">
        <v>31</v>
      </c>
      <c r="D45" s="33">
        <v>72</v>
      </c>
      <c r="E45" s="33">
        <v>0</v>
      </c>
      <c r="F45" s="30">
        <f t="shared" si="1"/>
        <v>0</v>
      </c>
      <c r="G45" s="32"/>
    </row>
    <row r="46" spans="1:7" s="12" customFormat="1" ht="15" customHeight="1">
      <c r="A46" s="26">
        <v>5</v>
      </c>
      <c r="B46" s="31" t="s">
        <v>271</v>
      </c>
      <c r="C46" s="26" t="s">
        <v>31</v>
      </c>
      <c r="D46" s="33">
        <v>63</v>
      </c>
      <c r="E46" s="33">
        <v>0</v>
      </c>
      <c r="F46" s="30">
        <f t="shared" si="1"/>
        <v>0</v>
      </c>
      <c r="G46" s="32"/>
    </row>
    <row r="47" spans="1:7" s="12" customFormat="1" ht="13.8">
      <c r="A47" s="26">
        <v>6</v>
      </c>
      <c r="B47" s="31" t="s">
        <v>272</v>
      </c>
      <c r="C47" s="26" t="s">
        <v>19</v>
      </c>
      <c r="D47" s="33">
        <v>3.5</v>
      </c>
      <c r="E47" s="33">
        <v>0</v>
      </c>
      <c r="F47" s="30">
        <f t="shared" si="1"/>
        <v>0</v>
      </c>
      <c r="G47" s="32"/>
    </row>
    <row r="48" spans="1:7" s="12" customFormat="1" ht="13.8">
      <c r="A48" s="314" t="s">
        <v>32</v>
      </c>
      <c r="B48" s="315"/>
      <c r="C48" s="34"/>
      <c r="D48" s="192"/>
      <c r="E48" s="193"/>
      <c r="F48" s="179">
        <f>SUM(F25:F47)</f>
        <v>0</v>
      </c>
      <c r="G48" s="29"/>
    </row>
    <row r="49" spans="1:236">
      <c r="A49" s="34"/>
      <c r="B49" s="27"/>
      <c r="C49" s="34"/>
      <c r="D49" s="192"/>
      <c r="E49" s="193"/>
      <c r="F49" s="194"/>
      <c r="G49" s="29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</row>
    <row r="50" spans="1:236" s="52" customFormat="1" ht="13.8">
      <c r="A50" s="257" t="s">
        <v>273</v>
      </c>
      <c r="B50" s="257"/>
      <c r="C50" s="50"/>
      <c r="D50" s="50"/>
      <c r="E50" s="57"/>
      <c r="F50" s="195"/>
    </row>
    <row r="51" spans="1:236" s="52" customFormat="1" ht="13.8">
      <c r="A51" s="50"/>
      <c r="B51" s="27" t="s">
        <v>33</v>
      </c>
      <c r="C51" s="50"/>
      <c r="D51" s="50"/>
      <c r="E51" s="57"/>
      <c r="F51" s="195"/>
    </row>
    <row r="52" spans="1:236" s="35" customFormat="1" ht="13.8">
      <c r="A52" s="50">
        <v>1</v>
      </c>
      <c r="B52" s="56" t="s">
        <v>274</v>
      </c>
      <c r="C52" s="50" t="s">
        <v>34</v>
      </c>
      <c r="D52" s="55">
        <f>SUM(E12,E11)</f>
        <v>35</v>
      </c>
      <c r="E52" s="55">
        <v>0</v>
      </c>
      <c r="F52" s="188">
        <f t="shared" ref="F52:F88" si="2">PRODUCT(D52,E52)</f>
        <v>0</v>
      </c>
      <c r="G52" s="51"/>
    </row>
    <row r="53" spans="1:236" s="35" customFormat="1" ht="13.8">
      <c r="A53" s="50">
        <v>2</v>
      </c>
      <c r="B53" s="31" t="s">
        <v>275</v>
      </c>
      <c r="C53" s="50" t="s">
        <v>8</v>
      </c>
      <c r="D53" s="55">
        <f>SUM(D52)</f>
        <v>35</v>
      </c>
      <c r="E53" s="54">
        <v>0</v>
      </c>
      <c r="F53" s="188">
        <f t="shared" si="2"/>
        <v>0</v>
      </c>
      <c r="G53" s="51"/>
    </row>
    <row r="54" spans="1:236" s="35" customFormat="1" ht="13.8">
      <c r="A54" s="50">
        <v>3</v>
      </c>
      <c r="B54" s="196" t="s">
        <v>276</v>
      </c>
      <c r="C54" s="50" t="s">
        <v>8</v>
      </c>
      <c r="D54" s="55">
        <f>SUM(E12)</f>
        <v>24</v>
      </c>
      <c r="E54" s="54">
        <v>0</v>
      </c>
      <c r="F54" s="188">
        <f t="shared" si="2"/>
        <v>0</v>
      </c>
      <c r="G54" s="51"/>
    </row>
    <row r="55" spans="1:236" s="35" customFormat="1" ht="13.8">
      <c r="A55" s="50">
        <v>4</v>
      </c>
      <c r="B55" s="196" t="s">
        <v>277</v>
      </c>
      <c r="C55" s="50" t="s">
        <v>8</v>
      </c>
      <c r="D55" s="55">
        <f>SUM(E12)</f>
        <v>24</v>
      </c>
      <c r="E55" s="54">
        <v>0</v>
      </c>
      <c r="F55" s="188">
        <f t="shared" si="2"/>
        <v>0</v>
      </c>
      <c r="G55" s="51"/>
      <c r="I55" s="103"/>
    </row>
    <row r="56" spans="1:236" s="35" customFormat="1" ht="27.6">
      <c r="A56" s="50">
        <v>5</v>
      </c>
      <c r="B56" s="58" t="s">
        <v>278</v>
      </c>
      <c r="C56" s="50" t="s">
        <v>8</v>
      </c>
      <c r="D56" s="55">
        <f>SUM(D53)</f>
        <v>35</v>
      </c>
      <c r="E56" s="54">
        <v>0</v>
      </c>
      <c r="F56" s="188">
        <f t="shared" si="2"/>
        <v>0</v>
      </c>
      <c r="G56" s="51"/>
    </row>
    <row r="57" spans="1:236" s="35" customFormat="1" ht="27.6">
      <c r="A57" s="50">
        <v>6</v>
      </c>
      <c r="B57" s="59" t="s">
        <v>342</v>
      </c>
      <c r="C57" s="34" t="s">
        <v>0</v>
      </c>
      <c r="D57" s="188">
        <f>SUM(D73:D73)</f>
        <v>11</v>
      </c>
      <c r="E57" s="60">
        <v>0</v>
      </c>
      <c r="F57" s="188">
        <f t="shared" si="2"/>
        <v>0</v>
      </c>
      <c r="G57" s="51"/>
    </row>
    <row r="58" spans="1:236" s="35" customFormat="1" ht="27.6">
      <c r="A58" s="50">
        <v>7</v>
      </c>
      <c r="B58" s="59" t="s">
        <v>280</v>
      </c>
      <c r="C58" s="50" t="s">
        <v>0</v>
      </c>
      <c r="D58" s="188">
        <f>SUM(D57)</f>
        <v>11</v>
      </c>
      <c r="E58" s="60">
        <v>0</v>
      </c>
      <c r="F58" s="188">
        <f t="shared" si="2"/>
        <v>0</v>
      </c>
      <c r="G58" s="51"/>
    </row>
    <row r="59" spans="1:236" s="35" customFormat="1" ht="18.600000000000001" customHeight="1">
      <c r="A59" s="50">
        <v>8</v>
      </c>
      <c r="B59" s="59" t="s">
        <v>279</v>
      </c>
      <c r="C59" s="50" t="s">
        <v>0</v>
      </c>
      <c r="D59" s="188">
        <f>SUM(E14)</f>
        <v>185</v>
      </c>
      <c r="E59" s="60">
        <v>0</v>
      </c>
      <c r="F59" s="188">
        <f t="shared" si="2"/>
        <v>0</v>
      </c>
      <c r="G59" s="51"/>
    </row>
    <row r="60" spans="1:236" s="35" customFormat="1" ht="13.8">
      <c r="A60" s="50">
        <v>9</v>
      </c>
      <c r="B60" s="59" t="s">
        <v>281</v>
      </c>
      <c r="C60" s="50" t="s">
        <v>0</v>
      </c>
      <c r="D60" s="188">
        <f>SUM(E15)</f>
        <v>480</v>
      </c>
      <c r="E60" s="60">
        <v>0</v>
      </c>
      <c r="F60" s="188">
        <f t="shared" si="2"/>
        <v>0</v>
      </c>
      <c r="G60" s="51"/>
    </row>
    <row r="61" spans="1:236" s="32" customFormat="1" ht="13.8">
      <c r="A61" s="50">
        <v>10</v>
      </c>
      <c r="B61" s="31" t="s">
        <v>35</v>
      </c>
      <c r="C61" s="26" t="s">
        <v>0</v>
      </c>
      <c r="D61" s="33">
        <f>SUM(D73)</f>
        <v>11</v>
      </c>
      <c r="E61" s="33">
        <v>0</v>
      </c>
      <c r="F61" s="188">
        <f t="shared" si="2"/>
        <v>0</v>
      </c>
    </row>
    <row r="62" spans="1:236" s="32" customFormat="1" ht="13.8">
      <c r="A62" s="50">
        <v>11</v>
      </c>
      <c r="B62" s="59" t="s">
        <v>36</v>
      </c>
      <c r="C62" s="50" t="s">
        <v>0</v>
      </c>
      <c r="D62" s="60">
        <f>SUM(D73:D73)</f>
        <v>11</v>
      </c>
      <c r="E62" s="60">
        <v>0</v>
      </c>
      <c r="F62" s="188">
        <f t="shared" si="2"/>
        <v>0</v>
      </c>
    </row>
    <row r="63" spans="1:236" s="32" customFormat="1" ht="13.8">
      <c r="A63" s="50">
        <v>12</v>
      </c>
      <c r="B63" s="59" t="s">
        <v>54</v>
      </c>
      <c r="C63" s="50" t="s">
        <v>0</v>
      </c>
      <c r="D63" s="60">
        <f>SUM(D62)</f>
        <v>11</v>
      </c>
      <c r="E63" s="60">
        <v>0</v>
      </c>
      <c r="F63" s="188">
        <f t="shared" si="2"/>
        <v>0</v>
      </c>
    </row>
    <row r="64" spans="1:236" s="32" customFormat="1" ht="13.8">
      <c r="A64" s="50">
        <v>13</v>
      </c>
      <c r="B64" s="56" t="s">
        <v>37</v>
      </c>
      <c r="C64" s="50" t="s">
        <v>0</v>
      </c>
      <c r="D64" s="54">
        <f>SUM(D58:D58)</f>
        <v>11</v>
      </c>
      <c r="E64" s="54">
        <v>0</v>
      </c>
      <c r="F64" s="188">
        <f t="shared" si="2"/>
        <v>0</v>
      </c>
    </row>
    <row r="65" spans="1:8" s="32" customFormat="1" ht="27.6">
      <c r="A65" s="50">
        <v>14</v>
      </c>
      <c r="B65" s="59" t="s">
        <v>282</v>
      </c>
      <c r="C65" s="50" t="s">
        <v>8</v>
      </c>
      <c r="D65" s="54">
        <f>SUM(D64)</f>
        <v>11</v>
      </c>
      <c r="E65" s="54">
        <v>0</v>
      </c>
      <c r="F65" s="188">
        <f t="shared" si="2"/>
        <v>0</v>
      </c>
    </row>
    <row r="66" spans="1:8" s="35" customFormat="1" ht="13.8">
      <c r="A66" s="50">
        <v>15</v>
      </c>
      <c r="B66" s="53" t="s">
        <v>283</v>
      </c>
      <c r="C66" s="50" t="s">
        <v>8</v>
      </c>
      <c r="D66" s="55">
        <f>SUM(E12)</f>
        <v>24</v>
      </c>
      <c r="E66" s="54">
        <v>0</v>
      </c>
      <c r="F66" s="188">
        <f t="shared" si="2"/>
        <v>0</v>
      </c>
      <c r="G66" s="51"/>
    </row>
    <row r="67" spans="1:8" s="35" customFormat="1" ht="13.8">
      <c r="A67" s="26"/>
      <c r="B67" s="27" t="s">
        <v>23</v>
      </c>
      <c r="C67" s="26"/>
      <c r="D67" s="28"/>
      <c r="E67" s="33"/>
      <c r="F67" s="188"/>
      <c r="G67" s="51"/>
    </row>
    <row r="68" spans="1:8" s="35" customFormat="1" ht="13.8">
      <c r="A68" s="26">
        <v>1</v>
      </c>
      <c r="B68" s="31" t="s">
        <v>50</v>
      </c>
      <c r="C68" s="26" t="s">
        <v>19</v>
      </c>
      <c r="D68" s="28">
        <v>5</v>
      </c>
      <c r="E68" s="33">
        <v>0</v>
      </c>
      <c r="F68" s="188">
        <f t="shared" si="2"/>
        <v>0</v>
      </c>
      <c r="G68" s="51"/>
    </row>
    <row r="69" spans="1:8" s="35" customFormat="1" ht="13.8">
      <c r="A69" s="26">
        <v>2</v>
      </c>
      <c r="B69" s="31" t="s">
        <v>38</v>
      </c>
      <c r="C69" s="26" t="s">
        <v>0</v>
      </c>
      <c r="D69" s="28">
        <f>SUM(D65)</f>
        <v>11</v>
      </c>
      <c r="E69" s="33">
        <v>0</v>
      </c>
      <c r="F69" s="188">
        <f t="shared" si="2"/>
        <v>0</v>
      </c>
      <c r="G69" s="51"/>
    </row>
    <row r="70" spans="1:8" s="35" customFormat="1" ht="13.8">
      <c r="A70" s="26">
        <v>3</v>
      </c>
      <c r="B70" s="31" t="s">
        <v>284</v>
      </c>
      <c r="C70" s="26" t="s">
        <v>8</v>
      </c>
      <c r="D70" s="28">
        <f>SUM(D55)</f>
        <v>24</v>
      </c>
      <c r="E70" s="33">
        <v>0</v>
      </c>
      <c r="F70" s="188">
        <f t="shared" si="2"/>
        <v>0</v>
      </c>
      <c r="G70" s="51"/>
    </row>
    <row r="71" spans="1:8" s="35" customFormat="1" ht="13.8">
      <c r="A71" s="26">
        <v>4</v>
      </c>
      <c r="B71" s="31" t="s">
        <v>51</v>
      </c>
      <c r="C71" s="26" t="s">
        <v>26</v>
      </c>
      <c r="D71" s="33">
        <v>18</v>
      </c>
      <c r="E71" s="33">
        <v>0</v>
      </c>
      <c r="F71" s="188">
        <f t="shared" si="2"/>
        <v>0</v>
      </c>
      <c r="G71" s="51"/>
    </row>
    <row r="72" spans="1:8" s="35" customFormat="1" ht="13.8">
      <c r="A72" s="26"/>
      <c r="B72" s="27" t="s">
        <v>39</v>
      </c>
      <c r="C72" s="26"/>
      <c r="D72" s="33"/>
      <c r="E72" s="33"/>
      <c r="F72" s="188"/>
      <c r="G72" s="51"/>
    </row>
    <row r="73" spans="1:8" s="35" customFormat="1" ht="13.8">
      <c r="A73" s="26">
        <v>1</v>
      </c>
      <c r="B73" s="197" t="s">
        <v>53</v>
      </c>
      <c r="C73" s="26" t="s">
        <v>0</v>
      </c>
      <c r="D73" s="198">
        <f>SUM(Rostliny!D12)</f>
        <v>11</v>
      </c>
      <c r="E73" s="33">
        <v>0</v>
      </c>
      <c r="F73" s="188">
        <f t="shared" si="2"/>
        <v>0</v>
      </c>
      <c r="G73" s="51"/>
      <c r="H73" s="103"/>
    </row>
    <row r="74" spans="1:8" s="35" customFormat="1" ht="13.8">
      <c r="A74" s="26">
        <v>2</v>
      </c>
      <c r="B74" s="199" t="s">
        <v>240</v>
      </c>
      <c r="C74" s="26" t="s">
        <v>0</v>
      </c>
      <c r="D74" s="198">
        <f>SUM(E15)</f>
        <v>480</v>
      </c>
      <c r="E74" s="33">
        <v>0</v>
      </c>
      <c r="F74" s="188">
        <f t="shared" si="2"/>
        <v>0</v>
      </c>
      <c r="G74" s="51"/>
    </row>
    <row r="75" spans="1:8" s="35" customFormat="1" ht="13.8">
      <c r="A75" s="26">
        <v>3</v>
      </c>
      <c r="B75" s="199" t="s">
        <v>40</v>
      </c>
      <c r="C75" s="26" t="s">
        <v>0</v>
      </c>
      <c r="D75" s="198">
        <f>SUM(E14)</f>
        <v>185</v>
      </c>
      <c r="E75" s="33">
        <v>0</v>
      </c>
      <c r="F75" s="188">
        <f t="shared" si="2"/>
        <v>0</v>
      </c>
      <c r="G75" s="51"/>
    </row>
    <row r="76" spans="1:8" s="35" customFormat="1" ht="13.8">
      <c r="A76" s="26"/>
      <c r="B76" s="200" t="s">
        <v>52</v>
      </c>
      <c r="C76" s="26"/>
      <c r="D76" s="28"/>
      <c r="E76" s="33"/>
      <c r="F76" s="188"/>
      <c r="G76" s="51"/>
    </row>
    <row r="77" spans="1:8" s="35" customFormat="1" ht="13.8">
      <c r="A77" s="50">
        <v>1</v>
      </c>
      <c r="B77" s="187" t="s">
        <v>28</v>
      </c>
      <c r="C77" s="50" t="s">
        <v>29</v>
      </c>
      <c r="D77" s="55">
        <v>0.1</v>
      </c>
      <c r="E77" s="54">
        <v>0</v>
      </c>
      <c r="F77" s="188">
        <f t="shared" si="2"/>
        <v>0</v>
      </c>
    </row>
    <row r="78" spans="1:8" s="35" customFormat="1" ht="13.8">
      <c r="A78" s="50">
        <v>2</v>
      </c>
      <c r="B78" s="31" t="s">
        <v>41</v>
      </c>
      <c r="C78" s="26" t="s">
        <v>31</v>
      </c>
      <c r="D78" s="28">
        <v>2.2000000000000002</v>
      </c>
      <c r="E78" s="33">
        <v>0</v>
      </c>
      <c r="F78" s="188">
        <f t="shared" si="2"/>
        <v>0</v>
      </c>
    </row>
    <row r="79" spans="1:8" s="35" customFormat="1" ht="13.8">
      <c r="A79" s="50">
        <v>3</v>
      </c>
      <c r="B79" s="56" t="s">
        <v>42</v>
      </c>
      <c r="C79" s="50" t="s">
        <v>31</v>
      </c>
      <c r="D79" s="55">
        <v>2.2000000000000002</v>
      </c>
      <c r="E79" s="54">
        <v>0</v>
      </c>
      <c r="F79" s="188">
        <f t="shared" si="2"/>
        <v>0</v>
      </c>
      <c r="G79" s="51"/>
    </row>
    <row r="80" spans="1:8" s="62" customFormat="1" ht="13.8">
      <c r="A80" s="50">
        <v>4</v>
      </c>
      <c r="B80" s="31" t="s">
        <v>285</v>
      </c>
      <c r="C80" s="26" t="s">
        <v>19</v>
      </c>
      <c r="D80" s="28">
        <v>1.2</v>
      </c>
      <c r="E80" s="33">
        <v>0</v>
      </c>
      <c r="F80" s="188">
        <f t="shared" si="2"/>
        <v>0</v>
      </c>
    </row>
    <row r="81" spans="1:7" s="62" customFormat="1" ht="13.8">
      <c r="A81" s="50">
        <v>5</v>
      </c>
      <c r="B81" s="31" t="s">
        <v>343</v>
      </c>
      <c r="C81" s="26" t="s">
        <v>19</v>
      </c>
      <c r="D81" s="28">
        <v>5.5</v>
      </c>
      <c r="E81" s="33">
        <v>0</v>
      </c>
      <c r="F81" s="188">
        <f t="shared" ref="F81" si="3">PRODUCT(D81,E81)</f>
        <v>0</v>
      </c>
    </row>
    <row r="82" spans="1:7" s="32" customFormat="1" ht="13.8">
      <c r="A82" s="50">
        <v>6</v>
      </c>
      <c r="B82" s="201" t="s">
        <v>35</v>
      </c>
      <c r="C82" s="34" t="s">
        <v>0</v>
      </c>
      <c r="D82" s="188">
        <f>SUM(D73)</f>
        <v>11</v>
      </c>
      <c r="E82" s="60">
        <v>0</v>
      </c>
      <c r="F82" s="188">
        <f t="shared" si="2"/>
        <v>0</v>
      </c>
    </row>
    <row r="83" spans="1:7" s="35" customFormat="1" ht="13.8">
      <c r="A83" s="50">
        <v>7</v>
      </c>
      <c r="B83" s="201" t="s">
        <v>286</v>
      </c>
      <c r="C83" s="34" t="s">
        <v>19</v>
      </c>
      <c r="D83" s="188">
        <v>1.7</v>
      </c>
      <c r="E83" s="60">
        <v>0</v>
      </c>
      <c r="F83" s="188">
        <f t="shared" si="2"/>
        <v>0</v>
      </c>
    </row>
    <row r="84" spans="1:7" s="32" customFormat="1" ht="13.8">
      <c r="A84" s="50">
        <v>8</v>
      </c>
      <c r="B84" s="201" t="s">
        <v>56</v>
      </c>
      <c r="C84" s="34" t="s">
        <v>19</v>
      </c>
      <c r="D84" s="188">
        <v>1.1000000000000001</v>
      </c>
      <c r="E84" s="60">
        <v>0</v>
      </c>
      <c r="F84" s="188">
        <f t="shared" si="2"/>
        <v>0</v>
      </c>
    </row>
    <row r="85" spans="1:7" s="32" customFormat="1" ht="13.8">
      <c r="A85" s="50">
        <v>9</v>
      </c>
      <c r="B85" s="201" t="s">
        <v>55</v>
      </c>
      <c r="C85" s="34" t="s">
        <v>0</v>
      </c>
      <c r="D85" s="188">
        <f>SUM(D73:D73)</f>
        <v>11</v>
      </c>
      <c r="E85" s="60">
        <v>0</v>
      </c>
      <c r="F85" s="188">
        <f t="shared" si="2"/>
        <v>0</v>
      </c>
    </row>
    <row r="86" spans="1:7" s="35" customFormat="1" ht="13.8">
      <c r="A86" s="50">
        <v>10</v>
      </c>
      <c r="B86" s="31" t="s">
        <v>43</v>
      </c>
      <c r="C86" s="26" t="s">
        <v>0</v>
      </c>
      <c r="D86" s="28">
        <v>33</v>
      </c>
      <c r="E86" s="33">
        <v>0</v>
      </c>
      <c r="F86" s="188">
        <f t="shared" si="2"/>
        <v>0</v>
      </c>
    </row>
    <row r="87" spans="1:7" s="32" customFormat="1" ht="13.8">
      <c r="A87" s="50">
        <v>11</v>
      </c>
      <c r="B87" s="31" t="s">
        <v>44</v>
      </c>
      <c r="C87" s="26" t="s">
        <v>0</v>
      </c>
      <c r="D87" s="33">
        <v>99</v>
      </c>
      <c r="E87" s="33">
        <v>0</v>
      </c>
      <c r="F87" s="188">
        <f t="shared" si="2"/>
        <v>0</v>
      </c>
    </row>
    <row r="88" spans="1:7" s="35" customFormat="1" ht="13.8">
      <c r="A88" s="50">
        <v>12</v>
      </c>
      <c r="B88" s="31" t="s">
        <v>45</v>
      </c>
      <c r="C88" s="26" t="s">
        <v>0</v>
      </c>
      <c r="D88" s="28">
        <f>SUM(D73:D73)</f>
        <v>11</v>
      </c>
      <c r="E88" s="33">
        <v>0</v>
      </c>
      <c r="F88" s="188">
        <f t="shared" si="2"/>
        <v>0</v>
      </c>
    </row>
    <row r="89" spans="1:7" s="35" customFormat="1" ht="13.8">
      <c r="A89" s="257" t="s">
        <v>46</v>
      </c>
      <c r="B89" s="257"/>
      <c r="C89" s="26"/>
      <c r="D89" s="33"/>
      <c r="E89" s="312">
        <f>SUM(F52:F88)</f>
        <v>0</v>
      </c>
      <c r="F89" s="313"/>
    </row>
    <row r="90" spans="1:7" s="48" customFormat="1" ht="15.6"/>
    <row r="91" spans="1:7" s="100" customFormat="1" ht="13.8">
      <c r="A91" s="68"/>
      <c r="B91" s="74" t="s">
        <v>99</v>
      </c>
      <c r="C91" s="68"/>
      <c r="D91" s="68"/>
      <c r="E91" s="202"/>
      <c r="F91" s="202"/>
    </row>
    <row r="92" spans="1:7" s="100" customFormat="1" ht="13.8">
      <c r="A92" s="68"/>
      <c r="B92" s="74" t="s">
        <v>100</v>
      </c>
      <c r="C92" s="68"/>
      <c r="D92" s="68"/>
      <c r="E92" s="202"/>
      <c r="F92" s="202"/>
    </row>
    <row r="93" spans="1:7" s="100" customFormat="1" ht="45.6" customHeight="1">
      <c r="A93" s="68"/>
      <c r="B93" s="309" t="s">
        <v>288</v>
      </c>
      <c r="C93" s="310"/>
      <c r="D93" s="310"/>
      <c r="E93" s="310"/>
      <c r="F93" s="311"/>
    </row>
    <row r="94" spans="1:7" s="35" customFormat="1" ht="13.8">
      <c r="A94" s="36"/>
      <c r="B94" s="74" t="s">
        <v>111</v>
      </c>
      <c r="C94" s="36"/>
      <c r="D94" s="61"/>
      <c r="E94" s="203"/>
      <c r="F94" s="204"/>
    </row>
    <row r="95" spans="1:7" s="35" customFormat="1" ht="13.8">
      <c r="A95" s="36">
        <v>1</v>
      </c>
      <c r="B95" s="85" t="s">
        <v>102</v>
      </c>
      <c r="C95" s="36" t="s">
        <v>0</v>
      </c>
      <c r="D95" s="61">
        <f>SUM(D69)</f>
        <v>11</v>
      </c>
      <c r="E95" s="203">
        <v>0</v>
      </c>
      <c r="F95" s="204">
        <f t="shared" ref="F95:F103" si="4">E95*D95</f>
        <v>0</v>
      </c>
      <c r="G95" s="205"/>
    </row>
    <row r="96" spans="1:7" s="35" customFormat="1" ht="13.8">
      <c r="A96" s="36">
        <v>2</v>
      </c>
      <c r="B96" s="85" t="s">
        <v>103</v>
      </c>
      <c r="C96" s="36" t="s">
        <v>0</v>
      </c>
      <c r="D96" s="61">
        <v>1</v>
      </c>
      <c r="E96" s="203">
        <v>0</v>
      </c>
      <c r="F96" s="204">
        <f t="shared" si="4"/>
        <v>0</v>
      </c>
    </row>
    <row r="97" spans="1:9" s="35" customFormat="1" ht="13.8">
      <c r="A97" s="36">
        <v>3</v>
      </c>
      <c r="B97" s="85" t="s">
        <v>104</v>
      </c>
      <c r="C97" s="36" t="s">
        <v>0</v>
      </c>
      <c r="D97" s="61">
        <f>SUM(D95)</f>
        <v>11</v>
      </c>
      <c r="E97" s="203">
        <v>0</v>
      </c>
      <c r="F97" s="204">
        <f t="shared" si="4"/>
        <v>0</v>
      </c>
    </row>
    <row r="98" spans="1:9" s="35" customFormat="1" ht="13.8">
      <c r="A98" s="36">
        <v>4</v>
      </c>
      <c r="B98" s="85" t="s">
        <v>105</v>
      </c>
      <c r="C98" s="36" t="s">
        <v>0</v>
      </c>
      <c r="D98" s="61">
        <f>SUM(D97)</f>
        <v>11</v>
      </c>
      <c r="E98" s="203">
        <v>0</v>
      </c>
      <c r="F98" s="204">
        <f t="shared" si="4"/>
        <v>0</v>
      </c>
    </row>
    <row r="99" spans="1:9" s="35" customFormat="1" ht="13.8">
      <c r="A99" s="36">
        <v>5</v>
      </c>
      <c r="B99" s="75" t="s">
        <v>106</v>
      </c>
      <c r="C99" s="36" t="s">
        <v>0</v>
      </c>
      <c r="D99" s="61">
        <f>SUM(D98)</f>
        <v>11</v>
      </c>
      <c r="E99" s="203">
        <v>0</v>
      </c>
      <c r="F99" s="204">
        <f t="shared" si="4"/>
        <v>0</v>
      </c>
      <c r="H99" s="205"/>
    </row>
    <row r="100" spans="1:9" s="35" customFormat="1" ht="13.8">
      <c r="A100" s="36"/>
      <c r="B100" s="69" t="s">
        <v>287</v>
      </c>
      <c r="C100" s="36"/>
      <c r="D100" s="61"/>
      <c r="E100" s="204"/>
      <c r="F100" s="204"/>
    </row>
    <row r="101" spans="1:9" s="35" customFormat="1" ht="13.8">
      <c r="A101" s="36">
        <v>1</v>
      </c>
      <c r="B101" s="75" t="s">
        <v>344</v>
      </c>
      <c r="C101" s="36" t="s">
        <v>8</v>
      </c>
      <c r="D101" s="61">
        <f>SUM(D70)</f>
        <v>24</v>
      </c>
      <c r="E101" s="204">
        <v>0</v>
      </c>
      <c r="F101" s="204">
        <f t="shared" si="4"/>
        <v>0</v>
      </c>
    </row>
    <row r="102" spans="1:9" s="35" customFormat="1" ht="13.8">
      <c r="A102" s="36">
        <v>2</v>
      </c>
      <c r="B102" s="75" t="s">
        <v>107</v>
      </c>
      <c r="C102" s="36" t="s">
        <v>8</v>
      </c>
      <c r="D102" s="61">
        <f>SUM(D101)</f>
        <v>24</v>
      </c>
      <c r="E102" s="204">
        <v>0</v>
      </c>
      <c r="F102" s="204">
        <f t="shared" si="4"/>
        <v>0</v>
      </c>
    </row>
    <row r="103" spans="1:9" s="35" customFormat="1" ht="13.8">
      <c r="A103" s="36">
        <v>3</v>
      </c>
      <c r="B103" s="85" t="s">
        <v>105</v>
      </c>
      <c r="C103" s="36" t="s">
        <v>8</v>
      </c>
      <c r="D103" s="61">
        <f>SUM(D101)</f>
        <v>24</v>
      </c>
      <c r="E103" s="203">
        <v>0</v>
      </c>
      <c r="F103" s="204">
        <f t="shared" si="4"/>
        <v>0</v>
      </c>
      <c r="H103" s="205"/>
      <c r="I103" s="205"/>
    </row>
    <row r="104" spans="1:9" s="35" customFormat="1" ht="13.8">
      <c r="A104" s="36">
        <v>4</v>
      </c>
      <c r="B104" s="75" t="s">
        <v>112</v>
      </c>
      <c r="C104" s="36" t="s">
        <v>8</v>
      </c>
      <c r="D104" s="61">
        <f>SUM(D102)</f>
        <v>24</v>
      </c>
      <c r="E104" s="203">
        <v>0</v>
      </c>
      <c r="F104" s="204">
        <f>E104*D104</f>
        <v>0</v>
      </c>
    </row>
    <row r="105" spans="1:9" s="100" customFormat="1" ht="13.8">
      <c r="A105" s="68"/>
      <c r="B105" s="74" t="s">
        <v>108</v>
      </c>
      <c r="C105" s="68"/>
      <c r="D105" s="68"/>
      <c r="E105" s="202"/>
      <c r="F105" s="202"/>
    </row>
    <row r="106" spans="1:9" s="100" customFormat="1" ht="40.200000000000003" customHeight="1">
      <c r="A106" s="68"/>
      <c r="B106" s="309" t="s">
        <v>289</v>
      </c>
      <c r="C106" s="310"/>
      <c r="D106" s="310"/>
      <c r="E106" s="310"/>
      <c r="F106" s="311"/>
    </row>
    <row r="107" spans="1:9" s="35" customFormat="1" ht="13.8">
      <c r="A107" s="36"/>
      <c r="B107" s="74" t="s">
        <v>101</v>
      </c>
      <c r="C107" s="36"/>
      <c r="D107" s="61"/>
      <c r="E107" s="203"/>
      <c r="F107" s="204"/>
    </row>
    <row r="108" spans="1:9" s="35" customFormat="1" ht="13.8">
      <c r="A108" s="36">
        <v>1</v>
      </c>
      <c r="B108" s="85" t="s">
        <v>102</v>
      </c>
      <c r="C108" s="36" t="s">
        <v>0</v>
      </c>
      <c r="D108" s="61">
        <f>SUM(D95)</f>
        <v>11</v>
      </c>
      <c r="E108" s="203">
        <v>0</v>
      </c>
      <c r="F108" s="204">
        <f>E108*D108</f>
        <v>0</v>
      </c>
      <c r="G108" s="205"/>
    </row>
    <row r="109" spans="1:9" s="35" customFormat="1" ht="13.8">
      <c r="A109" s="36">
        <v>2</v>
      </c>
      <c r="B109" s="85" t="s">
        <v>103</v>
      </c>
      <c r="C109" s="36" t="s">
        <v>0</v>
      </c>
      <c r="D109" s="61">
        <v>1</v>
      </c>
      <c r="E109" s="203">
        <v>0</v>
      </c>
      <c r="F109" s="204">
        <f>E109*D109</f>
        <v>0</v>
      </c>
    </row>
    <row r="110" spans="1:9" s="35" customFormat="1" ht="13.8">
      <c r="A110" s="36">
        <v>3</v>
      </c>
      <c r="B110" s="85" t="s">
        <v>105</v>
      </c>
      <c r="C110" s="36" t="s">
        <v>0</v>
      </c>
      <c r="D110" s="61">
        <f>SUM(D97)</f>
        <v>11</v>
      </c>
      <c r="E110" s="203">
        <v>0</v>
      </c>
      <c r="F110" s="204">
        <f>E110*D110</f>
        <v>0</v>
      </c>
    </row>
    <row r="111" spans="1:9" s="35" customFormat="1" ht="13.8">
      <c r="A111" s="36">
        <v>4</v>
      </c>
      <c r="B111" s="75" t="s">
        <v>106</v>
      </c>
      <c r="C111" s="36" t="s">
        <v>0</v>
      </c>
      <c r="D111" s="61">
        <f>SUM(D110)</f>
        <v>11</v>
      </c>
      <c r="E111" s="203">
        <v>0</v>
      </c>
      <c r="F111" s="204">
        <f>E111*D111</f>
        <v>0</v>
      </c>
      <c r="H111" s="205"/>
    </row>
    <row r="112" spans="1:9" s="35" customFormat="1" ht="13.8">
      <c r="A112" s="36">
        <v>5</v>
      </c>
      <c r="B112" s="75" t="s">
        <v>109</v>
      </c>
      <c r="C112" s="36" t="s">
        <v>0</v>
      </c>
      <c r="D112" s="61">
        <f>SUM(D111)</f>
        <v>11</v>
      </c>
      <c r="E112" s="203">
        <v>0</v>
      </c>
      <c r="F112" s="204">
        <f>E112*D112</f>
        <v>0</v>
      </c>
    </row>
    <row r="113" spans="1:9" s="35" customFormat="1" ht="13.8">
      <c r="A113" s="36"/>
      <c r="B113" s="69" t="s">
        <v>287</v>
      </c>
      <c r="C113" s="36"/>
      <c r="D113" s="61"/>
      <c r="E113" s="203"/>
      <c r="F113" s="204"/>
    </row>
    <row r="114" spans="1:9" s="35" customFormat="1" ht="13.8">
      <c r="A114" s="36">
        <v>1</v>
      </c>
      <c r="B114" s="75" t="s">
        <v>344</v>
      </c>
      <c r="C114" s="36" t="s">
        <v>8</v>
      </c>
      <c r="D114" s="61">
        <v>24</v>
      </c>
      <c r="E114" s="204">
        <v>0</v>
      </c>
      <c r="F114" s="204">
        <f t="shared" ref="F114" si="5">E114*D114</f>
        <v>0</v>
      </c>
    </row>
    <row r="115" spans="1:9" s="35" customFormat="1" ht="13.8">
      <c r="A115" s="36">
        <v>2</v>
      </c>
      <c r="B115" s="75" t="s">
        <v>107</v>
      </c>
      <c r="C115" s="36" t="s">
        <v>8</v>
      </c>
      <c r="D115" s="61">
        <v>24</v>
      </c>
      <c r="E115" s="204">
        <v>0</v>
      </c>
      <c r="F115" s="204">
        <f>E115*D115</f>
        <v>0</v>
      </c>
    </row>
    <row r="116" spans="1:9" s="35" customFormat="1" ht="13.8">
      <c r="A116" s="36">
        <v>3</v>
      </c>
      <c r="B116" s="85" t="s">
        <v>105</v>
      </c>
      <c r="C116" s="36" t="s">
        <v>8</v>
      </c>
      <c r="D116" s="61">
        <v>24</v>
      </c>
      <c r="E116" s="203">
        <v>0</v>
      </c>
      <c r="F116" s="204">
        <f>E116*D116</f>
        <v>0</v>
      </c>
      <c r="H116" s="205"/>
      <c r="I116" s="205"/>
    </row>
    <row r="117" spans="1:9" s="35" customFormat="1" ht="13.8">
      <c r="A117" s="36">
        <v>4</v>
      </c>
      <c r="B117" s="75" t="s">
        <v>112</v>
      </c>
      <c r="C117" s="36" t="s">
        <v>8</v>
      </c>
      <c r="D117" s="61">
        <v>24</v>
      </c>
      <c r="E117" s="203">
        <v>0</v>
      </c>
      <c r="F117" s="204">
        <f>E117*D117</f>
        <v>0</v>
      </c>
    </row>
    <row r="118" spans="1:9" s="100" customFormat="1" ht="13.8">
      <c r="A118" s="68"/>
      <c r="B118" s="74" t="s">
        <v>345</v>
      </c>
      <c r="C118" s="68"/>
      <c r="D118" s="68"/>
      <c r="E118" s="202"/>
      <c r="F118" s="202"/>
    </row>
    <row r="119" spans="1:9" s="100" customFormat="1" ht="40.200000000000003" customHeight="1">
      <c r="A119" s="68"/>
      <c r="B119" s="309" t="s">
        <v>290</v>
      </c>
      <c r="C119" s="310"/>
      <c r="D119" s="310"/>
      <c r="E119" s="310"/>
      <c r="F119" s="311"/>
    </row>
    <row r="120" spans="1:9" s="35" customFormat="1" ht="13.8">
      <c r="A120" s="36"/>
      <c r="B120" s="74" t="s">
        <v>101</v>
      </c>
      <c r="C120" s="36"/>
      <c r="D120" s="61"/>
      <c r="E120" s="203"/>
      <c r="F120" s="204"/>
    </row>
    <row r="121" spans="1:9" s="35" customFormat="1" ht="13.8">
      <c r="A121" s="36">
        <v>1</v>
      </c>
      <c r="B121" s="85" t="s">
        <v>102</v>
      </c>
      <c r="C121" s="36" t="s">
        <v>0</v>
      </c>
      <c r="D121" s="61">
        <f>SUM(D95)</f>
        <v>11</v>
      </c>
      <c r="E121" s="203">
        <v>0</v>
      </c>
      <c r="F121" s="204">
        <f>E121*D121</f>
        <v>0</v>
      </c>
      <c r="G121" s="205"/>
    </row>
    <row r="122" spans="1:9" s="35" customFormat="1" ht="13.8">
      <c r="A122" s="36">
        <v>2</v>
      </c>
      <c r="B122" s="85" t="s">
        <v>103</v>
      </c>
      <c r="C122" s="36" t="s">
        <v>0</v>
      </c>
      <c r="D122" s="61">
        <f>SUM(D96)</f>
        <v>1</v>
      </c>
      <c r="E122" s="203">
        <v>0</v>
      </c>
      <c r="F122" s="204">
        <f>E122*D122</f>
        <v>0</v>
      </c>
    </row>
    <row r="123" spans="1:9" s="35" customFormat="1" ht="13.8">
      <c r="A123" s="36">
        <v>3</v>
      </c>
      <c r="B123" s="85" t="s">
        <v>105</v>
      </c>
      <c r="C123" s="36" t="s">
        <v>0</v>
      </c>
      <c r="D123" s="61">
        <f>SUM(D97)</f>
        <v>11</v>
      </c>
      <c r="E123" s="203">
        <v>0</v>
      </c>
      <c r="F123" s="204">
        <f>E123*D123</f>
        <v>0</v>
      </c>
    </row>
    <row r="124" spans="1:9" s="35" customFormat="1" ht="13.8">
      <c r="A124" s="36">
        <v>4</v>
      </c>
      <c r="B124" s="75" t="s">
        <v>106</v>
      </c>
      <c r="C124" s="36" t="s">
        <v>0</v>
      </c>
      <c r="D124" s="61">
        <f>SUM(D123)</f>
        <v>11</v>
      </c>
      <c r="E124" s="203">
        <v>0</v>
      </c>
      <c r="F124" s="204">
        <f>E124*D124</f>
        <v>0</v>
      </c>
      <c r="H124" s="205"/>
    </row>
    <row r="125" spans="1:9" s="35" customFormat="1" ht="13.8">
      <c r="A125" s="36"/>
      <c r="B125" s="69" t="s">
        <v>287</v>
      </c>
      <c r="C125" s="36"/>
      <c r="D125" s="61"/>
      <c r="E125" s="203"/>
      <c r="F125" s="204"/>
    </row>
    <row r="126" spans="1:9" s="35" customFormat="1" ht="13.8">
      <c r="A126" s="36">
        <v>1</v>
      </c>
      <c r="B126" s="75" t="s">
        <v>344</v>
      </c>
      <c r="C126" s="36" t="s">
        <v>8</v>
      </c>
      <c r="D126" s="61">
        <v>24</v>
      </c>
      <c r="E126" s="204">
        <v>0</v>
      </c>
      <c r="F126" s="204">
        <f t="shared" ref="F126" si="6">E126*D126</f>
        <v>0</v>
      </c>
    </row>
    <row r="127" spans="1:9" s="35" customFormat="1" ht="13.8">
      <c r="A127" s="36">
        <v>2</v>
      </c>
      <c r="B127" s="75" t="s">
        <v>107</v>
      </c>
      <c r="C127" s="36" t="s">
        <v>8</v>
      </c>
      <c r="D127" s="61">
        <v>24</v>
      </c>
      <c r="E127" s="204">
        <v>0</v>
      </c>
      <c r="F127" s="204">
        <f>E127*D127</f>
        <v>0</v>
      </c>
    </row>
    <row r="128" spans="1:9" s="35" customFormat="1" ht="13.8">
      <c r="A128" s="36">
        <v>3</v>
      </c>
      <c r="B128" s="85" t="s">
        <v>105</v>
      </c>
      <c r="C128" s="36" t="s">
        <v>8</v>
      </c>
      <c r="D128" s="61">
        <v>24</v>
      </c>
      <c r="E128" s="203">
        <v>0</v>
      </c>
      <c r="F128" s="204">
        <f>E128*D128</f>
        <v>0</v>
      </c>
      <c r="H128" s="205"/>
      <c r="I128" s="205"/>
    </row>
    <row r="129" spans="1:6" s="35" customFormat="1" ht="13.8">
      <c r="A129" s="36">
        <v>4</v>
      </c>
      <c r="B129" s="75" t="s">
        <v>112</v>
      </c>
      <c r="C129" s="36" t="s">
        <v>8</v>
      </c>
      <c r="D129" s="61">
        <v>24</v>
      </c>
      <c r="E129" s="203">
        <v>0</v>
      </c>
      <c r="F129" s="204">
        <f>E129*D129</f>
        <v>0</v>
      </c>
    </row>
    <row r="130" spans="1:6" s="206" customFormat="1" ht="13.8">
      <c r="A130" s="257" t="s">
        <v>110</v>
      </c>
      <c r="B130" s="257"/>
      <c r="C130" s="26"/>
      <c r="D130" s="33"/>
      <c r="E130" s="312">
        <f>SUM(F121:F129,F108:F117,F95:F104)</f>
        <v>0</v>
      </c>
      <c r="F130" s="313"/>
    </row>
    <row r="131" spans="1:6" s="206" customFormat="1" ht="13.8"/>
    <row r="132" spans="1:6" s="15" customFormat="1"/>
  </sheetData>
  <mergeCells count="21">
    <mergeCell ref="E12:F12"/>
    <mergeCell ref="A1:F1"/>
    <mergeCell ref="A2:B2"/>
    <mergeCell ref="E11:F11"/>
    <mergeCell ref="E9:F9"/>
    <mergeCell ref="A3:B3"/>
    <mergeCell ref="E13:F13"/>
    <mergeCell ref="B93:F93"/>
    <mergeCell ref="A50:B50"/>
    <mergeCell ref="A89:B89"/>
    <mergeCell ref="E89:F89"/>
    <mergeCell ref="A21:F21"/>
    <mergeCell ref="E14:F14"/>
    <mergeCell ref="A48:B48"/>
    <mergeCell ref="B119:F119"/>
    <mergeCell ref="A130:B130"/>
    <mergeCell ref="E130:F130"/>
    <mergeCell ref="E16:F16"/>
    <mergeCell ref="E15:F15"/>
    <mergeCell ref="E17:F17"/>
    <mergeCell ref="B106:F106"/>
  </mergeCells>
  <phoneticPr fontId="39" type="noConversion"/>
  <pageMargins left="0.51181102362204722" right="0.31496062992125984" top="0.78740157480314965" bottom="0.78740157480314965" header="0.31496062992125984" footer="0.31496062992125984"/>
  <pageSetup paperSize="9" scale="94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0"/>
  <sheetViews>
    <sheetView topLeftCell="A10" zoomScaleNormal="100" workbookViewId="0">
      <selection activeCell="L45" sqref="L45"/>
    </sheetView>
  </sheetViews>
  <sheetFormatPr defaultRowHeight="14.4"/>
  <cols>
    <col min="1" max="1" width="7.44140625" customWidth="1"/>
    <col min="2" max="2" width="61.21875" bestFit="1" customWidth="1"/>
  </cols>
  <sheetData>
    <row r="1" spans="1:6" ht="15.6" customHeight="1">
      <c r="A1" s="253" t="s">
        <v>168</v>
      </c>
      <c r="B1" s="253"/>
      <c r="C1" s="254"/>
      <c r="D1" s="254"/>
      <c r="E1" s="254"/>
      <c r="F1" s="254"/>
    </row>
    <row r="2" spans="1:6" ht="15.6">
      <c r="A2" s="255" t="s">
        <v>169</v>
      </c>
      <c r="B2" s="256"/>
      <c r="C2" s="115"/>
      <c r="D2" s="115"/>
      <c r="E2" s="115"/>
      <c r="F2" s="64"/>
    </row>
    <row r="3" spans="1:6">
      <c r="A3" s="252" t="s">
        <v>59</v>
      </c>
      <c r="B3" s="252"/>
      <c r="C3" s="11"/>
      <c r="D3" s="11"/>
      <c r="E3" s="9"/>
      <c r="F3" s="9"/>
    </row>
    <row r="4" spans="1:6">
      <c r="A4" s="67" t="s">
        <v>154</v>
      </c>
      <c r="B4" s="67"/>
      <c r="C4" s="11"/>
      <c r="D4" s="11"/>
      <c r="E4" s="9"/>
      <c r="F4" s="9"/>
    </row>
    <row r="5" spans="1:6">
      <c r="F5" s="9"/>
    </row>
    <row r="6" spans="1:6">
      <c r="A6" s="1" t="s">
        <v>1</v>
      </c>
      <c r="F6" s="9"/>
    </row>
    <row r="7" spans="1:6">
      <c r="F7" s="9"/>
    </row>
    <row r="8" spans="1:6" ht="27.6">
      <c r="A8" s="5"/>
      <c r="B8" s="4" t="s">
        <v>2</v>
      </c>
      <c r="C8" s="8" t="s">
        <v>3</v>
      </c>
      <c r="D8" s="8" t="s">
        <v>5</v>
      </c>
      <c r="E8" s="6"/>
      <c r="F8" s="65"/>
    </row>
    <row r="9" spans="1:6">
      <c r="A9" s="5" t="s">
        <v>192</v>
      </c>
      <c r="B9" s="212" t="s">
        <v>193</v>
      </c>
      <c r="C9" s="213" t="s">
        <v>58</v>
      </c>
      <c r="D9" s="214">
        <v>1</v>
      </c>
      <c r="E9" s="6"/>
      <c r="F9" s="65"/>
    </row>
    <row r="10" spans="1:6">
      <c r="A10" s="5" t="s">
        <v>190</v>
      </c>
      <c r="B10" s="212" t="s">
        <v>191</v>
      </c>
      <c r="C10" s="213" t="s">
        <v>58</v>
      </c>
      <c r="D10" s="214">
        <v>1</v>
      </c>
      <c r="E10" s="6"/>
      <c r="F10" s="65"/>
    </row>
    <row r="11" spans="1:6">
      <c r="A11" s="5" t="s">
        <v>188</v>
      </c>
      <c r="B11" s="212" t="s">
        <v>189</v>
      </c>
      <c r="C11" s="213" t="s">
        <v>187</v>
      </c>
      <c r="D11" s="214">
        <v>9</v>
      </c>
      <c r="E11" s="6"/>
      <c r="F11" s="65"/>
    </row>
    <row r="12" spans="1:6">
      <c r="A12" s="5"/>
      <c r="B12" s="2" t="s">
        <v>4</v>
      </c>
      <c r="C12" s="7" t="s">
        <v>0</v>
      </c>
      <c r="D12" s="3">
        <f>SUM(D9:D11)</f>
        <v>11</v>
      </c>
      <c r="E12" s="6"/>
      <c r="F12" s="65"/>
    </row>
    <row r="13" spans="1:6" ht="4.5" customHeight="1">
      <c r="A13" s="73"/>
      <c r="B13" s="9"/>
      <c r="C13" s="116"/>
      <c r="D13" s="117"/>
      <c r="E13" s="6"/>
      <c r="F13" s="65"/>
    </row>
    <row r="14" spans="1:6">
      <c r="B14" s="215" t="s">
        <v>194</v>
      </c>
    </row>
    <row r="15" spans="1:6">
      <c r="A15" s="5" t="s">
        <v>215</v>
      </c>
      <c r="B15" s="212" t="s">
        <v>201</v>
      </c>
      <c r="C15" s="213" t="s">
        <v>0</v>
      </c>
      <c r="D15" s="214">
        <v>9</v>
      </c>
    </row>
    <row r="16" spans="1:6">
      <c r="A16" s="5" t="s">
        <v>216</v>
      </c>
      <c r="B16" s="212" t="s">
        <v>209</v>
      </c>
      <c r="C16" s="213" t="s">
        <v>0</v>
      </c>
      <c r="D16" s="214">
        <v>11</v>
      </c>
    </row>
    <row r="17" spans="1:4">
      <c r="A17" s="5" t="s">
        <v>217</v>
      </c>
      <c r="B17" s="212" t="s">
        <v>204</v>
      </c>
      <c r="C17" s="213" t="s">
        <v>0</v>
      </c>
      <c r="D17" s="214">
        <v>7</v>
      </c>
    </row>
    <row r="18" spans="1:4">
      <c r="A18" s="5" t="s">
        <v>218</v>
      </c>
      <c r="B18" s="212" t="s">
        <v>202</v>
      </c>
      <c r="C18" s="213" t="s">
        <v>0</v>
      </c>
      <c r="D18" s="214">
        <v>8</v>
      </c>
    </row>
    <row r="19" spans="1:4">
      <c r="A19" s="5" t="s">
        <v>226</v>
      </c>
      <c r="B19" s="212" t="s">
        <v>207</v>
      </c>
      <c r="C19" s="213" t="s">
        <v>0</v>
      </c>
      <c r="D19" s="214">
        <v>5</v>
      </c>
    </row>
    <row r="20" spans="1:4">
      <c r="A20" s="5" t="s">
        <v>219</v>
      </c>
      <c r="B20" s="212" t="s">
        <v>212</v>
      </c>
      <c r="C20" s="213" t="s">
        <v>0</v>
      </c>
      <c r="D20" s="214">
        <v>9</v>
      </c>
    </row>
    <row r="21" spans="1:4">
      <c r="A21" s="5" t="s">
        <v>227</v>
      </c>
      <c r="B21" s="212" t="s">
        <v>211</v>
      </c>
      <c r="C21" s="213" t="s">
        <v>0</v>
      </c>
      <c r="D21" s="214">
        <v>7</v>
      </c>
    </row>
    <row r="22" spans="1:4">
      <c r="A22" s="5" t="s">
        <v>220</v>
      </c>
      <c r="B22" s="212" t="s">
        <v>197</v>
      </c>
      <c r="C22" s="213" t="s">
        <v>0</v>
      </c>
      <c r="D22" s="214">
        <v>9</v>
      </c>
    </row>
    <row r="23" spans="1:4">
      <c r="A23" s="5" t="s">
        <v>221</v>
      </c>
      <c r="B23" s="212" t="s">
        <v>210</v>
      </c>
      <c r="C23" s="213" t="s">
        <v>0</v>
      </c>
      <c r="D23" s="214">
        <v>6</v>
      </c>
    </row>
    <row r="24" spans="1:4">
      <c r="A24" s="5" t="s">
        <v>228</v>
      </c>
      <c r="B24" s="212" t="s">
        <v>200</v>
      </c>
      <c r="C24" s="213" t="s">
        <v>0</v>
      </c>
      <c r="D24" s="214">
        <v>11</v>
      </c>
    </row>
    <row r="25" spans="1:4">
      <c r="A25" s="5" t="s">
        <v>229</v>
      </c>
      <c r="B25" s="212" t="s">
        <v>199</v>
      </c>
      <c r="C25" s="213" t="s">
        <v>0</v>
      </c>
      <c r="D25" s="214">
        <v>6</v>
      </c>
    </row>
    <row r="26" spans="1:4">
      <c r="A26" s="5" t="s">
        <v>223</v>
      </c>
      <c r="B26" s="212" t="s">
        <v>213</v>
      </c>
      <c r="C26" s="213" t="s">
        <v>0</v>
      </c>
      <c r="D26" s="214">
        <v>21</v>
      </c>
    </row>
    <row r="27" spans="1:4">
      <c r="A27" s="5" t="s">
        <v>222</v>
      </c>
      <c r="B27" s="212" t="s">
        <v>203</v>
      </c>
      <c r="C27" s="213" t="s">
        <v>0</v>
      </c>
      <c r="D27" s="214">
        <v>9</v>
      </c>
    </row>
    <row r="28" spans="1:4">
      <c r="A28" s="5" t="s">
        <v>230</v>
      </c>
      <c r="B28" s="212" t="s">
        <v>214</v>
      </c>
      <c r="C28" s="213" t="s">
        <v>0</v>
      </c>
      <c r="D28" s="214">
        <v>7</v>
      </c>
    </row>
    <row r="29" spans="1:4">
      <c r="A29" s="5" t="s">
        <v>231</v>
      </c>
      <c r="B29" s="212" t="s">
        <v>206</v>
      </c>
      <c r="C29" s="213" t="s">
        <v>0</v>
      </c>
      <c r="D29" s="214">
        <v>12</v>
      </c>
    </row>
    <row r="30" spans="1:4">
      <c r="A30" s="5" t="s">
        <v>224</v>
      </c>
      <c r="B30" s="212" t="s">
        <v>205</v>
      </c>
      <c r="C30" s="213" t="s">
        <v>0</v>
      </c>
      <c r="D30" s="214">
        <v>11</v>
      </c>
    </row>
    <row r="31" spans="1:4">
      <c r="A31" s="5" t="s">
        <v>232</v>
      </c>
      <c r="B31" s="212" t="s">
        <v>198</v>
      </c>
      <c r="C31" s="213" t="s">
        <v>0</v>
      </c>
      <c r="D31" s="214">
        <v>16</v>
      </c>
    </row>
    <row r="32" spans="1:4">
      <c r="A32" s="5" t="s">
        <v>233</v>
      </c>
      <c r="B32" s="212" t="s">
        <v>208</v>
      </c>
      <c r="C32" s="213" t="s">
        <v>0</v>
      </c>
      <c r="D32" s="214">
        <v>9</v>
      </c>
    </row>
    <row r="33" spans="1:6">
      <c r="A33" s="5" t="s">
        <v>225</v>
      </c>
      <c r="B33" s="212" t="s">
        <v>196</v>
      </c>
      <c r="C33" s="213" t="s">
        <v>0</v>
      </c>
      <c r="D33" s="214">
        <v>12</v>
      </c>
    </row>
    <row r="34" spans="1:6">
      <c r="A34" s="73"/>
      <c r="B34" s="2" t="s">
        <v>4</v>
      </c>
      <c r="C34" s="7" t="s">
        <v>0</v>
      </c>
      <c r="D34" s="3">
        <f>SUM(D15:D33)</f>
        <v>185</v>
      </c>
    </row>
    <row r="35" spans="1:6" ht="4.5" customHeight="1">
      <c r="A35" s="73"/>
      <c r="B35" s="9"/>
      <c r="C35" s="116"/>
      <c r="D35" s="117"/>
      <c r="E35" s="6"/>
      <c r="F35" s="65"/>
    </row>
    <row r="36" spans="1:6">
      <c r="B36" s="216" t="s">
        <v>195</v>
      </c>
      <c r="C36" s="116"/>
      <c r="D36" s="3"/>
    </row>
    <row r="37" spans="1:6">
      <c r="A37" s="5" t="s">
        <v>235</v>
      </c>
      <c r="B37" s="212" t="s">
        <v>234</v>
      </c>
      <c r="C37" s="213" t="s">
        <v>0</v>
      </c>
      <c r="D37" s="214">
        <v>260</v>
      </c>
    </row>
    <row r="38" spans="1:6">
      <c r="A38" s="5" t="s">
        <v>236</v>
      </c>
      <c r="B38" s="212" t="s">
        <v>237</v>
      </c>
      <c r="C38" s="213" t="s">
        <v>0</v>
      </c>
      <c r="D38" s="214">
        <v>220</v>
      </c>
    </row>
    <row r="39" spans="1:6">
      <c r="A39" s="73"/>
      <c r="B39" s="2" t="s">
        <v>4</v>
      </c>
      <c r="C39" s="7" t="s">
        <v>0</v>
      </c>
      <c r="D39" s="3">
        <f>SUM(D37:D38)</f>
        <v>480</v>
      </c>
    </row>
    <row r="40" spans="1:6">
      <c r="A40" s="5"/>
      <c r="B40" s="212"/>
      <c r="C40" s="213"/>
      <c r="D40" s="214"/>
    </row>
  </sheetData>
  <sortState xmlns:xlrd2="http://schemas.microsoft.com/office/spreadsheetml/2017/richdata2" ref="B15:B34">
    <sortCondition ref="B15"/>
  </sortState>
  <mergeCells count="3">
    <mergeCell ref="A1:F1"/>
    <mergeCell ref="A2:B2"/>
    <mergeCell ref="A3:B3"/>
  </mergeCells>
  <pageMargins left="0.9055118110236221" right="0.70866141732283472" top="0.78740157480314965" bottom="0.78740157480314965" header="0.31496062992125984" footer="0.31496062992125984"/>
  <pageSetup paperSize="9" scale="9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rekapitulace</vt:lpstr>
      <vt:lpstr>VRN</vt:lpstr>
      <vt:lpstr>SO 001 Asanace, příprava území </vt:lpstr>
      <vt:lpstr>SO 101 Zpevněné plochy a Mobili</vt:lpstr>
      <vt:lpstr>SO 101 Elektro</vt:lpstr>
      <vt:lpstr> SO 801 Dendrologie</vt:lpstr>
      <vt:lpstr>SO 801 Sadové úpravy</vt:lpstr>
      <vt:lpstr>Rostliny</vt:lpstr>
      <vt:lpstr>Rostliny!Oblast_tisku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Ivan Marek</cp:lastModifiedBy>
  <cp:lastPrinted>2025-06-20T06:13:12Z</cp:lastPrinted>
  <dcterms:created xsi:type="dcterms:W3CDTF">2011-01-17T14:23:53Z</dcterms:created>
  <dcterms:modified xsi:type="dcterms:W3CDTF">2025-06-24T05:10:00Z</dcterms:modified>
</cp:coreProperties>
</file>