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FRI_DATA\Refri zákazníci\ZS Lovosice\projekt výměna solankového potrubí\PD technologie REV3 27.01.226\"/>
    </mc:Choice>
  </mc:AlternateContent>
  <xr:revisionPtr revIDLastSave="0" documentId="13_ncr:1_{03E17BF0-6A73-4A6A-BFF7-385F6BA1347D}" xr6:coauthVersionLast="47" xr6:coauthVersionMax="47" xr10:uidLastSave="{00000000-0000-0000-0000-000000000000}"/>
  <bookViews>
    <workbookView xWindow="-120" yWindow="-120" windowWidth="29040" windowHeight="15720" tabRatio="874" xr2:uid="{00000000-000D-0000-FFFF-FFFF00000000}"/>
  </bookViews>
  <sheets>
    <sheet name="část technologická" sheetId="49644" r:id="rId1"/>
    <sheet name="část elektro a MaR" sheetId="49645" r:id="rId2"/>
  </sheets>
  <definedNames>
    <definedName name="_xlnm.Print_Area" localSheetId="1">'část elektro a MaR'!$A$1:$E$146</definedName>
    <definedName name="_xlnm.Print_Area" localSheetId="0">'část technologická'!$A$2:$H$522</definedName>
  </definedNames>
  <calcPr calcId="181029"/>
</workbook>
</file>

<file path=xl/calcChain.xml><?xml version="1.0" encoding="utf-8"?>
<calcChain xmlns="http://schemas.openxmlformats.org/spreadsheetml/2006/main">
  <c r="H180" i="49644" l="1"/>
  <c r="H177" i="49644"/>
  <c r="H174" i="49644"/>
  <c r="A145" i="49645"/>
  <c r="E144" i="49645"/>
  <c r="E143" i="49645"/>
  <c r="E142" i="49645"/>
  <c r="E141" i="49645"/>
  <c r="E140" i="49645"/>
  <c r="A138" i="49645"/>
  <c r="E137" i="49645"/>
  <c r="E136" i="49645"/>
  <c r="E135" i="49645"/>
  <c r="E134" i="49645"/>
  <c r="E133" i="49645"/>
  <c r="E132" i="49645"/>
  <c r="E131" i="49645"/>
  <c r="E130" i="49645"/>
  <c r="E138" i="49645" s="1"/>
  <c r="A128" i="49645"/>
  <c r="E127" i="49645"/>
  <c r="E126" i="49645"/>
  <c r="E125" i="49645"/>
  <c r="E124" i="49645"/>
  <c r="E123" i="49645"/>
  <c r="E122" i="49645"/>
  <c r="A120" i="49645"/>
  <c r="E119" i="49645"/>
  <c r="E118" i="49645"/>
  <c r="E117" i="49645"/>
  <c r="E116" i="49645"/>
  <c r="E115" i="49645"/>
  <c r="E114" i="49645"/>
  <c r="E113" i="49645"/>
  <c r="E112" i="49645"/>
  <c r="E111" i="49645"/>
  <c r="E110" i="49645"/>
  <c r="E109" i="49645"/>
  <c r="E108" i="49645"/>
  <c r="E107" i="49645"/>
  <c r="E120" i="49645" s="1"/>
  <c r="A105" i="49645"/>
  <c r="E104" i="49645"/>
  <c r="E103" i="49645"/>
  <c r="E102" i="49645"/>
  <c r="E101" i="49645"/>
  <c r="E100" i="49645"/>
  <c r="E99" i="49645"/>
  <c r="E98" i="49645"/>
  <c r="E97" i="49645"/>
  <c r="E96" i="49645"/>
  <c r="E95" i="49645"/>
  <c r="E94" i="49645"/>
  <c r="E93" i="49645"/>
  <c r="E92" i="49645"/>
  <c r="E91" i="49645"/>
  <c r="E90" i="49645"/>
  <c r="E89" i="49645"/>
  <c r="E88" i="49645"/>
  <c r="E87" i="49645"/>
  <c r="E86" i="49645"/>
  <c r="E85" i="49645"/>
  <c r="E84" i="49645"/>
  <c r="E83" i="49645"/>
  <c r="E82" i="49645"/>
  <c r="E81" i="49645"/>
  <c r="E80" i="49645"/>
  <c r="E79" i="49645"/>
  <c r="E78" i="49645"/>
  <c r="E77" i="49645"/>
  <c r="E76" i="49645"/>
  <c r="E75" i="49645"/>
  <c r="E74" i="49645"/>
  <c r="E73" i="49645"/>
  <c r="E72" i="49645"/>
  <c r="E71" i="49645"/>
  <c r="E70" i="49645"/>
  <c r="E69" i="49645"/>
  <c r="A67" i="49645"/>
  <c r="E66" i="49645"/>
  <c r="E65" i="49645"/>
  <c r="E64" i="49645"/>
  <c r="E63" i="49645"/>
  <c r="E62" i="49645"/>
  <c r="E61" i="49645"/>
  <c r="E60" i="49645"/>
  <c r="E59" i="49645"/>
  <c r="E58" i="49645"/>
  <c r="E57" i="49645"/>
  <c r="E56" i="49645"/>
  <c r="E55" i="49645"/>
  <c r="E54" i="49645"/>
  <c r="E53" i="49645"/>
  <c r="E52" i="49645"/>
  <c r="E51" i="49645"/>
  <c r="E50" i="49645"/>
  <c r="A48" i="49645"/>
  <c r="E47" i="49645"/>
  <c r="E46" i="49645"/>
  <c r="E44" i="49645"/>
  <c r="E43" i="49645"/>
  <c r="E48" i="49645" s="1"/>
  <c r="A40" i="49645"/>
  <c r="E39" i="49645"/>
  <c r="E38" i="49645"/>
  <c r="E37" i="49645"/>
  <c r="E35" i="49645"/>
  <c r="E34" i="49645"/>
  <c r="E33" i="49645"/>
  <c r="E32" i="49645"/>
  <c r="E31" i="49645"/>
  <c r="E30" i="49645"/>
  <c r="E28" i="49645"/>
  <c r="E27" i="49645"/>
  <c r="E26" i="49645"/>
  <c r="E25" i="49645"/>
  <c r="A22" i="49645"/>
  <c r="E21" i="49645"/>
  <c r="E22" i="49645" s="1"/>
  <c r="A19" i="49645"/>
  <c r="E17" i="49645"/>
  <c r="E13" i="49645"/>
  <c r="A11" i="49645"/>
  <c r="E10" i="49645"/>
  <c r="E9" i="49645"/>
  <c r="E8" i="49645"/>
  <c r="E7" i="49645"/>
  <c r="E145" i="49645" l="1"/>
  <c r="E128" i="49645"/>
  <c r="E105" i="49645"/>
  <c r="E67" i="49645"/>
  <c r="E40" i="49645"/>
  <c r="E19" i="49645"/>
  <c r="E11" i="49645"/>
  <c r="H80" i="49644"/>
  <c r="C146" i="49645" l="1"/>
  <c r="G519" i="49644" s="1"/>
  <c r="H161" i="49644"/>
  <c r="H109" i="49644"/>
  <c r="H105" i="49644"/>
  <c r="H88" i="49644"/>
  <c r="H94" i="49644"/>
  <c r="H84" i="49644"/>
  <c r="H82" i="49644"/>
  <c r="H30" i="49644"/>
  <c r="H482" i="49644"/>
  <c r="H481" i="49644"/>
  <c r="H480" i="49644"/>
  <c r="H468" i="49644"/>
  <c r="H466" i="49644"/>
  <c r="H467" i="49644"/>
  <c r="H172" i="49644"/>
  <c r="H170" i="49644"/>
  <c r="H495" i="49644"/>
  <c r="H33" i="49644"/>
  <c r="H36" i="49644"/>
  <c r="H43" i="49644"/>
  <c r="H50" i="49644"/>
  <c r="H57" i="49644"/>
  <c r="H61" i="49644"/>
  <c r="H65" i="49644"/>
  <c r="H91" i="49644"/>
  <c r="H97" i="49644"/>
  <c r="H100" i="49644"/>
  <c r="H103" i="49644"/>
  <c r="H107" i="49644"/>
  <c r="H79" i="49644"/>
  <c r="H121" i="49644"/>
  <c r="H124" i="49644"/>
  <c r="H128" i="49644"/>
  <c r="H133" i="49644"/>
  <c r="H135" i="49644"/>
  <c r="H137" i="49644"/>
  <c r="H140" i="49644"/>
  <c r="H145" i="49644"/>
  <c r="H147" i="49644"/>
  <c r="H118" i="49644"/>
  <c r="H162" i="49644"/>
  <c r="H160" i="49644"/>
  <c r="H164" i="49644"/>
  <c r="H166" i="49644"/>
  <c r="H168" i="49644"/>
  <c r="H158" i="49644"/>
  <c r="H216" i="49644"/>
  <c r="H220" i="49644"/>
  <c r="H221" i="49644"/>
  <c r="H222" i="49644"/>
  <c r="H223" i="49644"/>
  <c r="H226" i="49644"/>
  <c r="H230" i="49644"/>
  <c r="H234" i="49644"/>
  <c r="H237" i="49644"/>
  <c r="H239" i="49644"/>
  <c r="H246" i="49644"/>
  <c r="H253" i="49644"/>
  <c r="H263" i="49644"/>
  <c r="H269" i="49644"/>
  <c r="H272" i="49644"/>
  <c r="H277" i="49644"/>
  <c r="H284" i="49644"/>
  <c r="H285" i="49644"/>
  <c r="H286" i="49644"/>
  <c r="H287" i="49644"/>
  <c r="H288" i="49644"/>
  <c r="H289" i="49644"/>
  <c r="H292" i="49644"/>
  <c r="H293" i="49644"/>
  <c r="H294" i="49644"/>
  <c r="H295" i="49644"/>
  <c r="H296" i="49644"/>
  <c r="H297" i="49644"/>
  <c r="H300" i="49644"/>
  <c r="H301" i="49644"/>
  <c r="H304" i="49644"/>
  <c r="H307" i="49644"/>
  <c r="H310" i="49644"/>
  <c r="H311" i="49644"/>
  <c r="H312" i="49644"/>
  <c r="H313" i="49644"/>
  <c r="H316" i="49644"/>
  <c r="H317" i="49644"/>
  <c r="H318" i="49644"/>
  <c r="H319" i="49644"/>
  <c r="H322" i="49644"/>
  <c r="H323" i="49644"/>
  <c r="H324" i="49644"/>
  <c r="H330" i="49644"/>
  <c r="H331" i="49644"/>
  <c r="H336" i="49644"/>
  <c r="H337" i="49644"/>
  <c r="H339" i="49644"/>
  <c r="H350" i="49644"/>
  <c r="H351" i="49644"/>
  <c r="H354" i="49644"/>
  <c r="H357" i="49644"/>
  <c r="H362" i="49644"/>
  <c r="H365" i="49644"/>
  <c r="H368" i="49644"/>
  <c r="H371" i="49644"/>
  <c r="H374" i="49644"/>
  <c r="H384" i="49644"/>
  <c r="H385" i="49644"/>
  <c r="H388" i="49644"/>
  <c r="H391" i="49644"/>
  <c r="H394" i="49644"/>
  <c r="H397" i="49644"/>
  <c r="H398" i="49644"/>
  <c r="H215" i="49644"/>
  <c r="H423" i="49644"/>
  <c r="H424" i="49644"/>
  <c r="H444" i="49644"/>
  <c r="H445" i="49644"/>
  <c r="H446" i="49644"/>
  <c r="H447" i="49644"/>
  <c r="H448" i="49644"/>
  <c r="H451" i="49644"/>
  <c r="H452" i="49644"/>
  <c r="H453" i="49644"/>
  <c r="H454" i="49644"/>
  <c r="H455" i="49644"/>
  <c r="H456" i="49644"/>
  <c r="H459" i="49644"/>
  <c r="H460" i="49644"/>
  <c r="H463" i="49644"/>
  <c r="H464" i="49644"/>
  <c r="H471" i="49644"/>
  <c r="H472" i="49644"/>
  <c r="H473" i="49644"/>
  <c r="H477" i="49644"/>
  <c r="H478" i="49644"/>
  <c r="H443" i="49644"/>
  <c r="H493" i="49644"/>
  <c r="H507" i="49644"/>
  <c r="H506" i="49644"/>
  <c r="H510" i="49644"/>
  <c r="H511" i="49644"/>
  <c r="H513" i="49644"/>
  <c r="H515" i="49644"/>
  <c r="H504" i="49644"/>
  <c r="H9" i="49644"/>
  <c r="G4" i="49644" s="1"/>
  <c r="G153" i="49644" l="1"/>
  <c r="G499" i="49644"/>
  <c r="G488" i="49644"/>
  <c r="G430" i="49644"/>
  <c r="G73" i="49644"/>
  <c r="G404" i="49644"/>
  <c r="G184" i="49644"/>
  <c r="G113" i="49644"/>
  <c r="G25" i="49644"/>
  <c r="G518" i="49644" l="1"/>
  <c r="G520" i="49644" s="1"/>
</calcChain>
</file>

<file path=xl/sharedStrings.xml><?xml version="1.0" encoding="utf-8"?>
<sst xmlns="http://schemas.openxmlformats.org/spreadsheetml/2006/main" count="1225" uniqueCount="671">
  <si>
    <t>Název, typ, parametry</t>
  </si>
  <si>
    <t>m.j.</t>
  </si>
  <si>
    <t>počet</t>
  </si>
  <si>
    <t>ks</t>
  </si>
  <si>
    <t>kpl.</t>
  </si>
  <si>
    <t>sada</t>
  </si>
  <si>
    <t>bm</t>
  </si>
  <si>
    <t>Příprava povrchu: ruční a mechanizované čištění St 2 dle ČSN ISO 8501</t>
  </si>
  <si>
    <t xml:space="preserve">Před čištěním budou odstraněny tlusté vrstvy rzi oklepáním. Budou odstraněny oleje, mastnoty </t>
  </si>
  <si>
    <t>a nečistoty. Po ručním mechanizovaném čištění musí být odstraněn ulpělý prach a cizí látky.</t>
  </si>
  <si>
    <t>Svařovací materiál</t>
  </si>
  <si>
    <t>Drobné armatury a tvarové části vyplývající ze skutečné dispozice potrubí</t>
  </si>
  <si>
    <t>Provozní parametry, technické standardy</t>
  </si>
  <si>
    <t>Provozní médium:</t>
  </si>
  <si>
    <t>Nejvyšší pracovní přetlak:</t>
  </si>
  <si>
    <t>Nejvyšší pracovní teplota:</t>
  </si>
  <si>
    <t>Minimální pracovní teplota:</t>
  </si>
  <si>
    <t>Dokumentace armatur:</t>
  </si>
  <si>
    <t>Prohlášení o shodě</t>
  </si>
  <si>
    <t>Potrubní tvarovky dle:</t>
  </si>
  <si>
    <t>ČSN EN 10 253-2</t>
  </si>
  <si>
    <t>Dokumentace potrubních komponent:</t>
  </si>
  <si>
    <t>doklad prokazující shodu použitých částí potrubí s normami uvedenými ve specifikaci potrubí</t>
  </si>
  <si>
    <t>materiálový atest použitých komponent potrubí</t>
  </si>
  <si>
    <t>ARMATURY</t>
  </si>
  <si>
    <t>Popis a parametry:</t>
  </si>
  <si>
    <t>C4</t>
  </si>
  <si>
    <t xml:space="preserve">Místní měřící přístroje </t>
  </si>
  <si>
    <t>NEREZ</t>
  </si>
  <si>
    <t>Korozní zatížení dle EN ISO 12 944</t>
  </si>
  <si>
    <t>Barevné řešení</t>
  </si>
  <si>
    <t>Životnost dle EN ISO 12 944</t>
  </si>
  <si>
    <t>Příkon</t>
  </si>
  <si>
    <t>dopravní výška</t>
  </si>
  <si>
    <t>1</t>
  </si>
  <si>
    <t>G 1"</t>
  </si>
  <si>
    <t>DN 200</t>
  </si>
  <si>
    <t>Materiál</t>
  </si>
  <si>
    <t>povrch nezokujený kovově lesklý, TDP dle EN 10 217-7</t>
  </si>
  <si>
    <t>nerez</t>
  </si>
  <si>
    <t>Základní a podkladní nátěr - červená a olivově zelená</t>
  </si>
  <si>
    <t>Izolace potrubí</t>
  </si>
  <si>
    <t>provedení izolace - pro vnitřní prostředí</t>
  </si>
  <si>
    <t>Izolační objímky</t>
  </si>
  <si>
    <t>označení</t>
  </si>
  <si>
    <t>Projekční</t>
  </si>
  <si>
    <t>Typ</t>
  </si>
  <si>
    <t>Materiál potrubí v kanále a strojovně:</t>
  </si>
  <si>
    <r>
      <t xml:space="preserve">Æ </t>
    </r>
    <r>
      <rPr>
        <sz val="10"/>
        <rFont val="Arial"/>
        <family val="2"/>
      </rPr>
      <t>219.1 x 2</t>
    </r>
  </si>
  <si>
    <t>čerpané médium</t>
  </si>
  <si>
    <t>čerpané množství</t>
  </si>
  <si>
    <t>SOFTSTARTER</t>
  </si>
  <si>
    <t>Projekt skutečného provedení</t>
  </si>
  <si>
    <t>Provedení základového nátěru - dvousložkový epoxid, vrchní nátěr polyuretan</t>
  </si>
  <si>
    <t>Pozn.:</t>
  </si>
  <si>
    <t>Zdvihací mechanizmy</t>
  </si>
  <si>
    <t>Izolace proti ztrátě chladu</t>
  </si>
  <si>
    <t>m</t>
  </si>
  <si>
    <t>2 - OCELOVÉ KONSTRUKCE - DODÁVKA A MONTÁŽ</t>
  </si>
  <si>
    <t>1 - STROJE A ZAŘÍZENÍ - DODÁVKA A MONTÁŽ</t>
  </si>
  <si>
    <t>DN 150</t>
  </si>
  <si>
    <t>Teploměr bimetalický</t>
  </si>
  <si>
    <t>Jímka G1/2" - 100mm - nerez</t>
  </si>
  <si>
    <t>Pracovní médium:</t>
  </si>
  <si>
    <t>Pracovní teplota:</t>
  </si>
  <si>
    <t>Max. pracovní přetlak</t>
  </si>
  <si>
    <t>sada dle skutečné dispozice</t>
  </si>
  <si>
    <t>ODHAD</t>
  </si>
  <si>
    <t>Rozpočtová</t>
  </si>
  <si>
    <t>položka</t>
  </si>
  <si>
    <t>Ovládání</t>
  </si>
  <si>
    <t>ruční kolo</t>
  </si>
  <si>
    <t>materiál:  těleso - tvárná litina</t>
  </si>
  <si>
    <t>189</t>
  </si>
  <si>
    <t>190</t>
  </si>
  <si>
    <t>201</t>
  </si>
  <si>
    <t>G 3/4"</t>
  </si>
  <si>
    <t>202</t>
  </si>
  <si>
    <t>G 6/4"</t>
  </si>
  <si>
    <t>Filtr přírubový PN16</t>
  </si>
  <si>
    <t>Klapka zpětná mezipřírubová s pružinou :</t>
  </si>
  <si>
    <t>Kompenzátor pryžový přírubový - PN 16</t>
  </si>
  <si>
    <t>příruby uhlíková ocel</t>
  </si>
  <si>
    <t>208</t>
  </si>
  <si>
    <t>Včetně připojovacích šroubení</t>
  </si>
  <si>
    <t>manometr 0 až 10 bar, 1/4" spodní připojení, 100 mm, glycerin - nerezové provedení</t>
  </si>
  <si>
    <t>kulový kohout 1/2" (vnitřní závit), motýl, mat. nerezová ocel 1.4408</t>
  </si>
  <si>
    <t>Redukce 1/2"-1/4" (vnější-vnitřní)</t>
  </si>
  <si>
    <t xml:space="preserve">přivařovací nástavec G1/2" </t>
  </si>
  <si>
    <t>Pevný čep, G 1/2", L = 63 mm</t>
  </si>
  <si>
    <t>Návarek G1/2" - vnitřní</t>
  </si>
  <si>
    <t>Jímka G1/2" - 63mm - nerez</t>
  </si>
  <si>
    <t>Přístroje a příslušenství pro dálkové měření</t>
  </si>
  <si>
    <t>Měření teploty</t>
  </si>
  <si>
    <t>(teploměr PT100 - dodávka MaR)</t>
  </si>
  <si>
    <r>
      <t>Æ</t>
    </r>
    <r>
      <rPr>
        <sz val="10"/>
        <rFont val="Arial"/>
        <family val="2"/>
      </rPr>
      <t xml:space="preserve"> 26.9 x 1,6</t>
    </r>
  </si>
  <si>
    <r>
      <t>Æ</t>
    </r>
    <r>
      <rPr>
        <sz val="10"/>
        <rFont val="Arial"/>
        <family val="2"/>
      </rPr>
      <t xml:space="preserve"> 33.7 x 1,6</t>
    </r>
  </si>
  <si>
    <r>
      <t>Æ</t>
    </r>
    <r>
      <rPr>
        <sz val="10"/>
        <rFont val="Arial"/>
        <family val="2"/>
      </rPr>
      <t xml:space="preserve"> 48,3 x 1,6</t>
    </r>
  </si>
  <si>
    <r>
      <t xml:space="preserve">Æ </t>
    </r>
    <r>
      <rPr>
        <sz val="10"/>
        <rFont val="Arial"/>
        <family val="2"/>
      </rPr>
      <t>168 x 2</t>
    </r>
  </si>
  <si>
    <t>Oblouk trubkový 90° R= 1,5 DN, mat. NEREZ</t>
  </si>
  <si>
    <t>T- KUS - NEREZ</t>
  </si>
  <si>
    <t>Redukce centrická DIN 2616, PN 16, NEREZ</t>
  </si>
  <si>
    <t>Dno klenuté ČSN 13 1820, PN 40, mat. NEREZ</t>
  </si>
  <si>
    <t>Nástavec přivařovací  - NEREZ</t>
  </si>
  <si>
    <t>Šroubení - vnitřní závit - NEREZ</t>
  </si>
  <si>
    <t>Sada šroubů, matic a těsnění k přírubovým spojům</t>
  </si>
  <si>
    <t>204</t>
  </si>
  <si>
    <t>Kulový kohout nátrubkový závitový s páčkou (vnitřní / vnější závit)</t>
  </si>
  <si>
    <t>2</t>
  </si>
  <si>
    <t>4</t>
  </si>
  <si>
    <t>rozsah -30 .. +30°C</t>
  </si>
  <si>
    <t>221</t>
  </si>
  <si>
    <t>210</t>
  </si>
  <si>
    <t>212</t>
  </si>
  <si>
    <t>215</t>
  </si>
  <si>
    <t xml:space="preserve">Sestava měření tlaku v.č. </t>
  </si>
  <si>
    <t xml:space="preserve">Sestava měření teploty v.č. </t>
  </si>
  <si>
    <t>Výkaz výměr neobsahuje dodávky a montáž týkající se jiných profesí</t>
  </si>
  <si>
    <t>DN 150 - 150 - 150</t>
  </si>
  <si>
    <t>MONOBLOKOVÉ</t>
  </si>
  <si>
    <t>DODÁVKA ELEKTROČÁSTI</t>
  </si>
  <si>
    <t>2-001</t>
  </si>
  <si>
    <t>2-002</t>
  </si>
  <si>
    <t>2-003</t>
  </si>
  <si>
    <t>3-001</t>
  </si>
  <si>
    <t>3-002</t>
  </si>
  <si>
    <t>3-003</t>
  </si>
  <si>
    <t>3-004</t>
  </si>
  <si>
    <t>3-005</t>
  </si>
  <si>
    <t>včetně těsnění a spojovacího materiálu</t>
  </si>
  <si>
    <t>Izolační objímky viz. kapitola izolace</t>
  </si>
  <si>
    <t>TI 07.1</t>
  </si>
  <si>
    <t>Pádlový snímač průtoku</t>
  </si>
  <si>
    <t>m2</t>
  </si>
  <si>
    <r>
      <t>Æ</t>
    </r>
    <r>
      <rPr>
        <sz val="10"/>
        <rFont val="Arial"/>
        <family val="2"/>
      </rPr>
      <t xml:space="preserve"> 26,9 </t>
    </r>
  </si>
  <si>
    <r>
      <t>Æ</t>
    </r>
    <r>
      <rPr>
        <sz val="10"/>
        <rFont val="Arial"/>
        <family val="2"/>
      </rPr>
      <t xml:space="preserve"> 42,4</t>
    </r>
  </si>
  <si>
    <r>
      <t>Æ</t>
    </r>
    <r>
      <rPr>
        <sz val="10"/>
        <rFont val="Arial"/>
        <family val="2"/>
      </rPr>
      <t xml:space="preserve"> 48,3</t>
    </r>
  </si>
  <si>
    <r>
      <t>Æ</t>
    </r>
    <r>
      <rPr>
        <sz val="10"/>
        <rFont val="Arial"/>
        <family val="2"/>
      </rPr>
      <t xml:space="preserve"> 168 </t>
    </r>
  </si>
  <si>
    <r>
      <t>Æ</t>
    </r>
    <r>
      <rPr>
        <sz val="10"/>
        <rFont val="Arial"/>
        <family val="2"/>
      </rPr>
      <t xml:space="preserve"> 219.1</t>
    </r>
  </si>
  <si>
    <t>Izolace kolen</t>
  </si>
  <si>
    <t>Izolace velkých armatur</t>
  </si>
  <si>
    <t>4-001</t>
  </si>
  <si>
    <t>5-001</t>
  </si>
  <si>
    <t>5-002</t>
  </si>
  <si>
    <t>6-002</t>
  </si>
  <si>
    <t>9-001</t>
  </si>
  <si>
    <t>Teplonosná látka do -20°C</t>
  </si>
  <si>
    <t>Nátěrový systém</t>
  </si>
  <si>
    <t>Základní a podkladní nátěr</t>
  </si>
  <si>
    <t>Dvousložková samozákladující epoxidová nátěrová hmota matný povrch</t>
  </si>
  <si>
    <t>Vrchní nátěr</t>
  </si>
  <si>
    <t>Dvousložková polyurethanová hmota s vysokým obsahem sušiny - lesklá</t>
  </si>
  <si>
    <t>Provedení zvoleného nátěrového systému musí být doloženo potvrzením výrobce barev s návrhem tlouštěk nátěru</t>
  </si>
  <si>
    <t>pro dodržení požadované životnosti při navrženém korozním zatížení a při teplotách média v potrubí</t>
  </si>
  <si>
    <t>Čerpadlo teplonosné látky do plochy</t>
  </si>
  <si>
    <t>POTRUBNÍ ROZVODY GLYKOLU ZS LOVOSICE</t>
  </si>
  <si>
    <t>6-001</t>
  </si>
  <si>
    <t>7-001</t>
  </si>
  <si>
    <t>8-001</t>
  </si>
  <si>
    <t>Ostatní materiál pro montáž glykolového potrubí mimo specifikaci</t>
  </si>
  <si>
    <t>P 08.1</t>
  </si>
  <si>
    <t>P 08.2</t>
  </si>
  <si>
    <t>DN 200 - 150 - 200</t>
  </si>
  <si>
    <t>FC 08</t>
  </si>
  <si>
    <t>glykol</t>
  </si>
  <si>
    <t>TI 07.2</t>
  </si>
  <si>
    <t>Pojistný ventil</t>
  </si>
  <si>
    <t>QICA 07</t>
  </si>
  <si>
    <t>LIA 09</t>
  </si>
  <si>
    <t>203</t>
  </si>
  <si>
    <t>G 5/4"</t>
  </si>
  <si>
    <r>
      <t>Æ</t>
    </r>
    <r>
      <rPr>
        <sz val="10"/>
        <rFont val="Arial"/>
        <family val="2"/>
      </rPr>
      <t xml:space="preserve"> 42,4 x 1,6</t>
    </r>
  </si>
  <si>
    <t>Příruba zaslepovací</t>
  </si>
  <si>
    <t>DN 250 / DN 200</t>
  </si>
  <si>
    <t>DN 250</t>
  </si>
  <si>
    <t>5-003</t>
  </si>
  <si>
    <t>5-004</t>
  </si>
  <si>
    <r>
      <t xml:space="preserve">Æ </t>
    </r>
    <r>
      <rPr>
        <sz val="10"/>
        <rFont val="Arial"/>
        <family val="2"/>
      </rPr>
      <t>273 x 3</t>
    </r>
  </si>
  <si>
    <t>5</t>
  </si>
  <si>
    <t>Uzavírací  ventil bezúdržbový s nízkou tlakovou ztrátou</t>
  </si>
  <si>
    <t>kuželka nerez 1.4021 s opláštěním EPDM</t>
  </si>
  <si>
    <t>Vybavení:</t>
  </si>
  <si>
    <t>aretační zařízení, omezení zdvihu</t>
  </si>
  <si>
    <t>izolační víčko a ochranou proti kondenzaci</t>
  </si>
  <si>
    <t>Typ - Boa Supercompact</t>
  </si>
  <si>
    <t>Mezipřírubový</t>
  </si>
  <si>
    <t>monopropylenglykol 40%</t>
  </si>
  <si>
    <t xml:space="preserve">teplota </t>
  </si>
  <si>
    <t>Příslušenství</t>
  </si>
  <si>
    <t>kotevní deska</t>
  </si>
  <si>
    <t>Příkony motorů se mohou lišit dle skutečně dodaného čerpadla</t>
  </si>
  <si>
    <t>Kotvení čerpadel P08.1 a P08.2 na betonový základ</t>
  </si>
  <si>
    <t>Úprava stávajících konstrukcí</t>
  </si>
  <si>
    <t>Podpěry potrubí venkovní část</t>
  </si>
  <si>
    <t>2-004</t>
  </si>
  <si>
    <t>Podpěry potrubí přívodní kanál</t>
  </si>
  <si>
    <t>2-005</t>
  </si>
  <si>
    <t>Podpěry potrubí rozvodný kanál</t>
  </si>
  <si>
    <t>2-006</t>
  </si>
  <si>
    <t>Podpěry potrubí ve strojovně</t>
  </si>
  <si>
    <t>3 - DEMONTÁŽE A PŘÍPRAVNÉ PRÁCE PŘED MONTÁŽÍ</t>
  </si>
  <si>
    <t>5 - VEDLEJŠÍ NÁKLADY</t>
  </si>
  <si>
    <t>5-005</t>
  </si>
  <si>
    <t>6 - ARMATURY, POTRUBÍ A PŘÍSLUŠENSTVÍ - GLYKOL - DODÁVKA A MONTÁŽ</t>
  </si>
  <si>
    <t xml:space="preserve">3 bar </t>
  </si>
  <si>
    <t>+30 °C - při odstavení zařízení</t>
  </si>
  <si>
    <t xml:space="preserve">-20 °C </t>
  </si>
  <si>
    <t>nestoupající ruční kolo, neotáčející se vřeteno, bezúdržbové těsnění vřetena</t>
  </si>
  <si>
    <t>možnost kompletního zaizolování</t>
  </si>
  <si>
    <t>indikace polohy, těsnění pprofilovým kroužkem EDPM</t>
  </si>
  <si>
    <t>PN 6</t>
  </si>
  <si>
    <t>7 - NÁTĚRY - DODÁVKA A REALIZACE</t>
  </si>
  <si>
    <t>8 - IZOLACE A IZOLAČNÍ OBJÍMKY - DODÁVKA A MONTÁŽ</t>
  </si>
  <si>
    <t>7-002</t>
  </si>
  <si>
    <t>9 - NÁPLNĚ</t>
  </si>
  <si>
    <t xml:space="preserve">10 - PŘÍPRAVNÉ PRÁCE NA UVEDNÍ DO PROVOZU </t>
  </si>
  <si>
    <t>G1", otevírací přetlak 3 bar</t>
  </si>
  <si>
    <t>STÁVAJÍCÍ</t>
  </si>
  <si>
    <t>Místní skleněný stavoznak</t>
  </si>
  <si>
    <t>MAVE ST-20, připojení G 3/4"</t>
  </si>
  <si>
    <t>Délka skleněné trubice dle umístění připojovacích ventilů</t>
  </si>
  <si>
    <t>Ventily jsou součástí stavoznaku</t>
  </si>
  <si>
    <t>Snímač hladiny MAVE 1</t>
  </si>
  <si>
    <t>součást skleněného stavoznaku</t>
  </si>
  <si>
    <t>Sestava manometru - teplonosná látka glykol</t>
  </si>
  <si>
    <t>Sestava teploměru - teplonosná látka glykol</t>
  </si>
  <si>
    <r>
      <t xml:space="preserve">těsnění </t>
    </r>
    <r>
      <rPr>
        <sz val="10"/>
        <color theme="1"/>
        <rFont val="Calibri"/>
        <family val="2"/>
        <charset val="238"/>
      </rPr>
      <t>φ21 - hliník</t>
    </r>
  </si>
  <si>
    <t xml:space="preserve"> -20... + 25°C</t>
  </si>
  <si>
    <t>3 bar</t>
  </si>
  <si>
    <t>Měření pH</t>
  </si>
  <si>
    <t>17 349 (X2 Cr Ni Mol 17-12-2)-AISI 316L</t>
  </si>
  <si>
    <t>DN 200 / DN 150</t>
  </si>
  <si>
    <t>Příruba točivá ALU PN 6, typ 02, ČSN EN 1092-1 s lemovým kroužkem typ 37</t>
  </si>
  <si>
    <t>T-kusy</t>
  </si>
  <si>
    <t>200/150/200</t>
  </si>
  <si>
    <t>150/150/150</t>
  </si>
  <si>
    <t>Provedení</t>
  </si>
  <si>
    <t>předizolovaná PUR 63 mm, vnější trubka SPIRO POZINK</t>
  </si>
  <si>
    <t>Oblouk trubkový 45° R= 1,5 DN, mat. NEREZ</t>
  </si>
  <si>
    <r>
      <t>Æ</t>
    </r>
    <r>
      <rPr>
        <sz val="10"/>
        <rFont val="Arial"/>
        <family val="2"/>
      </rPr>
      <t xml:space="preserve"> 32 x 2,0</t>
    </r>
  </si>
  <si>
    <t>Trubkový ohyb 90° R= 3 DN, mat. NEREZ</t>
  </si>
  <si>
    <t>Náplň monopropylenglykolu 40% do plochy</t>
  </si>
  <si>
    <t>cca litrů</t>
  </si>
  <si>
    <t>10-001</t>
  </si>
  <si>
    <t>10-002</t>
  </si>
  <si>
    <t>10-003</t>
  </si>
  <si>
    <t>10-004</t>
  </si>
  <si>
    <t>10-005</t>
  </si>
  <si>
    <t>6-003</t>
  </si>
  <si>
    <t>6-004</t>
  </si>
  <si>
    <t>6-005</t>
  </si>
  <si>
    <t>6-006</t>
  </si>
  <si>
    <t>6-007</t>
  </si>
  <si>
    <t>6-008</t>
  </si>
  <si>
    <t>6-009</t>
  </si>
  <si>
    <t>6-010</t>
  </si>
  <si>
    <t>6-011</t>
  </si>
  <si>
    <t>6-012</t>
  </si>
  <si>
    <t>v.č. 3-17/2025-12</t>
  </si>
  <si>
    <t>v.č. 3-17/2025-13</t>
  </si>
  <si>
    <t>6-013</t>
  </si>
  <si>
    <t>6-014</t>
  </si>
  <si>
    <t>6-015</t>
  </si>
  <si>
    <t>6-016</t>
  </si>
  <si>
    <t>6-017</t>
  </si>
  <si>
    <t>12</t>
  </si>
  <si>
    <t>8</t>
  </si>
  <si>
    <t>10</t>
  </si>
  <si>
    <t>3</t>
  </si>
  <si>
    <t>6-018</t>
  </si>
  <si>
    <t>6-019</t>
  </si>
  <si>
    <t>6-020</t>
  </si>
  <si>
    <t>6-021</t>
  </si>
  <si>
    <t>6-022</t>
  </si>
  <si>
    <t>6-023</t>
  </si>
  <si>
    <t>6-024</t>
  </si>
  <si>
    <t>6-025</t>
  </si>
  <si>
    <t>6-026</t>
  </si>
  <si>
    <t>6-027</t>
  </si>
  <si>
    <t>6-028</t>
  </si>
  <si>
    <t>6-029</t>
  </si>
  <si>
    <t>6-030</t>
  </si>
  <si>
    <t>6-031</t>
  </si>
  <si>
    <t>6-032</t>
  </si>
  <si>
    <t>6-033</t>
  </si>
  <si>
    <t>22</t>
  </si>
  <si>
    <t>192</t>
  </si>
  <si>
    <t>6</t>
  </si>
  <si>
    <t>56</t>
  </si>
  <si>
    <t>60</t>
  </si>
  <si>
    <t>318</t>
  </si>
  <si>
    <t>16</t>
  </si>
  <si>
    <t>7</t>
  </si>
  <si>
    <t>8-002</t>
  </si>
  <si>
    <t>8-003</t>
  </si>
  <si>
    <t>8-004</t>
  </si>
  <si>
    <t>8-005</t>
  </si>
  <si>
    <t>8-006</t>
  </si>
  <si>
    <t>8-007</t>
  </si>
  <si>
    <t>8-008</t>
  </si>
  <si>
    <t>8-009</t>
  </si>
  <si>
    <t>8-010</t>
  </si>
  <si>
    <t>8-011</t>
  </si>
  <si>
    <t>8-012</t>
  </si>
  <si>
    <t>8-013</t>
  </si>
  <si>
    <t>8-014</t>
  </si>
  <si>
    <t>8-015</t>
  </si>
  <si>
    <t>8-016</t>
  </si>
  <si>
    <t>8-017</t>
  </si>
  <si>
    <t xml:space="preserve">kotvení základové desky čerpadla na chemické kotvy </t>
  </si>
  <si>
    <t xml:space="preserve">Úprava stávajících ocelových podpěr potrubí na výstupu ze strojovny </t>
  </si>
  <si>
    <t>Ocelový nosník UPE 140 - 1000</t>
  </si>
  <si>
    <t>žárově pozinkovaný</t>
  </si>
  <si>
    <t>Kotvení do betonového základu pomocí chemických kotev</t>
  </si>
  <si>
    <t>Otvory vrtat před zinkováním</t>
  </si>
  <si>
    <t>Provedení viz. v.č. 1-17/2025-07</t>
  </si>
  <si>
    <t>Provedení viz. v.č. 3-17/2025-09</t>
  </si>
  <si>
    <t>Ocelový nosník UPE 140 - 600</t>
  </si>
  <si>
    <t>Provedení viz. v.č. 1-17/2025-10</t>
  </si>
  <si>
    <t>Nátěry konstrukcí - viz. kapitola č. 7 - NÁTĚRY</t>
  </si>
  <si>
    <t>Podpěry z ocelových profilů pro potrubí DN 200 a DN 150</t>
  </si>
  <si>
    <t>H - větší než 15 let</t>
  </si>
  <si>
    <t>Vrchní nátěr konstrukcí :  modrá</t>
  </si>
  <si>
    <t xml:space="preserve">Nátěrový systém pro ocelové konstrukce </t>
  </si>
  <si>
    <t>Opravný nátěr stávajících venkovních podpěr</t>
  </si>
  <si>
    <t>Náter nově zhotovených podpěr ve strojovně</t>
  </si>
  <si>
    <t>Demontáž stávajích čerpadel solanky včetně základových desek</t>
  </si>
  <si>
    <t>Demontáž potrubí solanky ve strojovně včetně izolace</t>
  </si>
  <si>
    <t>potrubí DN 200</t>
  </si>
  <si>
    <t>potrubí DN 25 - DN 40</t>
  </si>
  <si>
    <t>25 m</t>
  </si>
  <si>
    <t>12 m</t>
  </si>
  <si>
    <t>Demontáž potrubí solanky venkovní část a přívodní kanál včetně izolace</t>
  </si>
  <si>
    <t>200 m</t>
  </si>
  <si>
    <t>potrubí DN 250</t>
  </si>
  <si>
    <t>kg</t>
  </si>
  <si>
    <t>22 000</t>
  </si>
  <si>
    <t>viz. v.č. 0-17/2025-11</t>
  </si>
  <si>
    <t>3-006</t>
  </si>
  <si>
    <t>Demontáž stávajícího potrubí v rozvodném kanále včetně izolace</t>
  </si>
  <si>
    <t>potrubí DN 250 - 90 m</t>
  </si>
  <si>
    <t>Každou samostně, po proplachu profoukat vzduchem</t>
  </si>
  <si>
    <t>159</t>
  </si>
  <si>
    <t>Úprava prostupů potrubí do strojovny podle instalovaného potrubí</t>
  </si>
  <si>
    <r>
      <t xml:space="preserve">Æ </t>
    </r>
    <r>
      <rPr>
        <sz val="10"/>
        <rFont val="Arial"/>
        <family val="2"/>
      </rPr>
      <t>88.9x1.6</t>
    </r>
  </si>
  <si>
    <t>3-007</t>
  </si>
  <si>
    <t>3-008</t>
  </si>
  <si>
    <t>3-009</t>
  </si>
  <si>
    <t>3-010</t>
  </si>
  <si>
    <t>Manipulace se čpavkem</t>
  </si>
  <si>
    <t>Betonové patky pod podpěry potrubí</t>
  </si>
  <si>
    <t>venkovní trasa</t>
  </si>
  <si>
    <t>Zakrytí a přebetonování nevyužité části stávajícho kanálu</t>
  </si>
  <si>
    <t>zadní trasa potrubí</t>
  </si>
  <si>
    <t>4-002</t>
  </si>
  <si>
    <t>4-003</t>
  </si>
  <si>
    <t>Zhotovení obrubníku u vstupního otvoru potrubí do kanálu</t>
  </si>
  <si>
    <t>viz. v.č. 1-17/2025-05</t>
  </si>
  <si>
    <t>4-004</t>
  </si>
  <si>
    <t>Kompletní vyčištění přívodního kanálu</t>
  </si>
  <si>
    <t>Likvidace vybouraného materiálu</t>
  </si>
  <si>
    <t xml:space="preserve"> - otlučení volvého materiálu ze stěn kanálu a příčky</t>
  </si>
  <si>
    <t xml:space="preserve"> - odstranění nánosů ze dna kanálu</t>
  </si>
  <si>
    <t>3-011</t>
  </si>
  <si>
    <t>3-012</t>
  </si>
  <si>
    <t>Proplach stávající plastové nádrže solanky</t>
  </si>
  <si>
    <t>4-005</t>
  </si>
  <si>
    <t>Kompletní sanace dna a stěn přívodního kanálu</t>
  </si>
  <si>
    <t>Překrytí kanálu novými betonovými deskami a zalití asfaltem do úrovně okolní plochy</t>
  </si>
  <si>
    <t>překrytí musí zabraňovat průniku vody do kanálu</t>
  </si>
  <si>
    <t>4-006</t>
  </si>
  <si>
    <t>4-007</t>
  </si>
  <si>
    <t>Kompletní vyčištění rozvodného kanálu</t>
  </si>
  <si>
    <t>Kompletní sanace dna a stěn rozvodného kanálu</t>
  </si>
  <si>
    <t>4-008</t>
  </si>
  <si>
    <t xml:space="preserve"> - úprava obrubníků pro uložení dřevěného krytí kanálu</t>
  </si>
  <si>
    <t xml:space="preserve"> - úprava obrubníků pro uložení betonových překladů</t>
  </si>
  <si>
    <t>4-009</t>
  </si>
  <si>
    <t>4 - STAVEBNÍ ÚPRAVY</t>
  </si>
  <si>
    <t>Rozsah stavebních prací může být upřesněn, případně doplněn po demontáži stávajících potrubních tras</t>
  </si>
  <si>
    <t>4-010</t>
  </si>
  <si>
    <t>Oprava nosníků stávající kabeláže po celé délce kanálu</t>
  </si>
  <si>
    <r>
      <t xml:space="preserve">stavební délka dle EN 558-1 GR1    </t>
    </r>
    <r>
      <rPr>
        <b/>
        <sz val="10"/>
        <rFont val="Arial CE"/>
        <charset val="238"/>
      </rPr>
      <t>STÁVAJÍCÍ</t>
    </r>
  </si>
  <si>
    <t>mimo strojovnu</t>
  </si>
  <si>
    <t xml:space="preserve">Trubky ocelové svařované dle: </t>
  </si>
  <si>
    <t>ČSN EN 10 220, TDP ČSN EN 10 217-7</t>
  </si>
  <si>
    <t>Trubka svařovaná dle ČSN EN 10 220</t>
  </si>
  <si>
    <t>Zátka - nerez</t>
  </si>
  <si>
    <t>Závitové tyče, matice, drobné objímky</t>
  </si>
  <si>
    <t>STROJOVNA</t>
  </si>
  <si>
    <t xml:space="preserve">Potrubí a tvarové části </t>
  </si>
  <si>
    <t xml:space="preserve">Příruby a přírubové spoje </t>
  </si>
  <si>
    <t xml:space="preserve">Závěsy, podpěry a pomocné konstrukce </t>
  </si>
  <si>
    <t>PŘÍVODNÍ KANÁL A VENKOVNÍ ČÁST</t>
  </si>
  <si>
    <t>Podpěry</t>
  </si>
  <si>
    <t>ROZVODNÝ KANÁL U PLOCHY</t>
  </si>
  <si>
    <t>Potrubí a tvarové části</t>
  </si>
  <si>
    <t>Odřezání  ocelových trubek - přípojky do plochy včetně úpravy konců pro svařování</t>
  </si>
  <si>
    <t>Ocelová objímka Stabil D-M16 (případně obdobný typ)</t>
  </si>
  <si>
    <t>upínací rozsah 218 - 227 mm</t>
  </si>
  <si>
    <t>upínací rozsah 271 - 277 mm</t>
  </si>
  <si>
    <t>Objímka Stabil D-M16 (Nebo obdobný typ)</t>
  </si>
  <si>
    <t>upínací rozsah 348 - 356</t>
  </si>
  <si>
    <t>Plnění okruhu glykolem a odvzdušnění</t>
  </si>
  <si>
    <t>než strojně technologické části technologie chlazení ledových ploch a zadání stavebních úprav</t>
  </si>
  <si>
    <t xml:space="preserve">Parotěsná tepelná izolace na bázi syntetického kaučuku  </t>
  </si>
  <si>
    <t>tl. Izolace 19 mm</t>
  </si>
  <si>
    <t>tl. Izolace 26 mm</t>
  </si>
  <si>
    <t>tl. Izolace 32 mm</t>
  </si>
  <si>
    <r>
      <t>Æ</t>
    </r>
    <r>
      <rPr>
        <sz val="10"/>
        <rFont val="Arial"/>
        <family val="2"/>
      </rPr>
      <t xml:space="preserve"> 32</t>
    </r>
  </si>
  <si>
    <t>Teplota média -13°C</t>
  </si>
  <si>
    <t>Teplota okolí + 35°C, v rozvodném kanále +15°C</t>
  </si>
  <si>
    <t>Relativní vlhkost 70 % STROJOVNA, 75% kanál</t>
  </si>
  <si>
    <r>
      <t>Æ</t>
    </r>
    <r>
      <rPr>
        <sz val="10"/>
        <rFont val="Arial"/>
        <family val="2"/>
      </rPr>
      <t xml:space="preserve"> 273</t>
    </r>
  </si>
  <si>
    <t xml:space="preserve">Izolační objímky pro izolované potrubí -  </t>
  </si>
  <si>
    <t>8-018</t>
  </si>
  <si>
    <t>8-019</t>
  </si>
  <si>
    <t>tl. Izolační objímky 40 mm (izolace 32 mm)</t>
  </si>
  <si>
    <t>Kolena a spoje předizolovaného potrubí</t>
  </si>
  <si>
    <t>Spoje předizolovaného potrubí a tvarové části oplechovat a dopěnit PUR</t>
  </si>
  <si>
    <t>Spoje potrubí DN 200</t>
  </si>
  <si>
    <t>Kolena DN 200</t>
  </si>
  <si>
    <t>14</t>
  </si>
  <si>
    <t>40</t>
  </si>
  <si>
    <t>Pozn.: počet spojů potrubí závisí na délce použitých předizolovaných trubek</t>
  </si>
  <si>
    <t>8-020</t>
  </si>
  <si>
    <t>8-021</t>
  </si>
  <si>
    <t>1-001</t>
  </si>
  <si>
    <t>Pozn.: Možnost použití obdobného typizovaného nosníku např. Hilti</t>
  </si>
  <si>
    <t>Podpěry a závěsy pro pomocná potrubí DN 25 - DN40</t>
  </si>
  <si>
    <t>zakrýt plechovým krytem a utěsnit proti zatékání vody</t>
  </si>
  <si>
    <t>6-034</t>
  </si>
  <si>
    <t>6-035</t>
  </si>
  <si>
    <t>6-036</t>
  </si>
  <si>
    <t>6-037</t>
  </si>
  <si>
    <t>6-038</t>
  </si>
  <si>
    <t>6-039</t>
  </si>
  <si>
    <t>6-040</t>
  </si>
  <si>
    <t>6-041</t>
  </si>
  <si>
    <t>6-042</t>
  </si>
  <si>
    <t>6-043</t>
  </si>
  <si>
    <t>6-044</t>
  </si>
  <si>
    <t>6-045</t>
  </si>
  <si>
    <t>6-046</t>
  </si>
  <si>
    <t>6-047</t>
  </si>
  <si>
    <t>6-048</t>
  </si>
  <si>
    <t>6-049</t>
  </si>
  <si>
    <t>6-050</t>
  </si>
  <si>
    <t>6-051</t>
  </si>
  <si>
    <t>6-052</t>
  </si>
  <si>
    <t>6-053</t>
  </si>
  <si>
    <t>6-054</t>
  </si>
  <si>
    <t>6-055</t>
  </si>
  <si>
    <t>6-056</t>
  </si>
  <si>
    <t>6-057</t>
  </si>
  <si>
    <t>6-058</t>
  </si>
  <si>
    <t>6-059</t>
  </si>
  <si>
    <t>6-060</t>
  </si>
  <si>
    <t>6-061</t>
  </si>
  <si>
    <t>6-062</t>
  </si>
  <si>
    <t>6-063</t>
  </si>
  <si>
    <t>6-064</t>
  </si>
  <si>
    <t>Sada kluzná GS H3G-PL (nebo obdobný typ)</t>
  </si>
  <si>
    <t>25 m k.s.</t>
  </si>
  <si>
    <t>Ocelový nosník HEB 140 - 900</t>
  </si>
  <si>
    <t>2-007</t>
  </si>
  <si>
    <t>Pevný bod před strojovnou</t>
  </si>
  <si>
    <t>Konstrukce pro uložení potrubí a pevného bodu</t>
  </si>
  <si>
    <t>viz. v.č. 2-17/2025-014</t>
  </si>
  <si>
    <t>2-008</t>
  </si>
  <si>
    <t>Úprava podpěry potrubí v rozvodném kanále</t>
  </si>
  <si>
    <t>pro ukotvení pevného bodu</t>
  </si>
  <si>
    <t>minimálně pro tahové zatížení 9 kN</t>
  </si>
  <si>
    <t>minimální únosnost ve vzpěru 9 kN, osově v tahu 6 kN</t>
  </si>
  <si>
    <t>minimální únosnost  6 kN</t>
  </si>
  <si>
    <t>Pevný bod FP-K5/1 (nebo obdobný typ)</t>
  </si>
  <si>
    <t>24</t>
  </si>
  <si>
    <t>6-065</t>
  </si>
  <si>
    <t>maximálně 22 kW</t>
  </si>
  <si>
    <t>cena za</t>
  </si>
  <si>
    <t>cena</t>
  </si>
  <si>
    <t>celkem</t>
  </si>
  <si>
    <t>Tlaková zkouška a zkouška těsnosti propojovacího potrubí glykolu dusíkem nebo suchým vzduchem - mezi strojovnou a plochou</t>
  </si>
  <si>
    <t>Tlaková zkouška a zkouška těsnosti potrubí glykolu dusíkem nebo suchým vzduchem - přípojení plochy</t>
  </si>
  <si>
    <t>10-006</t>
  </si>
  <si>
    <t>5-006</t>
  </si>
  <si>
    <t>Manipulace se solankou, vypuštění okruhu a ekologická likvidace náplně a proplachovací náplně</t>
  </si>
  <si>
    <t>Protokol o ekologické likvidaci náplně a proplachů</t>
  </si>
  <si>
    <t>Ekologická likvidace demontovaného materiálu</t>
  </si>
  <si>
    <t>Proplach odříznutých vlásenek v ploše vodou, minimálně dva proplachy</t>
  </si>
  <si>
    <t>Po instalaci potrubí otvory ve stěně zakrýt a zapěnit</t>
  </si>
  <si>
    <t>Náklady spojené s umístěním stavby (doprava, ubytování techniků)</t>
  </si>
  <si>
    <t>9-002</t>
  </si>
  <si>
    <t>Doplnění provozní náplně NH3</t>
  </si>
  <si>
    <t>cca. kg</t>
  </si>
  <si>
    <t>5-007</t>
  </si>
  <si>
    <t>5-008</t>
  </si>
  <si>
    <t>Uvedení do provozu, doplnění NH3, zaregulování chladícího okruhu</t>
  </si>
  <si>
    <t>hod</t>
  </si>
  <si>
    <t>80</t>
  </si>
  <si>
    <t>5-009</t>
  </si>
  <si>
    <t>cena za položku 4</t>
  </si>
  <si>
    <t>celkem za položku 3</t>
  </si>
  <si>
    <t>celkem za položku 2</t>
  </si>
  <si>
    <t>celkem za položku 1</t>
  </si>
  <si>
    <t>celkem za polžku 5</t>
  </si>
  <si>
    <t>celkem za položku 6</t>
  </si>
  <si>
    <t>celkem za položku 7</t>
  </si>
  <si>
    <t>celkem za položku 8</t>
  </si>
  <si>
    <t>celkem za položku 9</t>
  </si>
  <si>
    <t>celkem za položku 10</t>
  </si>
  <si>
    <t>VÝKAZ VÝMĚR  - ČÁST STROJNĚ TECHNOLOGICKÁ (TECHNOLOGIE CHLAZENÍ LEDOVÝCH PLOCH) DODÁVKY VČETNĚ MONTÁŽE</t>
  </si>
  <si>
    <t>Celkem cena za část strojně technologickou</t>
  </si>
  <si>
    <t>Vyčištění sít filtrů potrubí solanky po cca. 200 provozních hodinách</t>
  </si>
  <si>
    <t>Kompletační činnost dodavatele - montáž propojovacího potrubí mezi strojovnou a registrem plochy</t>
  </si>
  <si>
    <t>Kompletační činnost dodavatele - montáž a úprava propojovacího potrubí ve strojovně</t>
  </si>
  <si>
    <t>materiál:  těleso, talíř - uhlíková ocel-pozink., pružina - nerezová ocel, těsnění - EPDM, ABO 824F</t>
  </si>
  <si>
    <t>102</t>
  </si>
  <si>
    <t>Lepidlo Armaflex 2,5L</t>
  </si>
  <si>
    <t>Páska Armaflex 50mm</t>
  </si>
  <si>
    <t>Čistič</t>
  </si>
  <si>
    <t>PUR PAK A+B set(pur pěna)</t>
  </si>
  <si>
    <t>Plech Al Embos 0,6x1000x2000</t>
  </si>
  <si>
    <t>30</t>
  </si>
  <si>
    <t>Montážní materiál pro izolaci(nýty,silikon..)</t>
  </si>
  <si>
    <t>včetně dopravních nákladů</t>
  </si>
  <si>
    <t>Přetěsnění a čištění stávajícího deskového výparníku, materiál a práce potřebná pro přetěsnění a vyčistění desek výměníku</t>
  </si>
  <si>
    <t xml:space="preserve"> -14°C</t>
  </si>
  <si>
    <t>208 m3/hod</t>
  </si>
  <si>
    <t xml:space="preserve">Kompletační činnost dodavatele - montáž propojovacího potrubí ledové plochy / registru plochy       </t>
  </si>
  <si>
    <t>Objímka Stabil D-M16 (nebo obdobný typ)</t>
  </si>
  <si>
    <t>Cisterna kilometrovné, manipulace, poplatek za vystavení dokladů</t>
  </si>
  <si>
    <t>DVZ – výběr zhotovitele</t>
  </si>
  <si>
    <t>Elektro a MaR 250930</t>
  </si>
  <si>
    <t>Položka</t>
  </si>
  <si>
    <t>Kč/m.j. bez DPH</t>
  </si>
  <si>
    <t>Kč bez DPH</t>
  </si>
  <si>
    <t>Rozvaděče MaR</t>
  </si>
  <si>
    <t>Rozvaděč DT1 – oceloplechový, 800x1000x300 (ŠxVxH), nástenný – dle zapojení</t>
  </si>
  <si>
    <t>kpl</t>
  </si>
  <si>
    <t>Rozvaděč DT2 – oceloplechový, 800x2000x400 (ŠxVxH), sokl 100 – dle zapojení</t>
  </si>
  <si>
    <t>Rozvaděč DT3 – plastový, 500x500x210 (ŠxVxH), nástěnný – dle zapojení</t>
  </si>
  <si>
    <t>Rozvaděč RS1 – oceloplechový, 800x1000x400 (ŠxVxH), nástěnný – dle zapojení</t>
  </si>
  <si>
    <t>Úprava stávajících rozvaděčů – silový</t>
  </si>
  <si>
    <t>Rozvaděč RMS ve strojovně</t>
  </si>
  <si>
    <t>Nový vývod 16A/230V~ (nová MaR)</t>
  </si>
  <si>
    <t>Nový vývod 10A/230V~ (nouzové bateriové osvětlení)</t>
  </si>
  <si>
    <t>Odstranění vazeb na starý systém MaR</t>
  </si>
  <si>
    <t>Rozvaděč RH rozvodna</t>
  </si>
  <si>
    <t>doplnění stykače 22kW vč. návaznost na vypínání strojovny</t>
  </si>
  <si>
    <t>Frekvenční měniče, softstartéry</t>
  </si>
  <si>
    <t>Softstartér 22kW. IP20</t>
  </si>
  <si>
    <t>PLC</t>
  </si>
  <si>
    <t xml:space="preserve">Rozvaděč DT2 </t>
  </si>
  <si>
    <t>Programovatelný automat (PLC) dle standardu IEC EN 61131• Výjimečná integrace řídicího systému s novými IT a telekomunikačními technologiemi.  32DO, 48DI, 16AI 4-20mA, 4AI RTD, 8AO 4-20mA, Ethernet</t>
  </si>
  <si>
    <t>Koncový modul</t>
  </si>
  <si>
    <t xml:space="preserve">Operátorský panel 7“ LCD IPS barevný displej, kapacitní dotyková obrazovka, rozlišení obrazovky 1920 x 1080, 2x sériový port, 1x Ethernet </t>
  </si>
  <si>
    <t xml:space="preserve">Průmyslový ethernet switch 8 portů, 24V= </t>
  </si>
  <si>
    <t xml:space="preserve">Rozvaděč DT1 </t>
  </si>
  <si>
    <t>Programovatelný automat (PLC) dle standardu IEC EN 61131• Výjimečná integrace řídicího systému s novými IT a telekomunikačními technologiemi.  16D0, 16DI, 8AI 4-20mA,  Ethernet</t>
  </si>
  <si>
    <t>Průmyslový LTE router, ethernet, GSM, 24V=</t>
  </si>
  <si>
    <t xml:space="preserve">Průmyslový ethernet switch 5 portů, 24V= </t>
  </si>
  <si>
    <t xml:space="preserve">Průmyslový media konvertor metalica/optika, 24V= </t>
  </si>
  <si>
    <t xml:space="preserve">Rozvaděč DT3 </t>
  </si>
  <si>
    <t>Softtware</t>
  </si>
  <si>
    <t>Software pro řídící systém</t>
  </si>
  <si>
    <t>db</t>
  </si>
  <si>
    <t>Software pro operátorský panel</t>
  </si>
  <si>
    <t>Periferie</t>
  </si>
  <si>
    <t>Snímač teploty prostorový, -50..50°C/4..20mA, IP54</t>
  </si>
  <si>
    <t>Snímač teploty venkovní, -50..50°C/4..20mA, IP54</t>
  </si>
  <si>
    <t>Kondenzační tlak – NH3 -1-25bar, 4-20mA, NPT</t>
  </si>
  <si>
    <t>Snímač teploty s jímkou G1/2, -50-100°C, 4-20mA, L-180mm</t>
  </si>
  <si>
    <t>Snímač teploty s jímkou G1/2, -50-50°C, 4-20mA, L-180mm</t>
  </si>
  <si>
    <t>Kabelové teplotní čidlo Pt1000/6180ppm, průměr 6x60mm, nerez, délka kabelu 10m, voděodolné</t>
  </si>
  <si>
    <t>Převodník RTD/4,20mA, montáž DIN lišta</t>
  </si>
  <si>
    <t>Spínač průtoku, 24V=, PNP.G1/2, L-120mm</t>
  </si>
  <si>
    <r>
      <rPr>
        <sz val="8"/>
        <rFont val="Arial"/>
        <family val="2"/>
        <charset val="1"/>
      </rPr>
      <t xml:space="preserve">Havarijní hladina v expanzní nádrži – </t>
    </r>
    <r>
      <rPr>
        <sz val="8"/>
        <color rgb="FFF44336"/>
        <rFont val="Arial"/>
        <family val="2"/>
        <charset val="238"/>
      </rPr>
      <t>stávající</t>
    </r>
  </si>
  <si>
    <t>Sonda měření pH v potrubí, nulový bod: pH = 7, vč. měřící kabel 15m</t>
  </si>
  <si>
    <t>Průmyslový převodník pro pH sondy , výstup 4-20mA, rozsah pH: 0..13</t>
  </si>
  <si>
    <t>Napojení pH sondy,držáky, šroubení, ventily</t>
  </si>
  <si>
    <t>Spínač hladiny oleje (NH3), 24V=, PNP, G1/2, NO</t>
  </si>
  <si>
    <t>Snímač výšky hladiny – 2,5m, 4-20mA, do otevřené nádrže</t>
  </si>
  <si>
    <t>Spínač hladiny na skleněný stavoznak 24V=, NO (kontakt)</t>
  </si>
  <si>
    <t>Snímač koncentrace NH3 v prostoru, 0..4000ppm/4..20mA</t>
  </si>
  <si>
    <t>Snímač koncentrace NH3 v prostoru, 0..10000ppm/4..20mA</t>
  </si>
  <si>
    <t>Montážní materiál</t>
  </si>
  <si>
    <r>
      <rPr>
        <sz val="8"/>
        <rFont val="Arial"/>
        <family val="2"/>
        <charset val="1"/>
      </rPr>
      <t xml:space="preserve">Hlavní přívody – </t>
    </r>
    <r>
      <rPr>
        <sz val="8"/>
        <color rgb="FFFF0000"/>
        <rFont val="Arial"/>
        <family val="2"/>
        <charset val="1"/>
      </rPr>
      <t>stávající</t>
    </r>
  </si>
  <si>
    <t>Silový kabel CYKY-J 4x6</t>
  </si>
  <si>
    <t>Silový kabel CYKY-J 3x2,5</t>
  </si>
  <si>
    <t>Silový kabel CYKY-J 3x1,5</t>
  </si>
  <si>
    <t>Silový kabel CYKY-O 2x1,5</t>
  </si>
  <si>
    <t>Silový kabel CYKY-J 5x1,5</t>
  </si>
  <si>
    <t>Stíněný kabel, laněný CMFM-X 2x1</t>
  </si>
  <si>
    <t>Silový kabel, laněný CMSM-X 2x1</t>
  </si>
  <si>
    <t>Silový kabel, laněný CMSM-X 7x0,75</t>
  </si>
  <si>
    <t>Silový kabel, laněný CMSM-X 12x0,75</t>
  </si>
  <si>
    <t>Stíněný kabel JY(st)Y 4x2x0,8</t>
  </si>
  <si>
    <t>Stíněný kabel JY(st)Y 2x2x0,8</t>
  </si>
  <si>
    <t>Stíněný kabel JQTQ-O 4x0,8</t>
  </si>
  <si>
    <t>Stíněný kabel JYTY-O 14x1</t>
  </si>
  <si>
    <t>Stíněný kabel JYTY-O 19x1</t>
  </si>
  <si>
    <t>Vodič, CYA zž., 25</t>
  </si>
  <si>
    <t>Vodič, CYA zž., 10</t>
  </si>
  <si>
    <t>Vodič, CYA zž., 6</t>
  </si>
  <si>
    <t>Optický kabel</t>
  </si>
  <si>
    <t>Komunikační kabel FTP cat 5e, černý</t>
  </si>
  <si>
    <t>Drátěný žlab 200x50, GZ, vč. víka, příslušenství</t>
  </si>
  <si>
    <t>Drátěný žlab 50x50, ŽZ, včt. příslušenství</t>
  </si>
  <si>
    <t>Drátěný žlab 50x50, GZ, včt. příslušenství</t>
  </si>
  <si>
    <t>Trubka elektrikářská, plast., pevná, 25, včt. příchytek</t>
  </si>
  <si>
    <t>Trubka elektrikářská, plast., ohebná, 25, včt. příchytek</t>
  </si>
  <si>
    <t>Chránička optického kabelu    HDPE 40mm</t>
  </si>
  <si>
    <t>Vkládací lišta 40x20mm bílá</t>
  </si>
  <si>
    <t>Montážní profily, včt. příslušenství</t>
  </si>
  <si>
    <t>Závitové tyče, M8, nerez, včt. spoj. matic</t>
  </si>
  <si>
    <t>Materiál na protipožární ucpávky, EI60 do 1m2</t>
  </si>
  <si>
    <t>Tlačítko nouz. zastavení, IP44</t>
  </si>
  <si>
    <t>Ovládací tlačítko, prosvětlené, IP44</t>
  </si>
  <si>
    <t>Kontakt přepínače, zadní, 1x NO (XB5-Schneider)</t>
  </si>
  <si>
    <t>Signalizační sloupek, zelený, žlutý,červený, akustický 24V DC, IP44, na stěnu</t>
  </si>
  <si>
    <t>Svítidlo nouzové bateriové, nevýbušné provedení min.Zóna 2 IIA T1 (čpavek) 3.hod průmyslové</t>
  </si>
  <si>
    <t>Drobný montážní materiál (pásky, šrouby, hmoždinky, ...)</t>
  </si>
  <si>
    <t>Montáž</t>
  </si>
  <si>
    <t>Drátěný žlab 200x50, ŽZ, vč. víka, příslušenství</t>
  </si>
  <si>
    <t>Trubka elektrikářská, plast., pevná, D25, včt. příchytek</t>
  </si>
  <si>
    <t>Trubka elektrikářská, plast., ohebná, D25, včt. příchytek</t>
  </si>
  <si>
    <t>Pokládka kabelů do připravených tras - d &lt; 25mm2</t>
  </si>
  <si>
    <t>Osazení a zapojení rozvaděče</t>
  </si>
  <si>
    <t>Zapojení motoru</t>
  </si>
  <si>
    <t>Zapojení ost. spotřebičů</t>
  </si>
  <si>
    <t>Pospojování</t>
  </si>
  <si>
    <t>Průrazy a zapravení pro MaR do prům. 70Mm</t>
  </si>
  <si>
    <t>Dispečerské pracoviště</t>
  </si>
  <si>
    <t>Počítačová sestava, 8GB RAM, HDD 1TB, W10Prof., USB, LAN, DVI+DP</t>
  </si>
  <si>
    <t>LCD Monitor, min. rozliš. 1920x1200, min. úhl. 27", DVI+DP</t>
  </si>
  <si>
    <t>UPS 950VA</t>
  </si>
  <si>
    <t>Laserová tiskárna, čb., A4, 600x600dpi, USB/LAN</t>
  </si>
  <si>
    <t>Software SCADA Reliance 4 do 1000dB</t>
  </si>
  <si>
    <t>Oživení datových bodů, tabulkové sestavy,připojení k PC</t>
  </si>
  <si>
    <t>Ostatní práce</t>
  </si>
  <si>
    <t>Návod k obsluze a zaškolení obsluhy</t>
  </si>
  <si>
    <t>Komplexní zkoušky, oživení</t>
  </si>
  <si>
    <t>Šéfmontáž a koordinace</t>
  </si>
  <si>
    <t>Výchozí revize elektro</t>
  </si>
  <si>
    <t xml:space="preserve">Nahlášení na SOD (státní odborný dozor), TIČR </t>
  </si>
  <si>
    <t>Realizační projektová dokumentace a dokumentace skutečného vyhotovení</t>
  </si>
  <si>
    <t>Zřízení a úklid staveniště</t>
  </si>
  <si>
    <t>Doprava, ubytování, VRN</t>
  </si>
  <si>
    <t>Výměna stávajících kabelových lávek v potrubním kanále</t>
  </si>
  <si>
    <t>Kabelový žebřík 200x60mm ŽZ vč. spojek a šroubů</t>
  </si>
  <si>
    <t>Montáž žebříku místo stávajících lávek</t>
  </si>
  <si>
    <t>Konzole v kolektoru, dvě nad sebou pro žlab šíře 200mm</t>
  </si>
  <si>
    <t>Závitová tyč, chemická kotva, matice, apod..</t>
  </si>
  <si>
    <t>Montáž konzole</t>
  </si>
  <si>
    <t>Celkem</t>
  </si>
  <si>
    <t xml:space="preserve">Celkem cena </t>
  </si>
  <si>
    <t>5-010</t>
  </si>
  <si>
    <t>5-011</t>
  </si>
  <si>
    <t>Olej syntetický AP-68, jedna náplň kompresorů 300 litrů</t>
  </si>
  <si>
    <t>Výměna olejových filtrů kompresorů SAB 128 a GSV 111, včetně práce, potřebných o-kroužků a těsnění</t>
  </si>
  <si>
    <t>5-012</t>
  </si>
  <si>
    <t>Kontrola stavu demistru SAB 128, včetně vyčištění odlučovače oleje</t>
  </si>
  <si>
    <t>Inženýrská činnost - autorský dozor s kontrolou stavby minimálně 1 x týdně</t>
  </si>
  <si>
    <t>Průvodní dokumentace, návod k obsluze a údržbě technologie, elektro a MaR</t>
  </si>
  <si>
    <t>Značení potrubí, štítky armatur, schéma PID zapojení, seznam hlavních armatur ….</t>
  </si>
  <si>
    <t>Vyčištění sítek vracení oleje s kontrolou systému vracení oleje kompresorů</t>
  </si>
  <si>
    <t>Výměna olejevé náplně kompresorů před uvedením do provozu a po zprovoznění zařízení po cca. 250 provozních hodinách</t>
  </si>
  <si>
    <t>Celkem cena za část elektro a MaR</t>
  </si>
  <si>
    <t>Položkový rozpočet</t>
  </si>
  <si>
    <t>Potrubní rozvody glykolu a připojení plochy  zimního stadionu Lovosice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</si>
</sst>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K_č_-;\-* #,##0.00\ _K_č_-;_-* &quot;-&quot;??\ _K_č_-;_-@_-"/>
    <numFmt numFmtId="165" formatCode="#,##0.00&quot; Kč&quot;"/>
    <numFmt numFmtId="166" formatCode="#,##0&quot; Kč&quot;"/>
    <numFmt numFmtId="167" formatCode="#,##0.00\ [$Kč-405];[Red]\-#,##0.00\ [$Kč-405];[Red]0.00\ [$Kč-405]"/>
    <numFmt numFmtId="168" formatCode="#,##0;[Red]\-#,##0;[Red]0"/>
  </numFmts>
  <fonts count="74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10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10"/>
      <color indexed="12"/>
      <name val="Arial CE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 CE"/>
      <charset val="238"/>
    </font>
    <font>
      <sz val="10"/>
      <color indexed="12"/>
      <name val="Arial CE"/>
      <charset val="238"/>
    </font>
    <font>
      <b/>
      <sz val="10"/>
      <name val="Arial"/>
      <family val="2"/>
      <charset val="238"/>
    </font>
    <font>
      <sz val="10"/>
      <color indexed="48"/>
      <name val="Arial CE"/>
      <family val="2"/>
      <charset val="238"/>
    </font>
    <font>
      <sz val="10"/>
      <color indexed="48"/>
      <name val="Arial CE"/>
      <charset val="238"/>
    </font>
    <font>
      <b/>
      <sz val="14"/>
      <name val="Arial CE"/>
      <family val="2"/>
      <charset val="238"/>
    </font>
    <font>
      <sz val="12"/>
      <name val="Arial"/>
      <family val="2"/>
    </font>
    <font>
      <b/>
      <sz val="12"/>
      <name val="Arial CE"/>
      <charset val="238"/>
    </font>
    <font>
      <b/>
      <sz val="11"/>
      <color indexed="8"/>
      <name val="Arial CE"/>
      <family val="2"/>
      <charset val="238"/>
    </font>
    <font>
      <sz val="10"/>
      <name val="Arial"/>
      <family val="2"/>
      <charset val="238"/>
    </font>
    <font>
      <b/>
      <sz val="10"/>
      <color theme="8" tint="0.39997558519241921"/>
      <name val="Arial CE"/>
      <charset val="238"/>
    </font>
    <font>
      <sz val="10"/>
      <color rgb="FF00B0F0"/>
      <name val="Arial CE"/>
      <charset val="238"/>
    </font>
    <font>
      <b/>
      <sz val="10"/>
      <color rgb="FF00B0F0"/>
      <name val="Arial"/>
      <family val="2"/>
    </font>
    <font>
      <sz val="10"/>
      <color rgb="FF00B0F0"/>
      <name val="Arial"/>
      <family val="2"/>
    </font>
    <font>
      <sz val="10"/>
      <name val="Symbol"/>
      <family val="1"/>
      <charset val="238"/>
    </font>
    <font>
      <b/>
      <sz val="14"/>
      <name val="Arial CE"/>
      <charset val="238"/>
    </font>
    <font>
      <b/>
      <sz val="16"/>
      <name val="Arial"/>
      <family val="2"/>
      <charset val="238"/>
    </font>
    <font>
      <b/>
      <sz val="11"/>
      <name val="Arial CE"/>
      <charset val="238"/>
    </font>
    <font>
      <b/>
      <i/>
      <sz val="10"/>
      <name val="Arial CE"/>
      <charset val="238"/>
    </font>
    <font>
      <i/>
      <sz val="10"/>
      <name val="Arial CE"/>
      <charset val="238"/>
    </font>
    <font>
      <b/>
      <sz val="10"/>
      <color theme="6" tint="0.39997558519241921"/>
      <name val="Arial CE"/>
      <charset val="238"/>
    </font>
    <font>
      <sz val="10"/>
      <name val="Symbol"/>
      <family val="1"/>
      <charset val="2"/>
    </font>
    <font>
      <sz val="10"/>
      <color rgb="FF0070C0"/>
      <name val="Arial CE"/>
      <family val="2"/>
      <charset val="238"/>
    </font>
    <font>
      <b/>
      <sz val="16"/>
      <name val="Times New Roman CE"/>
      <charset val="238"/>
    </font>
    <font>
      <b/>
      <sz val="10"/>
      <color rgb="FFC00000"/>
      <name val="Arial CE"/>
      <charset val="238"/>
    </font>
    <font>
      <sz val="10"/>
      <color rgb="FFC00000"/>
      <name val="Arial CE"/>
      <charset val="238"/>
    </font>
    <font>
      <b/>
      <sz val="10"/>
      <color rgb="FFC00000"/>
      <name val="Arial CE"/>
      <family val="2"/>
      <charset val="238"/>
    </font>
    <font>
      <b/>
      <sz val="10"/>
      <color rgb="FFC00000"/>
      <name val="Arial"/>
      <family val="2"/>
      <charset val="238"/>
    </font>
    <font>
      <b/>
      <sz val="10"/>
      <color theme="1"/>
      <name val="Arial CE"/>
      <charset val="238"/>
    </font>
    <font>
      <sz val="10"/>
      <color theme="1"/>
      <name val="Arial CE"/>
      <charset val="238"/>
    </font>
    <font>
      <sz val="10"/>
      <color rgb="FFC00000"/>
      <name val="Arial CE"/>
      <family val="2"/>
      <charset val="238"/>
    </font>
    <font>
      <b/>
      <sz val="14"/>
      <color theme="1"/>
      <name val="Arial CE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CE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</font>
    <font>
      <sz val="10"/>
      <color theme="1"/>
      <name val="Arial CE"/>
      <family val="2"/>
      <charset val="238"/>
    </font>
    <font>
      <b/>
      <sz val="14"/>
      <color theme="1"/>
      <name val="Arial CE"/>
      <charset val="238"/>
    </font>
    <font>
      <b/>
      <sz val="12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b/>
      <sz val="18"/>
      <color theme="1"/>
      <name val="Arial CE"/>
      <charset val="238"/>
    </font>
    <font>
      <b/>
      <sz val="16"/>
      <color theme="1"/>
      <name val="Arial CE"/>
      <charset val="238"/>
    </font>
    <font>
      <b/>
      <sz val="16"/>
      <color theme="1"/>
      <name val="Times New Roman CE"/>
      <charset val="238"/>
    </font>
    <font>
      <b/>
      <sz val="11"/>
      <color theme="1"/>
      <name val="Arial CE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CE"/>
      <charset val="238"/>
    </font>
    <font>
      <b/>
      <i/>
      <sz val="12"/>
      <color theme="1"/>
      <name val="Arial CE"/>
      <charset val="238"/>
    </font>
    <font>
      <b/>
      <i/>
      <sz val="10"/>
      <color theme="1"/>
      <name val="Arial CE"/>
      <charset val="238"/>
    </font>
    <font>
      <i/>
      <sz val="10"/>
      <color theme="1"/>
      <name val="Arial CE"/>
      <charset val="238"/>
    </font>
    <font>
      <b/>
      <sz val="11"/>
      <name val="Arial"/>
      <family val="2"/>
      <charset val="238"/>
    </font>
    <font>
      <b/>
      <sz val="18"/>
      <color theme="1"/>
      <name val="Arial CE"/>
      <family val="2"/>
      <charset val="238"/>
    </font>
    <font>
      <b/>
      <sz val="16"/>
      <name val="Arial CE"/>
      <family val="2"/>
      <charset val="238"/>
    </font>
    <font>
      <sz val="1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4"/>
      <name val="Arial"/>
      <family val="2"/>
      <charset val="1"/>
    </font>
    <font>
      <sz val="7"/>
      <name val="Arial"/>
      <family val="2"/>
      <charset val="1"/>
    </font>
    <font>
      <b/>
      <sz val="10"/>
      <name val="Arial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i/>
      <sz val="6"/>
      <name val="Arial"/>
      <family val="2"/>
      <charset val="1"/>
    </font>
    <font>
      <sz val="8"/>
      <color rgb="FFF44336"/>
      <name val="Arial"/>
      <family val="2"/>
      <charset val="238"/>
    </font>
    <font>
      <sz val="8"/>
      <name val="Arial"/>
      <family val="2"/>
      <charset val="238"/>
    </font>
    <font>
      <sz val="8"/>
      <color rgb="FFFF0000"/>
      <name val="Arial"/>
      <family val="2"/>
      <charset val="1"/>
    </font>
    <font>
      <b/>
      <sz val="14"/>
      <color rgb="FFFFFFFF"/>
      <name val="Arial"/>
      <family val="2"/>
      <charset val="1"/>
    </font>
    <font>
      <sz val="14"/>
      <color rgb="FFFFFFFF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0000"/>
        <bgColor rgb="FF003300"/>
      </patternFill>
    </fill>
    <fill>
      <patternFill patternType="solid">
        <fgColor rgb="FFB4C7DC"/>
        <bgColor rgb="FFCCCCFF"/>
      </patternFill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1" fillId="0" borderId="0"/>
  </cellStyleXfs>
  <cellXfs count="40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49" fontId="9" fillId="0" borderId="1" xfId="0" applyNumberFormat="1" applyFont="1" applyBorder="1"/>
    <xf numFmtId="49" fontId="9" fillId="0" borderId="1" xfId="0" applyNumberFormat="1" applyFont="1" applyBorder="1" applyAlignment="1">
      <alignment horizontal="center"/>
    </xf>
    <xf numFmtId="0" fontId="3" fillId="0" borderId="2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/>
    <xf numFmtId="0" fontId="8" fillId="0" borderId="3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/>
    </xf>
    <xf numFmtId="0" fontId="9" fillId="0" borderId="3" xfId="0" applyFont="1" applyBorder="1"/>
    <xf numFmtId="0" fontId="7" fillId="0" borderId="2" xfId="0" applyFont="1" applyBorder="1"/>
    <xf numFmtId="0" fontId="9" fillId="0" borderId="2" xfId="0" applyFont="1" applyBorder="1"/>
    <xf numFmtId="0" fontId="8" fillId="0" borderId="2" xfId="0" applyFont="1" applyBorder="1"/>
    <xf numFmtId="0" fontId="2" fillId="0" borderId="3" xfId="0" applyFont="1" applyBorder="1" applyAlignment="1">
      <alignment horizontal="right"/>
    </xf>
    <xf numFmtId="0" fontId="10" fillId="0" borderId="3" xfId="0" applyFont="1" applyBorder="1"/>
    <xf numFmtId="0" fontId="6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1" xfId="0" applyFont="1" applyBorder="1"/>
    <xf numFmtId="0" fontId="9" fillId="0" borderId="0" xfId="0" applyFont="1" applyAlignment="1">
      <alignment horizontal="center"/>
    </xf>
    <xf numFmtId="0" fontId="11" fillId="0" borderId="2" xfId="0" applyFont="1" applyBorder="1"/>
    <xf numFmtId="49" fontId="1" fillId="0" borderId="5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" xfId="0" applyFont="1" applyBorder="1"/>
    <xf numFmtId="0" fontId="3" fillId="0" borderId="1" xfId="0" applyFont="1" applyBorder="1"/>
    <xf numFmtId="49" fontId="9" fillId="0" borderId="2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4" xfId="0" applyBorder="1"/>
    <xf numFmtId="49" fontId="2" fillId="0" borderId="2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top"/>
    </xf>
    <xf numFmtId="49" fontId="9" fillId="0" borderId="0" xfId="0" applyNumberFormat="1" applyFont="1" applyAlignment="1">
      <alignment horizontal="center" vertical="top"/>
    </xf>
    <xf numFmtId="0" fontId="4" fillId="0" borderId="10" xfId="0" applyFont="1" applyBorder="1"/>
    <xf numFmtId="49" fontId="5" fillId="0" borderId="10" xfId="0" applyNumberFormat="1" applyFont="1" applyBorder="1"/>
    <xf numFmtId="49" fontId="7" fillId="0" borderId="5" xfId="0" applyNumberFormat="1" applyFont="1" applyBorder="1"/>
    <xf numFmtId="49" fontId="5" fillId="0" borderId="5" xfId="0" applyNumberFormat="1" applyFont="1" applyBorder="1"/>
    <xf numFmtId="49" fontId="5" fillId="0" borderId="13" xfId="0" applyNumberFormat="1" applyFont="1" applyBorder="1"/>
    <xf numFmtId="49" fontId="5" fillId="0" borderId="2" xfId="0" applyNumberFormat="1" applyFont="1" applyBorder="1"/>
    <xf numFmtId="49" fontId="0" fillId="0" borderId="2" xfId="0" applyNumberFormat="1" applyBorder="1" applyAlignment="1">
      <alignment horizontal="left"/>
    </xf>
    <xf numFmtId="49" fontId="0" fillId="0" borderId="14" xfId="0" applyNumberFormat="1" applyBorder="1" applyAlignment="1">
      <alignment horizontal="left"/>
    </xf>
    <xf numFmtId="49" fontId="6" fillId="0" borderId="9" xfId="0" applyNumberFormat="1" applyFont="1" applyBorder="1" applyAlignment="1">
      <alignment horizontal="center" vertical="top"/>
    </xf>
    <xf numFmtId="0" fontId="6" fillId="0" borderId="13" xfId="0" applyFont="1" applyBorder="1" applyAlignment="1">
      <alignment horizontal="center"/>
    </xf>
    <xf numFmtId="0" fontId="0" fillId="0" borderId="16" xfId="0" applyBorder="1"/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49" fontId="6" fillId="0" borderId="12" xfId="0" applyNumberFormat="1" applyFont="1" applyBorder="1" applyAlignment="1">
      <alignment horizontal="center" vertical="top"/>
    </xf>
    <xf numFmtId="0" fontId="6" fillId="0" borderId="14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15" xfId="0" applyBorder="1"/>
    <xf numFmtId="0" fontId="0" fillId="3" borderId="8" xfId="0" applyFill="1" applyBorder="1"/>
    <xf numFmtId="0" fontId="0" fillId="3" borderId="8" xfId="0" applyFill="1" applyBorder="1" applyAlignment="1">
      <alignment horizontal="right"/>
    </xf>
    <xf numFmtId="0" fontId="6" fillId="0" borderId="2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4" xfId="0" applyBorder="1"/>
    <xf numFmtId="0" fontId="0" fillId="0" borderId="20" xfId="0" applyBorder="1"/>
    <xf numFmtId="0" fontId="12" fillId="0" borderId="13" xfId="0" applyFont="1" applyBorder="1"/>
    <xf numFmtId="0" fontId="13" fillId="0" borderId="16" xfId="0" applyFont="1" applyBorder="1"/>
    <xf numFmtId="0" fontId="2" fillId="0" borderId="13" xfId="0" applyFont="1" applyBorder="1" applyAlignment="1">
      <alignment horizontal="center"/>
    </xf>
    <xf numFmtId="0" fontId="7" fillId="0" borderId="5" xfId="0" applyFont="1" applyBorder="1"/>
    <xf numFmtId="0" fontId="1" fillId="0" borderId="5" xfId="0" applyFont="1" applyBorder="1"/>
    <xf numFmtId="49" fontId="11" fillId="0" borderId="14" xfId="0" applyNumberFormat="1" applyFont="1" applyBorder="1"/>
    <xf numFmtId="0" fontId="0" fillId="0" borderId="23" xfId="0" applyBorder="1"/>
    <xf numFmtId="0" fontId="0" fillId="0" borderId="4" xfId="0" applyBorder="1" applyAlignment="1">
      <alignment horizontal="right"/>
    </xf>
    <xf numFmtId="0" fontId="6" fillId="0" borderId="19" xfId="0" applyFont="1" applyBorder="1" applyAlignment="1">
      <alignment horizontal="center"/>
    </xf>
    <xf numFmtId="0" fontId="2" fillId="0" borderId="3" xfId="0" applyFont="1" applyBorder="1"/>
    <xf numFmtId="49" fontId="0" fillId="0" borderId="1" xfId="0" applyNumberFormat="1" applyBorder="1" applyAlignment="1">
      <alignment horizontal="left"/>
    </xf>
    <xf numFmtId="0" fontId="9" fillId="0" borderId="14" xfId="0" applyFont="1" applyBorder="1"/>
    <xf numFmtId="0" fontId="9" fillId="0" borderId="5" xfId="0" applyFont="1" applyBorder="1"/>
    <xf numFmtId="0" fontId="2" fillId="0" borderId="15" xfId="0" applyFont="1" applyBorder="1" applyAlignment="1">
      <alignment horizontal="center"/>
    </xf>
    <xf numFmtId="0" fontId="7" fillId="0" borderId="1" xfId="0" applyFont="1" applyBorder="1"/>
    <xf numFmtId="0" fontId="7" fillId="0" borderId="4" xfId="0" applyFont="1" applyBorder="1"/>
    <xf numFmtId="0" fontId="1" fillId="0" borderId="4" xfId="0" applyFont="1" applyBorder="1"/>
    <xf numFmtId="0" fontId="22" fillId="0" borderId="5" xfId="0" applyFont="1" applyBorder="1"/>
    <xf numFmtId="0" fontId="20" fillId="0" borderId="5" xfId="0" applyFont="1" applyBorder="1"/>
    <xf numFmtId="0" fontId="23" fillId="0" borderId="2" xfId="0" applyFont="1" applyBorder="1"/>
    <xf numFmtId="0" fontId="11" fillId="0" borderId="3" xfId="0" applyFont="1" applyBorder="1"/>
    <xf numFmtId="0" fontId="24" fillId="0" borderId="2" xfId="0" applyFont="1" applyBorder="1"/>
    <xf numFmtId="0" fontId="3" fillId="0" borderId="13" xfId="0" applyFont="1" applyBorder="1"/>
    <xf numFmtId="0" fontId="26" fillId="0" borderId="2" xfId="0" applyFont="1" applyBorder="1"/>
    <xf numFmtId="0" fontId="3" fillId="2" borderId="2" xfId="0" applyFont="1" applyFill="1" applyBorder="1"/>
    <xf numFmtId="0" fontId="29" fillId="0" borderId="2" xfId="0" applyFont="1" applyBorder="1"/>
    <xf numFmtId="49" fontId="11" fillId="0" borderId="2" xfId="0" applyNumberFormat="1" applyFont="1" applyBorder="1" applyAlignment="1">
      <alignment horizontal="center"/>
    </xf>
    <xf numFmtId="49" fontId="25" fillId="0" borderId="2" xfId="0" applyNumberFormat="1" applyFont="1" applyBorder="1" applyAlignment="1">
      <alignment horizontal="left"/>
    </xf>
    <xf numFmtId="0" fontId="16" fillId="0" borderId="2" xfId="0" applyFont="1" applyBorder="1"/>
    <xf numFmtId="0" fontId="29" fillId="0" borderId="1" xfId="0" applyFont="1" applyBorder="1"/>
    <xf numFmtId="0" fontId="14" fillId="0" borderId="2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3" fillId="0" borderId="1" xfId="0" applyNumberFormat="1" applyFont="1" applyBorder="1"/>
    <xf numFmtId="49" fontId="1" fillId="0" borderId="1" xfId="0" applyNumberFormat="1" applyFont="1" applyBorder="1"/>
    <xf numFmtId="0" fontId="30" fillId="0" borderId="2" xfId="0" applyFont="1" applyBorder="1"/>
    <xf numFmtId="0" fontId="18" fillId="0" borderId="2" xfId="0" applyFont="1" applyBorder="1"/>
    <xf numFmtId="49" fontId="14" fillId="3" borderId="8" xfId="0" applyNumberFormat="1" applyFont="1" applyFill="1" applyBorder="1" applyAlignment="1">
      <alignment horizontal="left" vertical="top"/>
    </xf>
    <xf numFmtId="49" fontId="6" fillId="0" borderId="10" xfId="0" applyNumberFormat="1" applyFont="1" applyBorder="1" applyAlignment="1">
      <alignment horizontal="center" vertical="top"/>
    </xf>
    <xf numFmtId="49" fontId="6" fillId="0" borderId="5" xfId="0" applyNumberFormat="1" applyFont="1" applyBorder="1" applyAlignment="1">
      <alignment horizontal="center" vertical="top"/>
    </xf>
    <xf numFmtId="49" fontId="9" fillId="0" borderId="3" xfId="0" applyNumberFormat="1" applyFont="1" applyBorder="1" applyAlignment="1">
      <alignment horizontal="center" vertical="top"/>
    </xf>
    <xf numFmtId="49" fontId="9" fillId="0" borderId="20" xfId="0" applyNumberFormat="1" applyFont="1" applyBorder="1" applyAlignment="1">
      <alignment horizontal="center" vertical="top"/>
    </xf>
    <xf numFmtId="49" fontId="9" fillId="0" borderId="16" xfId="0" applyNumberFormat="1" applyFont="1" applyBorder="1" applyAlignment="1">
      <alignment horizontal="center" vertical="top"/>
    </xf>
    <xf numFmtId="49" fontId="17" fillId="0" borderId="10" xfId="0" applyNumberFormat="1" applyFont="1" applyBorder="1" applyAlignment="1">
      <alignment horizontal="left" vertical="top"/>
    </xf>
    <xf numFmtId="49" fontId="2" fillId="0" borderId="5" xfId="0" applyNumberFormat="1" applyFont="1" applyBorder="1" applyAlignment="1">
      <alignment horizontal="center" vertical="top"/>
    </xf>
    <xf numFmtId="49" fontId="9" fillId="0" borderId="5" xfId="0" applyNumberFormat="1" applyFont="1" applyBorder="1" applyAlignment="1">
      <alignment horizontal="center" vertical="top"/>
    </xf>
    <xf numFmtId="49" fontId="25" fillId="0" borderId="10" xfId="0" applyNumberFormat="1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center" vertical="top"/>
    </xf>
    <xf numFmtId="49" fontId="15" fillId="0" borderId="2" xfId="0" applyNumberFormat="1" applyFont="1" applyBorder="1" applyAlignment="1">
      <alignment horizontal="center" vertical="top"/>
    </xf>
    <xf numFmtId="49" fontId="2" fillId="0" borderId="14" xfId="0" applyNumberFormat="1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9" fillId="0" borderId="23" xfId="0" applyNumberFormat="1" applyFont="1" applyBorder="1" applyAlignment="1">
      <alignment horizontal="center" vertical="top"/>
    </xf>
    <xf numFmtId="49" fontId="1" fillId="0" borderId="2" xfId="0" applyNumberFormat="1" applyFont="1" applyBorder="1"/>
    <xf numFmtId="49" fontId="21" fillId="0" borderId="1" xfId="0" applyNumberFormat="1" applyFont="1" applyBorder="1" applyAlignment="1">
      <alignment horizontal="center" vertical="top"/>
    </xf>
    <xf numFmtId="49" fontId="8" fillId="0" borderId="1" xfId="0" applyNumberFormat="1" applyFont="1" applyBorder="1" applyAlignment="1">
      <alignment horizontal="center" vertical="top"/>
    </xf>
    <xf numFmtId="49" fontId="8" fillId="0" borderId="4" xfId="0" applyNumberFormat="1" applyFont="1" applyBorder="1" applyAlignment="1">
      <alignment horizontal="center" vertical="top"/>
    </xf>
    <xf numFmtId="0" fontId="1" fillId="2" borderId="2" xfId="0" applyFont="1" applyFill="1" applyBorder="1" applyAlignment="1">
      <alignment vertical="top"/>
    </xf>
    <xf numFmtId="0" fontId="0" fillId="0" borderId="3" xfId="0" applyBorder="1" applyAlignment="1">
      <alignment horizontal="left"/>
    </xf>
    <xf numFmtId="0" fontId="13" fillId="0" borderId="1" xfId="0" applyFont="1" applyBorder="1"/>
    <xf numFmtId="49" fontId="0" fillId="0" borderId="27" xfId="0" applyNumberFormat="1" applyBorder="1"/>
    <xf numFmtId="49" fontId="0" fillId="0" borderId="23" xfId="0" applyNumberFormat="1" applyBorder="1" applyAlignment="1">
      <alignment horizontal="left"/>
    </xf>
    <xf numFmtId="49" fontId="24" fillId="0" borderId="0" xfId="0" applyNumberFormat="1" applyFont="1" applyAlignment="1">
      <alignment horizontal="left" vertical="top"/>
    </xf>
    <xf numFmtId="49" fontId="11" fillId="0" borderId="1" xfId="0" applyNumberFormat="1" applyFont="1" applyBorder="1" applyAlignment="1">
      <alignment horizontal="center" vertical="top"/>
    </xf>
    <xf numFmtId="0" fontId="34" fillId="0" borderId="1" xfId="0" applyFont="1" applyBorder="1"/>
    <xf numFmtId="0" fontId="34" fillId="0" borderId="3" xfId="0" applyFont="1" applyBorder="1"/>
    <xf numFmtId="0" fontId="35" fillId="0" borderId="2" xfId="0" applyFont="1" applyBorder="1" applyAlignment="1">
      <alignment horizontal="center"/>
    </xf>
    <xf numFmtId="0" fontId="33" fillId="0" borderId="2" xfId="0" applyFont="1" applyBorder="1"/>
    <xf numFmtId="0" fontId="0" fillId="0" borderId="25" xfId="0" applyBorder="1" applyAlignment="1">
      <alignment wrapText="1"/>
    </xf>
    <xf numFmtId="49" fontId="5" fillId="0" borderId="25" xfId="0" applyNumberFormat="1" applyFont="1" applyBorder="1"/>
    <xf numFmtId="49" fontId="5" fillId="0" borderId="28" xfId="0" applyNumberFormat="1" applyFont="1" applyBorder="1"/>
    <xf numFmtId="0" fontId="6" fillId="0" borderId="24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49" fontId="37" fillId="0" borderId="11" xfId="0" applyNumberFormat="1" applyFont="1" applyBorder="1" applyAlignment="1">
      <alignment horizontal="center" vertical="top"/>
    </xf>
    <xf numFmtId="49" fontId="37" fillId="5" borderId="1" xfId="0" applyNumberFormat="1" applyFont="1" applyFill="1" applyBorder="1" applyAlignment="1">
      <alignment horizontal="center" vertical="top"/>
    </xf>
    <xf numFmtId="0" fontId="37" fillId="0" borderId="1" xfId="0" applyFont="1" applyBorder="1"/>
    <xf numFmtId="49" fontId="37" fillId="0" borderId="1" xfId="0" applyNumberFormat="1" applyFont="1" applyBorder="1" applyAlignment="1">
      <alignment horizontal="center" vertical="top"/>
    </xf>
    <xf numFmtId="0" fontId="38" fillId="0" borderId="1" xfId="0" applyFont="1" applyBorder="1" applyAlignment="1">
      <alignment horizontal="left"/>
    </xf>
    <xf numFmtId="0" fontId="38" fillId="0" borderId="1" xfId="0" applyFont="1" applyBorder="1"/>
    <xf numFmtId="0" fontId="38" fillId="0" borderId="0" xfId="0" applyFont="1"/>
    <xf numFmtId="0" fontId="33" fillId="0" borderId="3" xfId="0" applyFont="1" applyBorder="1" applyAlignment="1">
      <alignment horizontal="left"/>
    </xf>
    <xf numFmtId="49" fontId="40" fillId="0" borderId="17" xfId="0" applyNumberFormat="1" applyFont="1" applyBorder="1" applyAlignment="1">
      <alignment horizontal="left" vertical="top"/>
    </xf>
    <xf numFmtId="0" fontId="36" fillId="0" borderId="3" xfId="0" applyFont="1" applyBorder="1"/>
    <xf numFmtId="0" fontId="39" fillId="0" borderId="3" xfId="0" applyFont="1" applyBorder="1"/>
    <xf numFmtId="0" fontId="39" fillId="0" borderId="3" xfId="0" applyFont="1" applyBorder="1" applyAlignment="1">
      <alignment horizontal="left"/>
    </xf>
    <xf numFmtId="0" fontId="41" fillId="0" borderId="2" xfId="0" applyFont="1" applyBorder="1"/>
    <xf numFmtId="49" fontId="40" fillId="0" borderId="11" xfId="0" applyNumberFormat="1" applyFont="1" applyBorder="1" applyAlignment="1">
      <alignment horizontal="left" vertical="top"/>
    </xf>
    <xf numFmtId="0" fontId="43" fillId="0" borderId="2" xfId="0" applyFont="1" applyBorder="1"/>
    <xf numFmtId="49" fontId="37" fillId="0" borderId="1" xfId="0" applyNumberFormat="1" applyFont="1" applyBorder="1" applyAlignment="1">
      <alignment horizontal="center"/>
    </xf>
    <xf numFmtId="0" fontId="41" fillId="0" borderId="3" xfId="0" applyFont="1" applyBorder="1"/>
    <xf numFmtId="0" fontId="38" fillId="0" borderId="2" xfId="0" applyFont="1" applyBorder="1"/>
    <xf numFmtId="0" fontId="9" fillId="0" borderId="13" xfId="0" applyFont="1" applyBorder="1"/>
    <xf numFmtId="0" fontId="42" fillId="0" borderId="2" xfId="0" applyFont="1" applyBorder="1"/>
    <xf numFmtId="49" fontId="8" fillId="0" borderId="10" xfId="0" applyNumberFormat="1" applyFont="1" applyBorder="1" applyAlignment="1">
      <alignment horizontal="center" vertical="top"/>
    </xf>
    <xf numFmtId="0" fontId="9" fillId="0" borderId="16" xfId="0" applyFont="1" applyBorder="1"/>
    <xf numFmtId="0" fontId="44" fillId="0" borderId="2" xfId="0" applyFont="1" applyBorder="1"/>
    <xf numFmtId="0" fontId="2" fillId="0" borderId="3" xfId="0" applyFont="1" applyBorder="1" applyAlignment="1">
      <alignment horizontal="left"/>
    </xf>
    <xf numFmtId="0" fontId="37" fillId="0" borderId="1" xfId="0" applyFont="1" applyBorder="1" applyAlignment="1">
      <alignment horizontal="left"/>
    </xf>
    <xf numFmtId="0" fontId="37" fillId="0" borderId="2" xfId="0" applyFont="1" applyBorder="1"/>
    <xf numFmtId="49" fontId="42" fillId="0" borderId="2" xfId="0" applyNumberFormat="1" applyFont="1" applyBorder="1"/>
    <xf numFmtId="49" fontId="2" fillId="0" borderId="2" xfId="0" applyNumberFormat="1" applyFont="1" applyBorder="1"/>
    <xf numFmtId="49" fontId="43" fillId="0" borderId="11" xfId="0" applyNumberFormat="1" applyFont="1" applyBorder="1" applyAlignment="1">
      <alignment horizontal="left" vertical="top"/>
    </xf>
    <xf numFmtId="0" fontId="46" fillId="0" borderId="11" xfId="0" applyFont="1" applyBorder="1"/>
    <xf numFmtId="49" fontId="47" fillId="0" borderId="11" xfId="0" applyNumberFormat="1" applyFont="1" applyBorder="1" applyAlignment="1">
      <alignment horizontal="left" vertical="top"/>
    </xf>
    <xf numFmtId="0" fontId="45" fillId="0" borderId="2" xfId="0" applyFont="1" applyBorder="1"/>
    <xf numFmtId="49" fontId="42" fillId="0" borderId="2" xfId="0" applyNumberFormat="1" applyFont="1" applyBorder="1" applyAlignment="1">
      <alignment horizontal="center"/>
    </xf>
    <xf numFmtId="0" fontId="45" fillId="0" borderId="3" xfId="0" applyFont="1" applyBorder="1"/>
    <xf numFmtId="49" fontId="37" fillId="0" borderId="2" xfId="0" applyNumberFormat="1" applyFont="1" applyBorder="1" applyAlignment="1">
      <alignment horizontal="center"/>
    </xf>
    <xf numFmtId="0" fontId="37" fillId="0" borderId="3" xfId="0" applyFont="1" applyBorder="1"/>
    <xf numFmtId="49" fontId="37" fillId="0" borderId="0" xfId="0" applyNumberFormat="1" applyFont="1" applyAlignment="1">
      <alignment horizontal="center" vertical="top"/>
    </xf>
    <xf numFmtId="49" fontId="42" fillId="0" borderId="11" xfId="0" applyNumberFormat="1" applyFont="1" applyBorder="1" applyAlignment="1">
      <alignment horizontal="center" vertical="top"/>
    </xf>
    <xf numFmtId="49" fontId="42" fillId="0" borderId="17" xfId="0" applyNumberFormat="1" applyFont="1" applyBorder="1" applyAlignment="1">
      <alignment horizontal="center" vertical="top"/>
    </xf>
    <xf numFmtId="49" fontId="40" fillId="3" borderId="7" xfId="0" applyNumberFormat="1" applyFont="1" applyFill="1" applyBorder="1" applyAlignment="1">
      <alignment horizontal="left" vertical="top"/>
    </xf>
    <xf numFmtId="49" fontId="42" fillId="0" borderId="9" xfId="0" applyNumberFormat="1" applyFont="1" applyBorder="1" applyAlignment="1">
      <alignment horizontal="center" vertical="top"/>
    </xf>
    <xf numFmtId="49" fontId="42" fillId="0" borderId="12" xfId="0" applyNumberFormat="1" applyFont="1" applyBorder="1" applyAlignment="1">
      <alignment horizontal="center" vertical="top"/>
    </xf>
    <xf numFmtId="49" fontId="37" fillId="0" borderId="17" xfId="0" applyNumberFormat="1" applyFont="1" applyBorder="1" applyAlignment="1">
      <alignment horizontal="center" vertical="top"/>
    </xf>
    <xf numFmtId="49" fontId="37" fillId="0" borderId="26" xfId="0" applyNumberFormat="1" applyFont="1" applyBorder="1" applyAlignment="1">
      <alignment horizontal="center" vertical="top"/>
    </xf>
    <xf numFmtId="49" fontId="37" fillId="0" borderId="18" xfId="0" applyNumberFormat="1" applyFont="1" applyBorder="1" applyAlignment="1">
      <alignment horizontal="center" vertical="top"/>
    </xf>
    <xf numFmtId="49" fontId="37" fillId="0" borderId="21" xfId="0" applyNumberFormat="1" applyFont="1" applyBorder="1" applyAlignment="1">
      <alignment horizontal="center" vertical="top"/>
    </xf>
    <xf numFmtId="49" fontId="41" fillId="0" borderId="21" xfId="0" applyNumberFormat="1" applyFont="1" applyBorder="1" applyAlignment="1">
      <alignment horizontal="center" vertical="top"/>
    </xf>
    <xf numFmtId="49" fontId="41" fillId="0" borderId="11" xfId="0" applyNumberFormat="1" applyFont="1" applyBorder="1" applyAlignment="1">
      <alignment horizontal="center" vertical="top"/>
    </xf>
    <xf numFmtId="49" fontId="41" fillId="0" borderId="12" xfId="0" applyNumberFormat="1" applyFont="1" applyBorder="1" applyAlignment="1">
      <alignment horizontal="center" vertical="top"/>
    </xf>
    <xf numFmtId="49" fontId="52" fillId="0" borderId="9" xfId="0" applyNumberFormat="1" applyFont="1" applyBorder="1" applyAlignment="1">
      <alignment horizontal="left" vertical="top"/>
    </xf>
    <xf numFmtId="49" fontId="42" fillId="0" borderId="11" xfId="0" applyNumberFormat="1" applyFont="1" applyBorder="1" applyAlignment="1">
      <alignment horizontal="left" vertical="top"/>
    </xf>
    <xf numFmtId="49" fontId="42" fillId="0" borderId="18" xfId="0" applyNumberFormat="1" applyFont="1" applyBorder="1" applyAlignment="1">
      <alignment horizontal="center" vertical="top"/>
    </xf>
    <xf numFmtId="49" fontId="53" fillId="0" borderId="17" xfId="0" applyNumberFormat="1" applyFont="1" applyBorder="1" applyAlignment="1">
      <alignment horizontal="left" vertical="top"/>
    </xf>
    <xf numFmtId="49" fontId="41" fillId="0" borderId="17" xfId="0" applyNumberFormat="1" applyFont="1" applyBorder="1" applyAlignment="1">
      <alignment horizontal="center" vertical="top"/>
    </xf>
    <xf numFmtId="0" fontId="54" fillId="0" borderId="11" xfId="0" applyFont="1" applyBorder="1"/>
    <xf numFmtId="49" fontId="55" fillId="0" borderId="17" xfId="0" applyNumberFormat="1" applyFont="1" applyBorder="1" applyAlignment="1">
      <alignment horizontal="center" vertical="top"/>
    </xf>
    <xf numFmtId="49" fontId="56" fillId="0" borderId="17" xfId="0" applyNumberFormat="1" applyFont="1" applyBorder="1" applyAlignment="1">
      <alignment horizontal="center" vertical="top"/>
    </xf>
    <xf numFmtId="49" fontId="47" fillId="0" borderId="17" xfId="0" applyNumberFormat="1" applyFont="1" applyBorder="1" applyAlignment="1">
      <alignment horizontal="center" vertical="top"/>
    </xf>
    <xf numFmtId="0" fontId="37" fillId="0" borderId="3" xfId="0" applyFont="1" applyBorder="1" applyAlignment="1">
      <alignment horizontal="left"/>
    </xf>
    <xf numFmtId="0" fontId="57" fillId="0" borderId="1" xfId="0" applyFont="1" applyBorder="1"/>
    <xf numFmtId="49" fontId="25" fillId="0" borderId="21" xfId="0" applyNumberFormat="1" applyFont="1" applyBorder="1" applyAlignment="1">
      <alignment horizontal="left" vertical="top"/>
    </xf>
    <xf numFmtId="49" fontId="18" fillId="0" borderId="1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49" fontId="9" fillId="0" borderId="2" xfId="0" applyNumberFormat="1" applyFont="1" applyBorder="1"/>
    <xf numFmtId="49" fontId="58" fillId="0" borderId="1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vertical="top"/>
    </xf>
    <xf numFmtId="49" fontId="59" fillId="0" borderId="17" xfId="0" applyNumberFormat="1" applyFont="1" applyBorder="1" applyAlignment="1">
      <alignment horizontal="left" vertical="top"/>
    </xf>
    <xf numFmtId="0" fontId="47" fillId="0" borderId="11" xfId="0" applyFont="1" applyBorder="1" applyAlignment="1">
      <alignment horizontal="left"/>
    </xf>
    <xf numFmtId="49" fontId="40" fillId="0" borderId="21" xfId="0" applyNumberFormat="1" applyFont="1" applyBorder="1" applyAlignment="1">
      <alignment horizontal="left" vertical="top"/>
    </xf>
    <xf numFmtId="49" fontId="47" fillId="0" borderId="17" xfId="0" applyNumberFormat="1" applyFont="1" applyBorder="1" applyAlignment="1">
      <alignment horizontal="left" vertical="top"/>
    </xf>
    <xf numFmtId="0" fontId="41" fillId="0" borderId="17" xfId="0" applyFont="1" applyBorder="1"/>
    <xf numFmtId="0" fontId="41" fillId="0" borderId="17" xfId="0" applyFont="1" applyBorder="1" applyAlignment="1">
      <alignment horizontal="center"/>
    </xf>
    <xf numFmtId="49" fontId="5" fillId="0" borderId="24" xfId="0" applyNumberFormat="1" applyFont="1" applyBorder="1"/>
    <xf numFmtId="0" fontId="9" fillId="0" borderId="25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0" fontId="0" fillId="0" borderId="25" xfId="0" applyBorder="1"/>
    <xf numFmtId="49" fontId="11" fillId="0" borderId="4" xfId="0" applyNumberFormat="1" applyFont="1" applyBorder="1" applyAlignment="1">
      <alignment horizontal="center" vertical="top"/>
    </xf>
    <xf numFmtId="49" fontId="40" fillId="0" borderId="11" xfId="0" applyNumberFormat="1" applyFont="1" applyBorder="1" applyAlignment="1">
      <alignment horizontal="center" vertical="top"/>
    </xf>
    <xf numFmtId="49" fontId="14" fillId="0" borderId="0" xfId="0" applyNumberFormat="1" applyFont="1" applyAlignment="1">
      <alignment horizontal="center" vertical="top"/>
    </xf>
    <xf numFmtId="49" fontId="14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center"/>
    </xf>
    <xf numFmtId="0" fontId="38" fillId="0" borderId="0" xfId="0" applyFont="1" applyAlignment="1">
      <alignment horizontal="left"/>
    </xf>
    <xf numFmtId="49" fontId="0" fillId="0" borderId="0" xfId="0" applyNumberFormat="1"/>
    <xf numFmtId="0" fontId="51" fillId="0" borderId="11" xfId="0" applyFont="1" applyBorder="1" applyAlignment="1">
      <alignment horizontal="left"/>
    </xf>
    <xf numFmtId="0" fontId="32" fillId="0" borderId="0" xfId="0" applyFont="1" applyAlignment="1">
      <alignment horizontal="left"/>
    </xf>
    <xf numFmtId="0" fontId="0" fillId="0" borderId="0" xfId="0" applyAlignment="1">
      <alignment horizontal="right"/>
    </xf>
    <xf numFmtId="49" fontId="2" fillId="0" borderId="0" xfId="0" applyNumberFormat="1" applyFont="1" applyAlignment="1">
      <alignment horizontal="center" vertical="top"/>
    </xf>
    <xf numFmtId="0" fontId="9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11" fillId="0" borderId="0" xfId="0" applyFont="1"/>
    <xf numFmtId="0" fontId="10" fillId="0" borderId="0" xfId="0" applyFont="1"/>
    <xf numFmtId="49" fontId="45" fillId="0" borderId="11" xfId="0" applyNumberFormat="1" applyFont="1" applyBorder="1" applyAlignment="1">
      <alignment horizontal="center" vertical="top"/>
    </xf>
    <xf numFmtId="49" fontId="3" fillId="0" borderId="0" xfId="0" applyNumberFormat="1" applyFont="1" applyAlignment="1">
      <alignment horizontal="center" vertical="top"/>
    </xf>
    <xf numFmtId="49" fontId="5" fillId="0" borderId="0" xfId="0" applyNumberFormat="1" applyFont="1" applyAlignment="1">
      <alignment horizontal="left" vertical="top"/>
    </xf>
    <xf numFmtId="0" fontId="4" fillId="0" borderId="0" xfId="0" applyFont="1"/>
    <xf numFmtId="49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0" fontId="2" fillId="0" borderId="0" xfId="0" applyFont="1"/>
    <xf numFmtId="49" fontId="7" fillId="0" borderId="0" xfId="0" applyNumberFormat="1" applyFont="1" applyAlignment="1">
      <alignment horizontal="left" vertical="top"/>
    </xf>
    <xf numFmtId="49" fontId="7" fillId="0" borderId="0" xfId="0" applyNumberFormat="1" applyFont="1"/>
    <xf numFmtId="3" fontId="2" fillId="0" borderId="0" xfId="0" applyNumberFormat="1" applyFont="1" applyAlignment="1">
      <alignment horizontal="left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/>
    </xf>
    <xf numFmtId="0" fontId="2" fillId="0" borderId="0" xfId="0" applyFont="1" applyAlignment="1">
      <alignment horizontal="left"/>
    </xf>
    <xf numFmtId="0" fontId="13" fillId="0" borderId="0" xfId="0" applyFont="1"/>
    <xf numFmtId="0" fontId="1" fillId="0" borderId="0" xfId="0" applyFont="1"/>
    <xf numFmtId="0" fontId="3" fillId="0" borderId="0" xfId="0" applyFont="1" applyAlignment="1">
      <alignment horizontal="right"/>
    </xf>
    <xf numFmtId="0" fontId="37" fillId="0" borderId="0" xfId="0" applyFont="1"/>
    <xf numFmtId="0" fontId="3" fillId="0" borderId="0" xfId="0" applyFont="1" applyAlignment="1">
      <alignment horizontal="left"/>
    </xf>
    <xf numFmtId="0" fontId="31" fillId="0" borderId="0" xfId="0" applyFont="1"/>
    <xf numFmtId="0" fontId="13" fillId="0" borderId="0" xfId="0" applyFont="1" applyAlignment="1">
      <alignment horizontal="left"/>
    </xf>
    <xf numFmtId="0" fontId="45" fillId="0" borderId="0" xfId="0" applyFont="1"/>
    <xf numFmtId="0" fontId="8" fillId="0" borderId="0" xfId="0" applyFont="1"/>
    <xf numFmtId="3" fontId="37" fillId="0" borderId="0" xfId="0" applyNumberFormat="1" applyFont="1" applyAlignment="1">
      <alignment horizontal="left"/>
    </xf>
    <xf numFmtId="3" fontId="35" fillId="0" borderId="0" xfId="0" applyNumberFormat="1" applyFont="1" applyAlignment="1">
      <alignment horizontal="left"/>
    </xf>
    <xf numFmtId="0" fontId="36" fillId="0" borderId="0" xfId="0" applyFont="1"/>
    <xf numFmtId="49" fontId="9" fillId="0" borderId="0" xfId="0" applyNumberFormat="1" applyFont="1" applyAlignment="1">
      <alignment horizontal="center"/>
    </xf>
    <xf numFmtId="3" fontId="33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left" vertical="top"/>
    </xf>
    <xf numFmtId="49" fontId="11" fillId="0" borderId="0" xfId="0" applyNumberFormat="1" applyFont="1" applyAlignment="1">
      <alignment horizontal="center" vertical="top"/>
    </xf>
    <xf numFmtId="0" fontId="27" fillId="0" borderId="0" xfId="0" applyFont="1"/>
    <xf numFmtId="0" fontId="28" fillId="0" borderId="0" xfId="0" applyFont="1"/>
    <xf numFmtId="0" fontId="7" fillId="0" borderId="0" xfId="0" applyFont="1"/>
    <xf numFmtId="49" fontId="11" fillId="0" borderId="0" xfId="0" applyNumberFormat="1" applyFont="1" applyAlignment="1">
      <alignment horizontal="left" vertical="top"/>
    </xf>
    <xf numFmtId="0" fontId="30" fillId="0" borderId="0" xfId="0" applyFont="1"/>
    <xf numFmtId="49" fontId="8" fillId="0" borderId="0" xfId="0" applyNumberFormat="1" applyFont="1" applyAlignment="1">
      <alignment horizontal="center" vertical="top"/>
    </xf>
    <xf numFmtId="49" fontId="8" fillId="0" borderId="0" xfId="0" applyNumberFormat="1" applyFont="1"/>
    <xf numFmtId="49" fontId="1" fillId="0" borderId="0" xfId="0" applyNumberFormat="1" applyFont="1" applyAlignment="1">
      <alignment horizontal="left"/>
    </xf>
    <xf numFmtId="49" fontId="46" fillId="0" borderId="11" xfId="0" applyNumberFormat="1" applyFont="1" applyBorder="1" applyAlignment="1">
      <alignment horizontal="left" vertical="top"/>
    </xf>
    <xf numFmtId="49" fontId="37" fillId="0" borderId="12" xfId="0" applyNumberFormat="1" applyFont="1" applyBorder="1" applyAlignment="1">
      <alignment horizontal="center" vertical="top"/>
    </xf>
    <xf numFmtId="49" fontId="24" fillId="0" borderId="5" xfId="0" applyNumberFormat="1" applyFont="1" applyBorder="1" applyAlignment="1">
      <alignment horizontal="left" vertical="top"/>
    </xf>
    <xf numFmtId="0" fontId="0" fillId="0" borderId="5" xfId="0" applyBorder="1"/>
    <xf numFmtId="0" fontId="9" fillId="0" borderId="5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49" fontId="11" fillId="0" borderId="0" xfId="0" applyNumberFormat="1" applyFont="1"/>
    <xf numFmtId="49" fontId="1" fillId="0" borderId="0" xfId="0" applyNumberFormat="1" applyFont="1"/>
    <xf numFmtId="49" fontId="42" fillId="4" borderId="7" xfId="0" applyNumberFormat="1" applyFont="1" applyFill="1" applyBorder="1" applyAlignment="1">
      <alignment horizontal="center" vertical="top"/>
    </xf>
    <xf numFmtId="49" fontId="2" fillId="4" borderId="8" xfId="0" applyNumberFormat="1" applyFont="1" applyFill="1" applyBorder="1" applyAlignment="1">
      <alignment horizontal="center" vertical="top"/>
    </xf>
    <xf numFmtId="49" fontId="1" fillId="4" borderId="8" xfId="0" applyNumberFormat="1" applyFont="1" applyFill="1" applyBorder="1"/>
    <xf numFmtId="0" fontId="2" fillId="4" borderId="8" xfId="0" applyFont="1" applyFill="1" applyBorder="1" applyAlignment="1">
      <alignment horizontal="center"/>
    </xf>
    <xf numFmtId="49" fontId="2" fillId="4" borderId="8" xfId="0" applyNumberFormat="1" applyFont="1" applyFill="1" applyBorder="1" applyAlignment="1">
      <alignment horizontal="center"/>
    </xf>
    <xf numFmtId="49" fontId="25" fillId="4" borderId="8" xfId="0" applyNumberFormat="1" applyFont="1" applyFill="1" applyBorder="1"/>
    <xf numFmtId="0" fontId="6" fillId="0" borderId="1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9" fontId="2" fillId="0" borderId="14" xfId="0" applyNumberFormat="1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43" fontId="2" fillId="0" borderId="25" xfId="1" applyFont="1" applyBorder="1" applyAlignment="1">
      <alignment horizontal="center"/>
    </xf>
    <xf numFmtId="49" fontId="2" fillId="0" borderId="28" xfId="0" applyNumberFormat="1" applyFont="1" applyBorder="1" applyAlignment="1">
      <alignment horizontal="center"/>
    </xf>
    <xf numFmtId="43" fontId="2" fillId="6" borderId="1" xfId="1" applyFont="1" applyFill="1" applyBorder="1" applyAlignment="1">
      <alignment horizontal="center"/>
    </xf>
    <xf numFmtId="43" fontId="2" fillId="0" borderId="1" xfId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43" fontId="9" fillId="0" borderId="25" xfId="1" applyFont="1" applyBorder="1" applyAlignment="1">
      <alignment horizontal="center"/>
    </xf>
    <xf numFmtId="49" fontId="2" fillId="0" borderId="15" xfId="0" applyNumberFormat="1" applyFont="1" applyBorder="1" applyAlignment="1">
      <alignment horizontal="center"/>
    </xf>
    <xf numFmtId="43" fontId="9" fillId="0" borderId="1" xfId="1" applyFont="1" applyFill="1" applyBorder="1" applyAlignment="1">
      <alignment horizontal="center"/>
    </xf>
    <xf numFmtId="49" fontId="42" fillId="0" borderId="13" xfId="0" applyNumberFormat="1" applyFont="1" applyBorder="1" applyAlignment="1">
      <alignment horizontal="center"/>
    </xf>
    <xf numFmtId="0" fontId="42" fillId="0" borderId="2" xfId="0" applyFont="1" applyBorder="1" applyAlignment="1">
      <alignment horizontal="center"/>
    </xf>
    <xf numFmtId="49" fontId="42" fillId="0" borderId="24" xfId="0" applyNumberFormat="1" applyFont="1" applyBorder="1" applyAlignment="1">
      <alignment horizontal="center"/>
    </xf>
    <xf numFmtId="43" fontId="42" fillId="0" borderId="25" xfId="1" applyFont="1" applyBorder="1" applyAlignment="1">
      <alignment horizontal="center"/>
    </xf>
    <xf numFmtId="2" fontId="42" fillId="0" borderId="25" xfId="0" applyNumberFormat="1" applyFont="1" applyBorder="1" applyAlignment="1">
      <alignment horizontal="center"/>
    </xf>
    <xf numFmtId="2" fontId="2" fillId="0" borderId="28" xfId="0" applyNumberFormat="1" applyFont="1" applyBorder="1" applyAlignment="1">
      <alignment horizontal="center"/>
    </xf>
    <xf numFmtId="49" fontId="42" fillId="0" borderId="15" xfId="0" applyNumberFormat="1" applyFont="1" applyBorder="1" applyAlignment="1">
      <alignment horizontal="center"/>
    </xf>
    <xf numFmtId="43" fontId="42" fillId="0" borderId="1" xfId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35" fillId="0" borderId="2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35" fillId="0" borderId="25" xfId="0" applyNumberFormat="1" applyFont="1" applyBorder="1" applyAlignment="1">
      <alignment horizontal="center"/>
    </xf>
    <xf numFmtId="49" fontId="35" fillId="0" borderId="1" xfId="0" applyNumberFormat="1" applyFont="1" applyBorder="1" applyAlignment="1">
      <alignment horizontal="center"/>
    </xf>
    <xf numFmtId="0" fontId="37" fillId="0" borderId="13" xfId="0" applyFont="1" applyBorder="1" applyAlignment="1">
      <alignment horizontal="center"/>
    </xf>
    <xf numFmtId="0" fontId="37" fillId="0" borderId="2" xfId="0" applyFont="1" applyBorder="1" applyAlignment="1">
      <alignment horizontal="center"/>
    </xf>
    <xf numFmtId="49" fontId="37" fillId="0" borderId="2" xfId="0" applyNumberFormat="1" applyFont="1" applyBorder="1"/>
    <xf numFmtId="49" fontId="33" fillId="0" borderId="2" xfId="0" applyNumberFormat="1" applyFont="1" applyBorder="1" applyAlignment="1">
      <alignment horizontal="center"/>
    </xf>
    <xf numFmtId="49" fontId="37" fillId="0" borderId="14" xfId="0" applyNumberFormat="1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43" fontId="37" fillId="0" borderId="25" xfId="1" applyFont="1" applyBorder="1" applyAlignment="1">
      <alignment horizontal="center"/>
    </xf>
    <xf numFmtId="2" fontId="37" fillId="0" borderId="25" xfId="0" applyNumberFormat="1" applyFont="1" applyBorder="1" applyAlignment="1">
      <alignment horizontal="center"/>
    </xf>
    <xf numFmtId="49" fontId="37" fillId="0" borderId="28" xfId="0" applyNumberFormat="1" applyFont="1" applyBorder="1" applyAlignment="1">
      <alignment horizontal="center"/>
    </xf>
    <xf numFmtId="0" fontId="37" fillId="0" borderId="15" xfId="0" applyFont="1" applyBorder="1" applyAlignment="1">
      <alignment horizontal="center"/>
    </xf>
    <xf numFmtId="43" fontId="37" fillId="0" borderId="1" xfId="1" applyFont="1" applyBorder="1" applyAlignment="1">
      <alignment horizontal="center"/>
    </xf>
    <xf numFmtId="43" fontId="37" fillId="6" borderId="1" xfId="1" applyFont="1" applyFill="1" applyBorder="1" applyAlignment="1">
      <alignment horizontal="center"/>
    </xf>
    <xf numFmtId="43" fontId="9" fillId="0" borderId="1" xfId="1" applyFont="1" applyBorder="1" applyAlignment="1">
      <alignment horizontal="center"/>
    </xf>
    <xf numFmtId="43" fontId="38" fillId="0" borderId="1" xfId="1" applyFont="1" applyBorder="1"/>
    <xf numFmtId="43" fontId="37" fillId="0" borderId="1" xfId="1" applyFont="1" applyBorder="1"/>
    <xf numFmtId="43" fontId="33" fillId="0" borderId="1" xfId="1" applyFont="1" applyBorder="1" applyAlignment="1">
      <alignment horizontal="center"/>
    </xf>
    <xf numFmtId="49" fontId="37" fillId="0" borderId="4" xfId="0" applyNumberFormat="1" applyFont="1" applyBorder="1" applyAlignment="1">
      <alignment horizontal="center"/>
    </xf>
    <xf numFmtId="43" fontId="2" fillId="0" borderId="24" xfId="1" applyFont="1" applyBorder="1" applyAlignment="1">
      <alignment horizontal="center"/>
    </xf>
    <xf numFmtId="43" fontId="2" fillId="0" borderId="15" xfId="1" applyFont="1" applyBorder="1" applyAlignment="1">
      <alignment horizontal="center"/>
    </xf>
    <xf numFmtId="43" fontId="2" fillId="0" borderId="1" xfId="1" applyFont="1" applyFill="1" applyBorder="1" applyAlignment="1">
      <alignment horizontal="center"/>
    </xf>
    <xf numFmtId="2" fontId="2" fillId="0" borderId="25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3" fontId="3" fillId="0" borderId="1" xfId="1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43" fontId="35" fillId="0" borderId="1" xfId="1" applyFont="1" applyBorder="1" applyAlignment="1">
      <alignment horizontal="center"/>
    </xf>
    <xf numFmtId="43" fontId="19" fillId="0" borderId="1" xfId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37" fillId="0" borderId="1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43" fontId="2" fillId="5" borderId="1" xfId="1" applyFont="1" applyFill="1" applyBorder="1" applyAlignment="1">
      <alignment horizontal="center"/>
    </xf>
    <xf numFmtId="43" fontId="0" fillId="0" borderId="0" xfId="0" applyNumberFormat="1"/>
    <xf numFmtId="164" fontId="0" fillId="0" borderId="0" xfId="0" applyNumberFormat="1"/>
    <xf numFmtId="43" fontId="9" fillId="7" borderId="1" xfId="1" applyFont="1" applyFill="1" applyBorder="1" applyAlignment="1">
      <alignment horizontal="center"/>
    </xf>
    <xf numFmtId="43" fontId="2" fillId="7" borderId="1" xfId="1" applyFont="1" applyFill="1" applyBorder="1" applyAlignment="1">
      <alignment horizontal="center"/>
    </xf>
    <xf numFmtId="43" fontId="37" fillId="7" borderId="1" xfId="1" applyFont="1" applyFill="1" applyBorder="1" applyAlignment="1">
      <alignment horizontal="center"/>
    </xf>
    <xf numFmtId="43" fontId="42" fillId="7" borderId="1" xfId="1" applyFont="1" applyFill="1" applyBorder="1" applyAlignment="1">
      <alignment horizontal="center"/>
    </xf>
    <xf numFmtId="43" fontId="42" fillId="0" borderId="1" xfId="1" applyFont="1" applyFill="1" applyBorder="1" applyAlignment="1">
      <alignment horizontal="center"/>
    </xf>
    <xf numFmtId="0" fontId="25" fillId="0" borderId="0" xfId="2" applyFont="1"/>
    <xf numFmtId="0" fontId="61" fillId="0" borderId="0" xfId="2" applyAlignment="1">
      <alignment horizontal="left"/>
    </xf>
    <xf numFmtId="0" fontId="61" fillId="0" borderId="0" xfId="2"/>
    <xf numFmtId="165" fontId="61" fillId="0" borderId="0" xfId="2" applyNumberFormat="1"/>
    <xf numFmtId="166" fontId="61" fillId="0" borderId="0" xfId="2" applyNumberFormat="1" applyAlignment="1">
      <alignment horizontal="right"/>
    </xf>
    <xf numFmtId="0" fontId="62" fillId="0" borderId="0" xfId="2" applyFont="1" applyAlignment="1">
      <alignment horizontal="left"/>
    </xf>
    <xf numFmtId="0" fontId="63" fillId="0" borderId="0" xfId="2" applyFont="1"/>
    <xf numFmtId="0" fontId="64" fillId="0" borderId="0" xfId="2" applyFont="1"/>
    <xf numFmtId="165" fontId="64" fillId="0" borderId="0" xfId="2" applyNumberFormat="1" applyFont="1" applyAlignment="1">
      <alignment horizontal="center"/>
    </xf>
    <xf numFmtId="0" fontId="65" fillId="8" borderId="32" xfId="2" applyFont="1" applyFill="1" applyBorder="1"/>
    <xf numFmtId="0" fontId="66" fillId="8" borderId="32" xfId="2" applyFont="1" applyFill="1" applyBorder="1" applyAlignment="1">
      <alignment horizontal="center"/>
    </xf>
    <xf numFmtId="0" fontId="66" fillId="8" borderId="32" xfId="2" applyFont="1" applyFill="1" applyBorder="1"/>
    <xf numFmtId="167" fontId="66" fillId="8" borderId="32" xfId="2" applyNumberFormat="1" applyFont="1" applyFill="1" applyBorder="1"/>
    <xf numFmtId="0" fontId="67" fillId="0" borderId="33" xfId="2" applyFont="1" applyBorder="1" applyAlignment="1">
      <alignment wrapText="1"/>
    </xf>
    <xf numFmtId="0" fontId="67" fillId="0" borderId="32" xfId="2" applyFont="1" applyBorder="1" applyAlignment="1">
      <alignment horizontal="center" vertical="center"/>
    </xf>
    <xf numFmtId="168" fontId="67" fillId="0" borderId="32" xfId="2" applyNumberFormat="1" applyFont="1" applyBorder="1" applyAlignment="1">
      <alignment horizontal="center" vertical="center"/>
    </xf>
    <xf numFmtId="167" fontId="67" fillId="7" borderId="32" xfId="2" applyNumberFormat="1" applyFont="1" applyFill="1" applyBorder="1" applyAlignment="1">
      <alignment horizontal="right" vertical="center"/>
    </xf>
    <xf numFmtId="167" fontId="67" fillId="0" borderId="32" xfId="2" applyNumberFormat="1" applyFont="1" applyBorder="1"/>
    <xf numFmtId="0" fontId="66" fillId="9" borderId="32" xfId="2" applyFont="1" applyFill="1" applyBorder="1"/>
    <xf numFmtId="0" fontId="67" fillId="9" borderId="33" xfId="2" applyFont="1" applyFill="1" applyBorder="1" applyAlignment="1">
      <alignment horizontal="center"/>
    </xf>
    <xf numFmtId="167" fontId="67" fillId="9" borderId="33" xfId="2" applyNumberFormat="1" applyFont="1" applyFill="1" applyBorder="1"/>
    <xf numFmtId="167" fontId="66" fillId="9" borderId="33" xfId="2" applyNumberFormat="1" applyFont="1" applyFill="1" applyBorder="1"/>
    <xf numFmtId="0" fontId="67" fillId="0" borderId="0" xfId="2" applyFont="1"/>
    <xf numFmtId="0" fontId="68" fillId="0" borderId="33" xfId="2" applyFont="1" applyBorder="1" applyAlignment="1">
      <alignment wrapText="1"/>
    </xf>
    <xf numFmtId="167" fontId="67" fillId="0" borderId="32" xfId="2" applyNumberFormat="1" applyFont="1" applyBorder="1" applyAlignment="1">
      <alignment horizontal="right" vertical="center"/>
    </xf>
    <xf numFmtId="0" fontId="67" fillId="0" borderId="32" xfId="2" applyFont="1" applyBorder="1"/>
    <xf numFmtId="0" fontId="67" fillId="0" borderId="32" xfId="2" applyFont="1" applyBorder="1" applyAlignment="1">
      <alignment horizontal="center"/>
    </xf>
    <xf numFmtId="168" fontId="67" fillId="0" borderId="32" xfId="2" applyNumberFormat="1" applyFont="1" applyBorder="1" applyAlignment="1">
      <alignment horizontal="center"/>
    </xf>
    <xf numFmtId="0" fontId="70" fillId="0" borderId="32" xfId="2" applyFont="1" applyBorder="1"/>
    <xf numFmtId="0" fontId="70" fillId="0" borderId="32" xfId="2" applyFont="1" applyBorder="1" applyAlignment="1">
      <alignment vertical="center" wrapText="1"/>
    </xf>
    <xf numFmtId="0" fontId="70" fillId="0" borderId="32" xfId="2" applyFont="1" applyBorder="1" applyAlignment="1">
      <alignment horizontal="center" vertical="center"/>
    </xf>
    <xf numFmtId="168" fontId="70" fillId="0" borderId="32" xfId="2" applyNumberFormat="1" applyFont="1" applyBorder="1" applyAlignment="1">
      <alignment horizontal="center" vertical="center"/>
    </xf>
    <xf numFmtId="0" fontId="72" fillId="8" borderId="32" xfId="2" applyFont="1" applyFill="1" applyBorder="1"/>
    <xf numFmtId="0" fontId="73" fillId="8" borderId="32" xfId="2" applyFont="1" applyFill="1" applyBorder="1" applyAlignment="1">
      <alignment horizontal="center"/>
    </xf>
    <xf numFmtId="0" fontId="61" fillId="0" borderId="0" xfId="2" applyAlignment="1">
      <alignment horizontal="center"/>
    </xf>
    <xf numFmtId="168" fontId="61" fillId="0" borderId="0" xfId="2" applyNumberFormat="1"/>
    <xf numFmtId="167" fontId="61" fillId="0" borderId="0" xfId="2" applyNumberFormat="1"/>
    <xf numFmtId="0" fontId="2" fillId="10" borderId="8" xfId="0" applyFont="1" applyFill="1" applyBorder="1" applyAlignment="1">
      <alignment horizontal="center"/>
    </xf>
    <xf numFmtId="49" fontId="2" fillId="10" borderId="8" xfId="0" applyNumberFormat="1" applyFont="1" applyFill="1" applyBorder="1" applyAlignment="1">
      <alignment horizontal="center"/>
    </xf>
    <xf numFmtId="49" fontId="25" fillId="10" borderId="8" xfId="0" applyNumberFormat="1" applyFont="1" applyFill="1" applyBorder="1"/>
    <xf numFmtId="49" fontId="0" fillId="10" borderId="8" xfId="0" applyNumberFormat="1" applyFill="1" applyBorder="1"/>
    <xf numFmtId="43" fontId="9" fillId="3" borderId="7" xfId="1" applyFont="1" applyFill="1" applyBorder="1" applyAlignment="1">
      <alignment horizontal="center" vertical="center"/>
    </xf>
    <xf numFmtId="43" fontId="9" fillId="3" borderId="6" xfId="1" applyFont="1" applyFill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43" fontId="60" fillId="4" borderId="31" xfId="1" applyFont="1" applyFill="1" applyBorder="1" applyAlignment="1">
      <alignment horizontal="center" vertical="center"/>
    </xf>
    <xf numFmtId="43" fontId="60" fillId="4" borderId="6" xfId="1" applyFont="1" applyFill="1" applyBorder="1" applyAlignment="1">
      <alignment horizontal="center" vertical="center"/>
    </xf>
    <xf numFmtId="43" fontId="60" fillId="10" borderId="31" xfId="1" applyFont="1" applyFill="1" applyBorder="1" applyAlignment="1">
      <alignment horizontal="center" vertical="center"/>
    </xf>
    <xf numFmtId="43" fontId="60" fillId="10" borderId="6" xfId="1" applyFont="1" applyFill="1" applyBorder="1" applyAlignment="1">
      <alignment horizontal="center" vertical="center"/>
    </xf>
    <xf numFmtId="49" fontId="49" fillId="4" borderId="9" xfId="0" applyNumberFormat="1" applyFont="1" applyFill="1" applyBorder="1" applyAlignment="1">
      <alignment horizontal="center"/>
    </xf>
    <xf numFmtId="49" fontId="49" fillId="4" borderId="10" xfId="0" applyNumberFormat="1" applyFont="1" applyFill="1" applyBorder="1" applyAlignment="1">
      <alignment horizontal="center"/>
    </xf>
    <xf numFmtId="49" fontId="49" fillId="4" borderId="24" xfId="0" applyNumberFormat="1" applyFont="1" applyFill="1" applyBorder="1" applyAlignment="1">
      <alignment horizontal="center"/>
    </xf>
    <xf numFmtId="49" fontId="50" fillId="4" borderId="11" xfId="0" applyNumberFormat="1" applyFont="1" applyFill="1" applyBorder="1" applyAlignment="1">
      <alignment horizontal="center" vertical="center"/>
    </xf>
    <xf numFmtId="49" fontId="50" fillId="4" borderId="0" xfId="0" applyNumberFormat="1" applyFont="1" applyFill="1" applyAlignment="1">
      <alignment horizontal="center" vertical="center"/>
    </xf>
    <xf numFmtId="49" fontId="50" fillId="4" borderId="25" xfId="0" applyNumberFormat="1" applyFont="1" applyFill="1" applyBorder="1" applyAlignment="1">
      <alignment horizontal="center" vertical="center"/>
    </xf>
    <xf numFmtId="0" fontId="64" fillId="0" borderId="0" xfId="2" applyFont="1" applyAlignment="1">
      <alignment horizontal="center" vertical="center"/>
    </xf>
    <xf numFmtId="167" fontId="73" fillId="8" borderId="32" xfId="2" applyNumberFormat="1" applyFont="1" applyFill="1" applyBorder="1" applyAlignment="1">
      <alignment horizontal="right" vertical="center"/>
    </xf>
  </cellXfs>
  <cellStyles count="3">
    <cellStyle name="Čárka" xfId="1" builtinId="3"/>
    <cellStyle name="Normální" xfId="0" builtinId="0"/>
    <cellStyle name="Normální 2" xfId="2" xr:uid="{C2D98F01-7F32-42FC-8622-03F20C75775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23"/>
  <sheetViews>
    <sheetView tabSelected="1" zoomScaleNormal="100" workbookViewId="0">
      <selection activeCell="C524" sqref="C524"/>
    </sheetView>
  </sheetViews>
  <sheetFormatPr defaultRowHeight="12.75" x14ac:dyDescent="0.2"/>
  <cols>
    <col min="1" max="1" width="11.140625" style="167" customWidth="1"/>
    <col min="2" max="2" width="11.140625" style="33" customWidth="1"/>
    <col min="3" max="3" width="48.5703125" bestFit="1" customWidth="1"/>
    <col min="4" max="4" width="68.42578125" customWidth="1"/>
    <col min="5" max="5" width="11.42578125" customWidth="1"/>
    <col min="6" max="7" width="12.42578125" style="21" customWidth="1"/>
    <col min="8" max="8" width="14.140625" style="21" customWidth="1"/>
    <col min="10" max="10" width="13.85546875" bestFit="1" customWidth="1"/>
  </cols>
  <sheetData>
    <row r="1" spans="1:8" ht="6" customHeight="1" thickBot="1" x14ac:dyDescent="0.25"/>
    <row r="2" spans="1:8" ht="23.25" x14ac:dyDescent="0.35">
      <c r="A2" s="398" t="s">
        <v>155</v>
      </c>
      <c r="B2" s="399"/>
      <c r="C2" s="399"/>
      <c r="D2" s="399"/>
      <c r="E2" s="399"/>
      <c r="F2" s="399"/>
      <c r="G2" s="399"/>
      <c r="H2" s="400"/>
    </row>
    <row r="3" spans="1:8" ht="27" customHeight="1" thickBot="1" x14ac:dyDescent="0.25">
      <c r="A3" s="401" t="s">
        <v>511</v>
      </c>
      <c r="B3" s="402"/>
      <c r="C3" s="402"/>
      <c r="D3" s="402"/>
      <c r="E3" s="402"/>
      <c r="F3" s="402"/>
      <c r="G3" s="402"/>
      <c r="H3" s="403"/>
    </row>
    <row r="4" spans="1:8" ht="18.75" thickBot="1" x14ac:dyDescent="0.25">
      <c r="A4" s="170" t="s">
        <v>59</v>
      </c>
      <c r="B4" s="96"/>
      <c r="C4" s="52"/>
      <c r="D4" s="52"/>
      <c r="E4" s="392" t="s">
        <v>504</v>
      </c>
      <c r="F4" s="393"/>
      <c r="G4" s="390">
        <f>SUM(H9:H18)</f>
        <v>0</v>
      </c>
      <c r="H4" s="391"/>
    </row>
    <row r="5" spans="1:8" ht="9" customHeight="1" thickBot="1" x14ac:dyDescent="0.25">
      <c r="A5" s="209"/>
      <c r="B5" s="210"/>
      <c r="C5" s="211"/>
      <c r="D5" s="212"/>
      <c r="E5" s="212"/>
      <c r="F5" s="212"/>
      <c r="G5" s="212"/>
      <c r="H5" s="205"/>
    </row>
    <row r="6" spans="1:8" x14ac:dyDescent="0.2">
      <c r="A6" s="171" t="s">
        <v>68</v>
      </c>
      <c r="B6" s="42" t="s">
        <v>45</v>
      </c>
      <c r="C6" s="43" t="s">
        <v>0</v>
      </c>
      <c r="D6" s="44"/>
      <c r="E6" s="45" t="s">
        <v>1</v>
      </c>
      <c r="F6" s="54" t="s">
        <v>2</v>
      </c>
      <c r="G6" s="54" t="s">
        <v>479</v>
      </c>
      <c r="H6" s="54" t="s">
        <v>480</v>
      </c>
    </row>
    <row r="7" spans="1:8" ht="13.5" thickBot="1" x14ac:dyDescent="0.25">
      <c r="A7" s="172" t="s">
        <v>69</v>
      </c>
      <c r="B7" s="47" t="s">
        <v>44</v>
      </c>
      <c r="C7" s="48"/>
      <c r="D7" s="49"/>
      <c r="E7" s="50"/>
      <c r="F7" s="66" t="s">
        <v>1</v>
      </c>
      <c r="G7" s="66" t="s">
        <v>1</v>
      </c>
      <c r="H7" s="66" t="s">
        <v>481</v>
      </c>
    </row>
    <row r="8" spans="1:8" x14ac:dyDescent="0.2">
      <c r="A8" s="173"/>
      <c r="B8" s="99"/>
      <c r="C8" s="26"/>
      <c r="D8" s="26"/>
      <c r="E8" s="24"/>
      <c r="F8" s="25"/>
      <c r="G8" s="332"/>
      <c r="H8" s="204"/>
    </row>
    <row r="9" spans="1:8" x14ac:dyDescent="0.2">
      <c r="A9" s="131" t="s">
        <v>427</v>
      </c>
      <c r="B9" s="132" t="s">
        <v>160</v>
      </c>
      <c r="C9" s="133" t="s">
        <v>154</v>
      </c>
      <c r="D9" s="122"/>
      <c r="E9" s="24" t="s">
        <v>3</v>
      </c>
      <c r="F9" s="25">
        <v>2</v>
      </c>
      <c r="G9" s="344">
        <v>0</v>
      </c>
      <c r="H9" s="287">
        <f>SUM(F9*G9)</f>
        <v>0</v>
      </c>
    </row>
    <row r="10" spans="1:8" x14ac:dyDescent="0.2">
      <c r="A10" s="131"/>
      <c r="B10" s="132" t="s">
        <v>161</v>
      </c>
      <c r="C10" s="133" t="s">
        <v>46</v>
      </c>
      <c r="D10" s="136" t="s">
        <v>119</v>
      </c>
      <c r="E10" s="24"/>
      <c r="F10" s="25"/>
      <c r="G10" s="24"/>
      <c r="H10" s="204"/>
    </row>
    <row r="11" spans="1:8" x14ac:dyDescent="0.2">
      <c r="A11" s="131"/>
      <c r="B11" s="109"/>
      <c r="C11" s="133" t="s">
        <v>25</v>
      </c>
      <c r="D11" s="122"/>
      <c r="E11" s="1"/>
      <c r="F11" s="25"/>
      <c r="G11" s="24"/>
      <c r="H11" s="204"/>
    </row>
    <row r="12" spans="1:8" s="137" customFormat="1" x14ac:dyDescent="0.2">
      <c r="A12" s="131"/>
      <c r="B12" s="134"/>
      <c r="C12" s="135" t="s">
        <v>49</v>
      </c>
      <c r="D12" s="135" t="s">
        <v>186</v>
      </c>
      <c r="E12" s="136"/>
      <c r="F12" s="305"/>
      <c r="G12" s="339"/>
      <c r="H12" s="337"/>
    </row>
    <row r="13" spans="1:8" s="137" customFormat="1" x14ac:dyDescent="0.2">
      <c r="A13" s="131"/>
      <c r="B13" s="134"/>
      <c r="C13" s="135" t="s">
        <v>187</v>
      </c>
      <c r="D13" s="135" t="s">
        <v>527</v>
      </c>
      <c r="E13" s="136"/>
      <c r="F13" s="305"/>
      <c r="G13" s="339"/>
      <c r="H13" s="337"/>
    </row>
    <row r="14" spans="1:8" s="137" customFormat="1" x14ac:dyDescent="0.2">
      <c r="A14" s="131"/>
      <c r="B14" s="134"/>
      <c r="C14" s="135" t="s">
        <v>50</v>
      </c>
      <c r="D14" s="135" t="s">
        <v>528</v>
      </c>
      <c r="E14" s="136"/>
      <c r="F14" s="305"/>
      <c r="G14" s="339"/>
      <c r="H14" s="337"/>
    </row>
    <row r="15" spans="1:8" s="137" customFormat="1" x14ac:dyDescent="0.2">
      <c r="A15" s="131"/>
      <c r="B15" s="134"/>
      <c r="C15" s="135" t="s">
        <v>33</v>
      </c>
      <c r="D15" s="135" t="s">
        <v>463</v>
      </c>
      <c r="E15" s="136"/>
      <c r="F15" s="305"/>
      <c r="G15" s="339"/>
      <c r="H15" s="337"/>
    </row>
    <row r="16" spans="1:8" x14ac:dyDescent="0.2">
      <c r="A16" s="131"/>
      <c r="B16" s="109"/>
      <c r="C16" s="155" t="s">
        <v>51</v>
      </c>
      <c r="D16" s="135" t="s">
        <v>120</v>
      </c>
      <c r="E16" s="1"/>
      <c r="F16" s="25"/>
      <c r="G16" s="24"/>
      <c r="H16" s="204"/>
    </row>
    <row r="17" spans="1:8" s="137" customFormat="1" x14ac:dyDescent="0.2">
      <c r="A17" s="131"/>
      <c r="B17" s="134"/>
      <c r="C17" s="135" t="s">
        <v>32</v>
      </c>
      <c r="D17" s="135" t="s">
        <v>478</v>
      </c>
      <c r="E17" s="136"/>
      <c r="F17" s="305"/>
      <c r="G17" s="339"/>
      <c r="H17" s="337"/>
    </row>
    <row r="18" spans="1:8" s="137" customFormat="1" x14ac:dyDescent="0.2">
      <c r="A18" s="131"/>
      <c r="B18" s="134"/>
      <c r="C18" s="213" t="s">
        <v>188</v>
      </c>
      <c r="D18" s="135" t="s">
        <v>189</v>
      </c>
      <c r="E18" s="136"/>
      <c r="F18" s="305"/>
      <c r="G18" s="339"/>
      <c r="H18" s="337"/>
    </row>
    <row r="19" spans="1:8" x14ac:dyDescent="0.2">
      <c r="A19" s="174"/>
      <c r="B19" s="110"/>
      <c r="C19" s="118"/>
      <c r="D19" s="119"/>
      <c r="E19" s="64"/>
      <c r="F19" s="336"/>
      <c r="G19" s="340"/>
      <c r="H19" s="338"/>
    </row>
    <row r="20" spans="1:8" x14ac:dyDescent="0.2">
      <c r="A20" s="173"/>
      <c r="C20" s="214"/>
      <c r="D20" s="68"/>
      <c r="E20" s="1"/>
      <c r="F20" s="25"/>
      <c r="G20" s="24"/>
      <c r="H20" s="204"/>
    </row>
    <row r="21" spans="1:8" ht="20.25" x14ac:dyDescent="0.3">
      <c r="A21" s="215" t="s">
        <v>54</v>
      </c>
      <c r="B21" s="216" t="s">
        <v>190</v>
      </c>
      <c r="C21" s="214"/>
      <c r="D21" s="68"/>
      <c r="E21" s="1"/>
      <c r="F21" s="25"/>
      <c r="G21" s="24"/>
      <c r="H21" s="204"/>
    </row>
    <row r="22" spans="1:8" ht="13.5" thickBot="1" x14ac:dyDescent="0.25">
      <c r="A22" s="175"/>
      <c r="B22" s="100"/>
      <c r="C22" s="65"/>
      <c r="D22" s="65"/>
      <c r="E22" s="30"/>
      <c r="F22" s="330"/>
      <c r="G22" s="335"/>
      <c r="H22" s="268"/>
    </row>
    <row r="23" spans="1:8" x14ac:dyDescent="0.2">
      <c r="A23" s="131"/>
      <c r="C23" s="217"/>
      <c r="D23" s="217"/>
      <c r="H23" s="204"/>
    </row>
    <row r="24" spans="1:8" ht="13.5" thickBot="1" x14ac:dyDescent="0.25">
      <c r="A24" s="131"/>
      <c r="C24" s="217"/>
      <c r="D24" s="217"/>
      <c r="H24" s="204"/>
    </row>
    <row r="25" spans="1:8" ht="18.75" thickBot="1" x14ac:dyDescent="0.25">
      <c r="A25" s="170" t="s">
        <v>58</v>
      </c>
      <c r="B25" s="96"/>
      <c r="C25" s="53"/>
      <c r="D25" s="53"/>
      <c r="E25" s="392" t="s">
        <v>503</v>
      </c>
      <c r="F25" s="393"/>
      <c r="G25" s="390">
        <f>SUM(H30:H69)</f>
        <v>0</v>
      </c>
      <c r="H25" s="391"/>
    </row>
    <row r="26" spans="1:8" ht="8.25" customHeight="1" thickBot="1" x14ac:dyDescent="0.25">
      <c r="A26" s="144"/>
      <c r="B26" s="211"/>
      <c r="C26" s="212"/>
      <c r="D26" s="212"/>
      <c r="E26" s="212"/>
      <c r="F26" s="212"/>
      <c r="G26" s="212"/>
      <c r="H26" s="205"/>
    </row>
    <row r="27" spans="1:8" x14ac:dyDescent="0.2">
      <c r="A27" s="171" t="s">
        <v>68</v>
      </c>
      <c r="B27" s="42" t="s">
        <v>45</v>
      </c>
      <c r="C27" s="43" t="s">
        <v>0</v>
      </c>
      <c r="D27" s="44"/>
      <c r="E27" s="45" t="s">
        <v>1</v>
      </c>
      <c r="F27" s="54" t="s">
        <v>2</v>
      </c>
      <c r="G27" s="54" t="s">
        <v>479</v>
      </c>
      <c r="H27" s="54" t="s">
        <v>480</v>
      </c>
    </row>
    <row r="28" spans="1:8" ht="13.5" thickBot="1" x14ac:dyDescent="0.25">
      <c r="A28" s="172" t="s">
        <v>69</v>
      </c>
      <c r="B28" s="47" t="s">
        <v>44</v>
      </c>
      <c r="C28" s="48"/>
      <c r="D28" s="49"/>
      <c r="E28" s="50"/>
      <c r="F28" s="66" t="s">
        <v>1</v>
      </c>
      <c r="G28" s="66" t="s">
        <v>1</v>
      </c>
      <c r="H28" s="66" t="s">
        <v>481</v>
      </c>
    </row>
    <row r="29" spans="1:8" x14ac:dyDescent="0.2">
      <c r="A29" s="176"/>
      <c r="B29" s="101"/>
      <c r="C29" s="51"/>
      <c r="D29" s="51"/>
      <c r="E29" s="51"/>
      <c r="F29" s="328"/>
      <c r="G29" s="332"/>
      <c r="H29" s="331"/>
    </row>
    <row r="30" spans="1:8" x14ac:dyDescent="0.2">
      <c r="A30" s="173" t="s">
        <v>121</v>
      </c>
      <c r="B30" s="99"/>
      <c r="C30" s="133" t="s">
        <v>191</v>
      </c>
      <c r="D30" s="122"/>
      <c r="E30" s="24" t="s">
        <v>4</v>
      </c>
      <c r="F30" s="25">
        <v>2</v>
      </c>
      <c r="G30" s="344">
        <v>0</v>
      </c>
      <c r="H30" s="287">
        <f>SUM(F30*G30)</f>
        <v>0</v>
      </c>
    </row>
    <row r="31" spans="1:8" x14ac:dyDescent="0.2">
      <c r="A31" s="173"/>
      <c r="B31" s="99"/>
      <c r="C31" s="1" t="s">
        <v>309</v>
      </c>
      <c r="D31" s="122"/>
      <c r="E31" s="1"/>
      <c r="F31" s="25"/>
      <c r="G31" s="316"/>
      <c r="H31" s="287"/>
    </row>
    <row r="32" spans="1:8" x14ac:dyDescent="0.2">
      <c r="A32" s="173"/>
      <c r="B32" s="99"/>
      <c r="C32" s="1"/>
      <c r="D32" s="1"/>
      <c r="E32" s="1"/>
      <c r="F32" s="25"/>
      <c r="G32" s="316"/>
      <c r="H32" s="287"/>
    </row>
    <row r="33" spans="1:8" x14ac:dyDescent="0.2">
      <c r="A33" s="173" t="s">
        <v>122</v>
      </c>
      <c r="B33" s="99"/>
      <c r="C33" s="133" t="s">
        <v>192</v>
      </c>
      <c r="D33" s="122"/>
      <c r="E33" s="24" t="s">
        <v>4</v>
      </c>
      <c r="F33" s="25">
        <v>2</v>
      </c>
      <c r="G33" s="344">
        <v>0</v>
      </c>
      <c r="H33" s="287">
        <f t="shared" ref="H33:H65" si="0">SUM(F33*G33)</f>
        <v>0</v>
      </c>
    </row>
    <row r="34" spans="1:8" x14ac:dyDescent="0.2">
      <c r="A34" s="173"/>
      <c r="C34" s="1" t="s">
        <v>310</v>
      </c>
      <c r="D34" s="123"/>
      <c r="E34" s="124"/>
      <c r="F34" s="300"/>
      <c r="G34" s="333"/>
      <c r="H34" s="287"/>
    </row>
    <row r="35" spans="1:8" x14ac:dyDescent="0.2">
      <c r="A35" s="173"/>
      <c r="B35" s="99"/>
      <c r="C35" s="1"/>
      <c r="D35" s="1"/>
      <c r="E35" s="1"/>
      <c r="F35" s="329"/>
      <c r="G35" s="334"/>
      <c r="H35" s="287"/>
    </row>
    <row r="36" spans="1:8" x14ac:dyDescent="0.2">
      <c r="A36" s="173" t="s">
        <v>123</v>
      </c>
      <c r="B36" s="99"/>
      <c r="C36" s="133" t="s">
        <v>193</v>
      </c>
      <c r="D36" s="1"/>
      <c r="E36" s="24" t="s">
        <v>4</v>
      </c>
      <c r="F36" s="25">
        <v>5</v>
      </c>
      <c r="G36" s="344">
        <v>0</v>
      </c>
      <c r="H36" s="287">
        <f t="shared" si="0"/>
        <v>0</v>
      </c>
    </row>
    <row r="37" spans="1:8" x14ac:dyDescent="0.2">
      <c r="A37" s="173"/>
      <c r="B37" s="99"/>
      <c r="C37" s="136" t="s">
        <v>311</v>
      </c>
      <c r="D37" s="1" t="s">
        <v>312</v>
      </c>
      <c r="E37" s="24"/>
      <c r="F37" s="25"/>
      <c r="G37" s="316"/>
      <c r="H37" s="287"/>
    </row>
    <row r="38" spans="1:8" x14ac:dyDescent="0.2">
      <c r="A38" s="173"/>
      <c r="B38" s="99"/>
      <c r="C38" s="136" t="s">
        <v>313</v>
      </c>
      <c r="D38" s="1"/>
      <c r="E38" s="24"/>
      <c r="F38" s="25"/>
      <c r="G38" s="316"/>
      <c r="H38" s="287"/>
    </row>
    <row r="39" spans="1:8" x14ac:dyDescent="0.2">
      <c r="A39" s="173"/>
      <c r="B39" s="99"/>
      <c r="C39" s="136" t="s">
        <v>314</v>
      </c>
      <c r="D39" s="1"/>
      <c r="E39" s="24"/>
      <c r="F39" s="25"/>
      <c r="G39" s="316"/>
      <c r="H39" s="287"/>
    </row>
    <row r="40" spans="1:8" x14ac:dyDescent="0.2">
      <c r="A40" s="173"/>
      <c r="B40" s="99"/>
      <c r="C40" s="136" t="s">
        <v>315</v>
      </c>
      <c r="D40" s="1"/>
      <c r="E40" s="24"/>
      <c r="F40" s="25"/>
      <c r="G40" s="316"/>
      <c r="H40" s="287"/>
    </row>
    <row r="41" spans="1:8" x14ac:dyDescent="0.2">
      <c r="A41" s="173"/>
      <c r="B41" s="99"/>
      <c r="C41" s="190" t="s">
        <v>428</v>
      </c>
      <c r="D41" s="1"/>
      <c r="E41" s="24"/>
      <c r="F41" s="25"/>
      <c r="G41" s="316"/>
      <c r="H41" s="287"/>
    </row>
    <row r="42" spans="1:8" x14ac:dyDescent="0.2">
      <c r="A42" s="173"/>
      <c r="B42" s="99"/>
      <c r="C42" s="122"/>
      <c r="D42" s="1"/>
      <c r="E42" s="1"/>
      <c r="F42" s="329"/>
      <c r="G42" s="334"/>
      <c r="H42" s="287"/>
    </row>
    <row r="43" spans="1:8" x14ac:dyDescent="0.2">
      <c r="A43" s="173" t="s">
        <v>194</v>
      </c>
      <c r="B43" s="99"/>
      <c r="C43" s="133" t="s">
        <v>195</v>
      </c>
      <c r="D43" s="1"/>
      <c r="E43" s="24" t="s">
        <v>4</v>
      </c>
      <c r="F43" s="25">
        <v>42</v>
      </c>
      <c r="G43" s="344">
        <v>0</v>
      </c>
      <c r="H43" s="287">
        <f t="shared" si="0"/>
        <v>0</v>
      </c>
    </row>
    <row r="44" spans="1:8" x14ac:dyDescent="0.2">
      <c r="A44" s="173"/>
      <c r="B44" s="99"/>
      <c r="C44" s="136" t="s">
        <v>317</v>
      </c>
      <c r="D44" s="1" t="s">
        <v>312</v>
      </c>
      <c r="E44" s="24"/>
      <c r="F44" s="25"/>
      <c r="G44" s="316"/>
      <c r="H44" s="287"/>
    </row>
    <row r="45" spans="1:8" x14ac:dyDescent="0.2">
      <c r="A45" s="173"/>
      <c r="B45" s="99"/>
      <c r="C45" s="136" t="s">
        <v>313</v>
      </c>
      <c r="D45" s="1"/>
      <c r="E45" s="24"/>
      <c r="F45" s="25"/>
      <c r="G45" s="316"/>
      <c r="H45" s="287"/>
    </row>
    <row r="46" spans="1:8" x14ac:dyDescent="0.2">
      <c r="A46" s="173"/>
      <c r="B46" s="99"/>
      <c r="C46" s="136" t="s">
        <v>314</v>
      </c>
      <c r="D46" s="1"/>
      <c r="E46" s="24"/>
      <c r="F46" s="25"/>
      <c r="G46" s="316"/>
      <c r="H46" s="287"/>
    </row>
    <row r="47" spans="1:8" x14ac:dyDescent="0.2">
      <c r="A47" s="173"/>
      <c r="B47" s="99"/>
      <c r="C47" s="136" t="s">
        <v>316</v>
      </c>
      <c r="D47" s="1"/>
      <c r="E47" s="24"/>
      <c r="F47" s="25"/>
      <c r="G47" s="316"/>
      <c r="H47" s="287"/>
    </row>
    <row r="48" spans="1:8" x14ac:dyDescent="0.2">
      <c r="A48" s="173"/>
      <c r="B48" s="99"/>
      <c r="C48" s="190" t="s">
        <v>428</v>
      </c>
      <c r="D48" s="1"/>
      <c r="E48" s="24"/>
      <c r="F48" s="25"/>
      <c r="G48" s="316"/>
      <c r="H48" s="287"/>
    </row>
    <row r="49" spans="1:8" x14ac:dyDescent="0.2">
      <c r="A49" s="173"/>
      <c r="B49" s="99"/>
      <c r="C49" s="122"/>
      <c r="D49" s="1"/>
      <c r="E49" s="1"/>
      <c r="F49" s="329"/>
      <c r="G49" s="334"/>
      <c r="H49" s="287"/>
    </row>
    <row r="50" spans="1:8" x14ac:dyDescent="0.2">
      <c r="A50" s="173" t="s">
        <v>196</v>
      </c>
      <c r="B50" s="99"/>
      <c r="C50" s="133" t="s">
        <v>197</v>
      </c>
      <c r="D50" s="1"/>
      <c r="E50" s="24" t="s">
        <v>4</v>
      </c>
      <c r="F50" s="25">
        <v>11</v>
      </c>
      <c r="G50" s="344">
        <v>0</v>
      </c>
      <c r="H50" s="287">
        <f t="shared" si="0"/>
        <v>0</v>
      </c>
    </row>
    <row r="51" spans="1:8" x14ac:dyDescent="0.2">
      <c r="A51" s="173"/>
      <c r="B51" s="99"/>
      <c r="C51" s="136" t="s">
        <v>464</v>
      </c>
      <c r="D51" s="1" t="s">
        <v>312</v>
      </c>
      <c r="E51" s="24"/>
      <c r="F51" s="25"/>
      <c r="G51" s="316"/>
      <c r="H51" s="287"/>
    </row>
    <row r="52" spans="1:8" x14ac:dyDescent="0.2">
      <c r="A52" s="173"/>
      <c r="B52" s="99"/>
      <c r="C52" s="136" t="s">
        <v>313</v>
      </c>
      <c r="D52" s="1"/>
      <c r="E52" s="24"/>
      <c r="F52" s="25"/>
      <c r="G52" s="316"/>
      <c r="H52" s="287"/>
    </row>
    <row r="53" spans="1:8" x14ac:dyDescent="0.2">
      <c r="A53" s="173"/>
      <c r="B53" s="99"/>
      <c r="C53" s="136" t="s">
        <v>314</v>
      </c>
      <c r="D53" s="1"/>
      <c r="E53" s="24"/>
      <c r="F53" s="25"/>
      <c r="G53" s="316"/>
      <c r="H53" s="287"/>
    </row>
    <row r="54" spans="1:8" x14ac:dyDescent="0.2">
      <c r="A54" s="173"/>
      <c r="B54" s="99"/>
      <c r="C54" s="136" t="s">
        <v>318</v>
      </c>
      <c r="D54" s="1"/>
      <c r="E54" s="24"/>
      <c r="F54" s="25"/>
      <c r="G54" s="316"/>
      <c r="H54" s="287"/>
    </row>
    <row r="55" spans="1:8" x14ac:dyDescent="0.2">
      <c r="A55" s="173"/>
      <c r="B55" s="99"/>
      <c r="C55" s="190" t="s">
        <v>428</v>
      </c>
      <c r="D55" s="1"/>
      <c r="E55" s="24"/>
      <c r="F55" s="25"/>
      <c r="G55" s="316"/>
      <c r="H55" s="287"/>
    </row>
    <row r="56" spans="1:8" x14ac:dyDescent="0.2">
      <c r="A56" s="173"/>
      <c r="B56" s="99"/>
      <c r="C56" s="122"/>
      <c r="D56" s="1"/>
      <c r="E56" s="1"/>
      <c r="F56" s="329"/>
      <c r="G56" s="334"/>
      <c r="H56" s="287"/>
    </row>
    <row r="57" spans="1:8" x14ac:dyDescent="0.2">
      <c r="A57" s="173" t="s">
        <v>198</v>
      </c>
      <c r="B57" s="99"/>
      <c r="C57" s="133" t="s">
        <v>199</v>
      </c>
      <c r="D57" s="1"/>
      <c r="E57" s="24" t="s">
        <v>5</v>
      </c>
      <c r="F57" s="25">
        <v>1</v>
      </c>
      <c r="G57" s="344">
        <v>0</v>
      </c>
      <c r="H57" s="287">
        <f t="shared" si="0"/>
        <v>0</v>
      </c>
    </row>
    <row r="58" spans="1:8" x14ac:dyDescent="0.2">
      <c r="A58" s="173"/>
      <c r="B58" s="99"/>
      <c r="C58" s="136" t="s">
        <v>320</v>
      </c>
      <c r="D58" s="1"/>
      <c r="E58" s="24"/>
      <c r="F58" s="25"/>
      <c r="G58" s="316"/>
      <c r="H58" s="287"/>
    </row>
    <row r="59" spans="1:8" x14ac:dyDescent="0.2">
      <c r="A59" s="173"/>
      <c r="B59" s="99"/>
      <c r="C59" s="136" t="s">
        <v>429</v>
      </c>
      <c r="D59" s="1"/>
      <c r="E59" s="24"/>
      <c r="F59" s="25"/>
      <c r="G59" s="316"/>
      <c r="H59" s="287"/>
    </row>
    <row r="60" spans="1:8" x14ac:dyDescent="0.2">
      <c r="A60" s="173"/>
      <c r="B60" s="99"/>
      <c r="C60" s="136"/>
      <c r="D60" s="1"/>
      <c r="E60" s="24"/>
      <c r="F60" s="25"/>
      <c r="G60" s="316"/>
      <c r="H60" s="287"/>
    </row>
    <row r="61" spans="1:8" x14ac:dyDescent="0.2">
      <c r="A61" s="173" t="s">
        <v>465</v>
      </c>
      <c r="B61" s="99"/>
      <c r="C61" s="133" t="s">
        <v>466</v>
      </c>
      <c r="D61" s="1"/>
      <c r="E61" s="24" t="s">
        <v>4</v>
      </c>
      <c r="F61" s="25">
        <v>1</v>
      </c>
      <c r="G61" s="344">
        <v>0</v>
      </c>
      <c r="H61" s="287">
        <f t="shared" si="0"/>
        <v>0</v>
      </c>
    </row>
    <row r="62" spans="1:8" x14ac:dyDescent="0.2">
      <c r="A62" s="173"/>
      <c r="B62" s="99"/>
      <c r="C62" s="136" t="s">
        <v>467</v>
      </c>
      <c r="D62" s="1"/>
      <c r="E62" s="24"/>
      <c r="F62" s="25"/>
      <c r="G62" s="316"/>
      <c r="H62" s="287"/>
    </row>
    <row r="63" spans="1:8" x14ac:dyDescent="0.2">
      <c r="A63" s="173"/>
      <c r="B63" s="99"/>
      <c r="C63" s="136" t="s">
        <v>468</v>
      </c>
      <c r="D63" s="1"/>
      <c r="E63" s="24"/>
      <c r="F63" s="25"/>
      <c r="G63" s="316"/>
      <c r="H63" s="287"/>
    </row>
    <row r="64" spans="1:8" x14ac:dyDescent="0.2">
      <c r="A64" s="173"/>
      <c r="B64" s="99"/>
      <c r="C64" s="136"/>
      <c r="D64" s="1"/>
      <c r="E64" s="24"/>
      <c r="F64" s="25"/>
      <c r="G64" s="316"/>
      <c r="H64" s="287"/>
    </row>
    <row r="65" spans="1:10" x14ac:dyDescent="0.2">
      <c r="A65" s="173" t="s">
        <v>469</v>
      </c>
      <c r="B65" s="99"/>
      <c r="C65" s="133" t="s">
        <v>470</v>
      </c>
      <c r="D65" s="1"/>
      <c r="E65" s="24" t="s">
        <v>4</v>
      </c>
      <c r="F65" s="25">
        <v>1</v>
      </c>
      <c r="G65" s="344">
        <v>0</v>
      </c>
      <c r="H65" s="287">
        <f t="shared" si="0"/>
        <v>0</v>
      </c>
    </row>
    <row r="66" spans="1:10" x14ac:dyDescent="0.2">
      <c r="A66" s="173"/>
      <c r="B66" s="99"/>
      <c r="C66" s="136" t="s">
        <v>471</v>
      </c>
      <c r="D66" s="1"/>
      <c r="E66" s="24"/>
      <c r="F66" s="25"/>
      <c r="G66" s="316"/>
      <c r="H66" s="287"/>
    </row>
    <row r="67" spans="1:10" x14ac:dyDescent="0.2">
      <c r="A67" s="173"/>
      <c r="B67" s="99"/>
      <c r="C67" s="136" t="s">
        <v>468</v>
      </c>
      <c r="D67" s="1"/>
      <c r="E67" s="24"/>
      <c r="F67" s="25"/>
      <c r="G67" s="316"/>
      <c r="H67" s="287"/>
    </row>
    <row r="68" spans="1:10" x14ac:dyDescent="0.2">
      <c r="A68" s="173"/>
      <c r="B68" s="99"/>
      <c r="C68" s="122"/>
      <c r="D68" s="1"/>
      <c r="E68" s="1"/>
      <c r="F68" s="329"/>
      <c r="G68" s="334"/>
      <c r="H68" s="287"/>
    </row>
    <row r="69" spans="1:10" x14ac:dyDescent="0.2">
      <c r="A69" s="173"/>
      <c r="B69" s="99"/>
      <c r="C69" s="26" t="s">
        <v>319</v>
      </c>
      <c r="D69" s="1"/>
      <c r="E69" s="1"/>
      <c r="F69" s="25"/>
      <c r="G69" s="316"/>
      <c r="H69" s="287"/>
    </row>
    <row r="70" spans="1:10" ht="13.5" thickBot="1" x14ac:dyDescent="0.25">
      <c r="A70" s="175"/>
      <c r="B70" s="100"/>
      <c r="C70" s="30"/>
      <c r="D70" s="30"/>
      <c r="E70" s="30"/>
      <c r="F70" s="330"/>
      <c r="G70" s="335"/>
      <c r="H70" s="268"/>
    </row>
    <row r="71" spans="1:10" x14ac:dyDescent="0.2">
      <c r="A71" s="131"/>
      <c r="H71" s="204"/>
    </row>
    <row r="72" spans="1:10" ht="12" customHeight="1" thickBot="1" x14ac:dyDescent="0.25">
      <c r="A72" s="131"/>
      <c r="H72" s="204"/>
    </row>
    <row r="73" spans="1:10" ht="18.75" thickBot="1" x14ac:dyDescent="0.25">
      <c r="A73" s="170" t="s">
        <v>200</v>
      </c>
      <c r="B73" s="96"/>
      <c r="C73" s="53"/>
      <c r="D73" s="52"/>
      <c r="E73" s="392" t="s">
        <v>502</v>
      </c>
      <c r="F73" s="393"/>
      <c r="G73" s="390">
        <f>SUM(H78:H109)</f>
        <v>0</v>
      </c>
      <c r="H73" s="391"/>
    </row>
    <row r="74" spans="1:10" ht="12" customHeight="1" thickBot="1" x14ac:dyDescent="0.25">
      <c r="A74" s="168"/>
      <c r="B74" s="218"/>
      <c r="C74" s="219"/>
      <c r="D74" s="220"/>
      <c r="E74" s="221"/>
      <c r="F74" s="222"/>
      <c r="G74" s="222"/>
      <c r="H74" s="206"/>
    </row>
    <row r="75" spans="1:10" ht="12" customHeight="1" x14ac:dyDescent="0.2">
      <c r="A75" s="171" t="s">
        <v>68</v>
      </c>
      <c r="B75" s="42" t="s">
        <v>45</v>
      </c>
      <c r="C75" s="43" t="s">
        <v>0</v>
      </c>
      <c r="D75" s="44"/>
      <c r="E75" s="43" t="s">
        <v>1</v>
      </c>
      <c r="F75" s="54" t="s">
        <v>2</v>
      </c>
      <c r="G75" s="54" t="s">
        <v>479</v>
      </c>
      <c r="H75" s="54" t="s">
        <v>480</v>
      </c>
    </row>
    <row r="76" spans="1:10" ht="12" customHeight="1" thickBot="1" x14ac:dyDescent="0.25">
      <c r="A76" s="172" t="s">
        <v>69</v>
      </c>
      <c r="B76" s="47" t="s">
        <v>44</v>
      </c>
      <c r="C76" s="48"/>
      <c r="D76" s="49"/>
      <c r="E76" s="48"/>
      <c r="F76" s="66" t="s">
        <v>1</v>
      </c>
      <c r="G76" s="66" t="s">
        <v>1</v>
      </c>
      <c r="H76" s="66" t="s">
        <v>481</v>
      </c>
    </row>
    <row r="77" spans="1:10" ht="12" customHeight="1" x14ac:dyDescent="0.2">
      <c r="A77" s="177"/>
      <c r="B77" s="151"/>
      <c r="C77" s="149"/>
      <c r="D77" s="152"/>
      <c r="E77" s="60"/>
      <c r="F77" s="299"/>
      <c r="G77" s="288"/>
      <c r="H77" s="301"/>
    </row>
    <row r="78" spans="1:10" ht="12" customHeight="1" x14ac:dyDescent="0.2">
      <c r="A78" s="178" t="s">
        <v>124</v>
      </c>
      <c r="B78" s="113"/>
      <c r="C78" s="14" t="s">
        <v>486</v>
      </c>
      <c r="D78" s="219"/>
      <c r="E78" s="11"/>
      <c r="F78" s="91"/>
      <c r="G78" s="284"/>
      <c r="H78" s="281"/>
    </row>
    <row r="79" spans="1:10" ht="12" customHeight="1" x14ac:dyDescent="0.2">
      <c r="A79" s="178"/>
      <c r="B79" s="113"/>
      <c r="C79" s="14" t="s">
        <v>487</v>
      </c>
      <c r="D79" s="219" t="s">
        <v>67</v>
      </c>
      <c r="E79" s="11" t="s">
        <v>335</v>
      </c>
      <c r="F79" s="91" t="s">
        <v>336</v>
      </c>
      <c r="G79" s="345">
        <v>0</v>
      </c>
      <c r="H79" s="281">
        <f>SUM(F79*G79)</f>
        <v>0</v>
      </c>
      <c r="J79" s="342"/>
    </row>
    <row r="80" spans="1:10" ht="12" customHeight="1" x14ac:dyDescent="0.2">
      <c r="A80" s="178"/>
      <c r="B80" s="113"/>
      <c r="C80" s="14" t="s">
        <v>531</v>
      </c>
      <c r="D80" s="219"/>
      <c r="E80" s="11" t="s">
        <v>5</v>
      </c>
      <c r="F80" s="91" t="s">
        <v>34</v>
      </c>
      <c r="G80" s="345">
        <v>0</v>
      </c>
      <c r="H80" s="281">
        <f>SUM(F80*G80)</f>
        <v>0</v>
      </c>
      <c r="J80" s="342"/>
    </row>
    <row r="81" spans="1:8" ht="12" customHeight="1" x14ac:dyDescent="0.2">
      <c r="A81" s="178"/>
      <c r="B81" s="113"/>
      <c r="C81" s="14"/>
      <c r="D81" s="219"/>
      <c r="E81" s="11"/>
      <c r="F81" s="91"/>
      <c r="G81" s="284"/>
      <c r="H81" s="281"/>
    </row>
    <row r="82" spans="1:8" ht="12" customHeight="1" x14ac:dyDescent="0.2">
      <c r="A82" s="178" t="s">
        <v>125</v>
      </c>
      <c r="B82" s="112"/>
      <c r="C82" s="14" t="s">
        <v>326</v>
      </c>
      <c r="D82" s="219"/>
      <c r="E82" s="11" t="s">
        <v>4</v>
      </c>
      <c r="F82" s="91" t="s">
        <v>108</v>
      </c>
      <c r="G82" s="345">
        <v>0</v>
      </c>
      <c r="H82" s="281">
        <f t="shared" ref="H82:H109" si="1">SUM(F82*G82)</f>
        <v>0</v>
      </c>
    </row>
    <row r="83" spans="1:8" ht="12" customHeight="1" x14ac:dyDescent="0.2">
      <c r="A83" s="178"/>
      <c r="B83" s="113"/>
      <c r="C83" s="14"/>
      <c r="D83" s="219"/>
      <c r="E83" s="11"/>
      <c r="F83" s="91"/>
      <c r="G83" s="284"/>
      <c r="H83" s="281"/>
    </row>
    <row r="84" spans="1:8" ht="12" customHeight="1" x14ac:dyDescent="0.2">
      <c r="A84" s="178" t="s">
        <v>126</v>
      </c>
      <c r="B84" s="112"/>
      <c r="C84" s="14" t="s">
        <v>327</v>
      </c>
      <c r="D84" s="219"/>
      <c r="E84" s="11" t="s">
        <v>4</v>
      </c>
      <c r="F84" s="91" t="s">
        <v>34</v>
      </c>
      <c r="G84" s="345">
        <v>0</v>
      </c>
      <c r="H84" s="281">
        <f t="shared" si="1"/>
        <v>0</v>
      </c>
    </row>
    <row r="85" spans="1:8" ht="12" customHeight="1" x14ac:dyDescent="0.2">
      <c r="A85" s="178"/>
      <c r="B85" s="112"/>
      <c r="C85" s="2" t="s">
        <v>328</v>
      </c>
      <c r="D85" s="223" t="s">
        <v>330</v>
      </c>
      <c r="E85" s="11"/>
      <c r="F85" s="91"/>
      <c r="G85" s="284"/>
      <c r="H85" s="281"/>
    </row>
    <row r="86" spans="1:8" ht="12" customHeight="1" x14ac:dyDescent="0.2">
      <c r="A86" s="178"/>
      <c r="B86" s="112"/>
      <c r="C86" s="2" t="s">
        <v>329</v>
      </c>
      <c r="D86" s="223" t="s">
        <v>331</v>
      </c>
      <c r="E86" s="11"/>
      <c r="F86" s="91"/>
      <c r="G86" s="284"/>
      <c r="H86" s="281"/>
    </row>
    <row r="87" spans="1:8" ht="12" customHeight="1" x14ac:dyDescent="0.2">
      <c r="A87" s="178"/>
      <c r="B87" s="113"/>
      <c r="C87" s="2"/>
      <c r="E87" s="11"/>
      <c r="F87" s="91"/>
      <c r="G87" s="284"/>
      <c r="H87" s="281"/>
    </row>
    <row r="88" spans="1:8" ht="12" customHeight="1" x14ac:dyDescent="0.2">
      <c r="A88" s="178" t="s">
        <v>127</v>
      </c>
      <c r="B88" s="113"/>
      <c r="C88" s="14" t="s">
        <v>332</v>
      </c>
      <c r="D88" s="219"/>
      <c r="E88" s="11" t="s">
        <v>4</v>
      </c>
      <c r="F88" s="91" t="s">
        <v>34</v>
      </c>
      <c r="G88" s="345">
        <v>0</v>
      </c>
      <c r="H88" s="281">
        <f t="shared" si="1"/>
        <v>0</v>
      </c>
    </row>
    <row r="89" spans="1:8" ht="12" customHeight="1" x14ac:dyDescent="0.2">
      <c r="A89" s="178"/>
      <c r="B89" s="192"/>
      <c r="C89" s="2" t="s">
        <v>334</v>
      </c>
      <c r="D89" s="223" t="s">
        <v>333</v>
      </c>
      <c r="E89" s="193"/>
      <c r="F89" s="326"/>
      <c r="G89" s="327"/>
      <c r="H89" s="281"/>
    </row>
    <row r="90" spans="1:8" ht="12" customHeight="1" x14ac:dyDescent="0.2">
      <c r="A90" s="178"/>
      <c r="B90" s="192"/>
      <c r="C90" s="2"/>
      <c r="E90" s="193"/>
      <c r="F90" s="326"/>
      <c r="G90" s="327"/>
      <c r="H90" s="281"/>
    </row>
    <row r="91" spans="1:8" ht="12" customHeight="1" x14ac:dyDescent="0.2">
      <c r="A91" s="178" t="s">
        <v>128</v>
      </c>
      <c r="B91" s="192"/>
      <c r="C91" s="14" t="s">
        <v>397</v>
      </c>
      <c r="D91" s="219"/>
      <c r="E91" s="25" t="s">
        <v>3</v>
      </c>
      <c r="F91" s="28" t="s">
        <v>290</v>
      </c>
      <c r="G91" s="344">
        <v>0</v>
      </c>
      <c r="H91" s="281">
        <f t="shared" si="1"/>
        <v>0</v>
      </c>
    </row>
    <row r="92" spans="1:8" ht="12" customHeight="1" x14ac:dyDescent="0.2">
      <c r="A92" s="178"/>
      <c r="B92" s="192"/>
      <c r="C92" s="2" t="s">
        <v>337</v>
      </c>
      <c r="E92" s="193"/>
      <c r="F92" s="326"/>
      <c r="G92" s="327"/>
      <c r="H92" s="281"/>
    </row>
    <row r="93" spans="1:8" ht="12" customHeight="1" x14ac:dyDescent="0.2">
      <c r="A93" s="178"/>
      <c r="B93" s="192"/>
      <c r="C93" s="2"/>
      <c r="E93" s="193"/>
      <c r="F93" s="326"/>
      <c r="G93" s="327"/>
      <c r="H93" s="281"/>
    </row>
    <row r="94" spans="1:8" ht="12" customHeight="1" x14ac:dyDescent="0.2">
      <c r="A94" s="178" t="s">
        <v>338</v>
      </c>
      <c r="B94" s="192"/>
      <c r="C94" s="14" t="s">
        <v>339</v>
      </c>
      <c r="E94" s="11" t="s">
        <v>4</v>
      </c>
      <c r="F94" s="91" t="s">
        <v>34</v>
      </c>
      <c r="G94" s="345">
        <v>0</v>
      </c>
      <c r="H94" s="281">
        <f t="shared" si="1"/>
        <v>0</v>
      </c>
    </row>
    <row r="95" spans="1:8" ht="12" customHeight="1" x14ac:dyDescent="0.2">
      <c r="A95" s="178"/>
      <c r="B95" s="192"/>
      <c r="C95" s="2" t="s">
        <v>340</v>
      </c>
      <c r="E95" s="193"/>
      <c r="F95" s="326"/>
      <c r="G95" s="327"/>
      <c r="H95" s="281"/>
    </row>
    <row r="96" spans="1:8" ht="12" customHeight="1" x14ac:dyDescent="0.2">
      <c r="A96" s="178"/>
      <c r="B96" s="113"/>
      <c r="C96" s="14"/>
      <c r="D96" s="219"/>
      <c r="E96" s="11"/>
      <c r="F96" s="91"/>
      <c r="G96" s="284"/>
      <c r="H96" s="281"/>
    </row>
    <row r="97" spans="1:8" ht="12" customHeight="1" x14ac:dyDescent="0.2">
      <c r="A97" s="178" t="s">
        <v>345</v>
      </c>
      <c r="B97" s="113"/>
      <c r="C97" s="14" t="s">
        <v>489</v>
      </c>
      <c r="D97" s="219"/>
      <c r="E97" s="11" t="s">
        <v>4</v>
      </c>
      <c r="F97" s="91" t="s">
        <v>342</v>
      </c>
      <c r="G97" s="345">
        <v>0</v>
      </c>
      <c r="H97" s="281">
        <f t="shared" si="1"/>
        <v>0</v>
      </c>
    </row>
    <row r="98" spans="1:8" ht="12" customHeight="1" x14ac:dyDescent="0.2">
      <c r="A98" s="178"/>
      <c r="B98" s="113"/>
      <c r="C98" s="2" t="s">
        <v>341</v>
      </c>
      <c r="D98" s="219"/>
      <c r="E98" s="11"/>
      <c r="F98" s="91"/>
      <c r="G98" s="284"/>
      <c r="H98" s="281"/>
    </row>
    <row r="99" spans="1:8" ht="12" customHeight="1" x14ac:dyDescent="0.2">
      <c r="A99" s="178"/>
      <c r="B99" s="113"/>
      <c r="C99" s="2"/>
      <c r="D99" s="219"/>
      <c r="E99" s="11"/>
      <c r="F99" s="91"/>
      <c r="G99" s="284"/>
      <c r="H99" s="281"/>
    </row>
    <row r="100" spans="1:8" ht="12" customHeight="1" x14ac:dyDescent="0.2">
      <c r="A100" s="178" t="s">
        <v>346</v>
      </c>
      <c r="B100" s="112"/>
      <c r="C100" s="14" t="s">
        <v>343</v>
      </c>
      <c r="D100" s="219"/>
      <c r="E100" s="11" t="s">
        <v>4</v>
      </c>
      <c r="F100" s="91" t="s">
        <v>108</v>
      </c>
      <c r="G100" s="345">
        <v>0</v>
      </c>
      <c r="H100" s="281">
        <f t="shared" si="1"/>
        <v>0</v>
      </c>
    </row>
    <row r="101" spans="1:8" ht="12" customHeight="1" x14ac:dyDescent="0.2">
      <c r="A101" s="178"/>
      <c r="B101" s="112"/>
      <c r="C101" s="2" t="s">
        <v>490</v>
      </c>
      <c r="D101" s="219"/>
      <c r="E101" s="11"/>
      <c r="F101" s="91"/>
      <c r="G101" s="284"/>
      <c r="H101" s="281"/>
    </row>
    <row r="102" spans="1:8" ht="12" customHeight="1" x14ac:dyDescent="0.2">
      <c r="A102" s="178"/>
      <c r="B102" s="112"/>
      <c r="C102" s="14"/>
      <c r="D102" s="219"/>
      <c r="E102" s="11"/>
      <c r="F102" s="91"/>
      <c r="G102" s="284"/>
      <c r="H102" s="281"/>
    </row>
    <row r="103" spans="1:8" ht="12" customHeight="1" x14ac:dyDescent="0.2">
      <c r="A103" s="178" t="s">
        <v>347</v>
      </c>
      <c r="B103" s="112"/>
      <c r="C103" s="14" t="s">
        <v>526</v>
      </c>
      <c r="D103" s="219"/>
      <c r="E103" s="11" t="s">
        <v>4</v>
      </c>
      <c r="F103" s="91" t="s">
        <v>34</v>
      </c>
      <c r="G103" s="345">
        <v>0</v>
      </c>
      <c r="H103" s="281">
        <f t="shared" si="1"/>
        <v>0</v>
      </c>
    </row>
    <row r="104" spans="1:8" ht="12" customHeight="1" x14ac:dyDescent="0.2">
      <c r="A104" s="178"/>
      <c r="B104" s="112"/>
      <c r="C104" s="14"/>
      <c r="D104" s="219"/>
      <c r="E104" s="11"/>
      <c r="F104" s="91"/>
      <c r="G104" s="284"/>
      <c r="H104" s="281"/>
    </row>
    <row r="105" spans="1:8" ht="12" customHeight="1" x14ac:dyDescent="0.2">
      <c r="A105" s="178" t="s">
        <v>348</v>
      </c>
      <c r="B105" s="112"/>
      <c r="C105" s="14" t="s">
        <v>349</v>
      </c>
      <c r="D105" s="219"/>
      <c r="E105" s="11" t="s">
        <v>4</v>
      </c>
      <c r="F105" s="91" t="s">
        <v>34</v>
      </c>
      <c r="G105" s="345">
        <v>0</v>
      </c>
      <c r="H105" s="281">
        <f t="shared" si="1"/>
        <v>0</v>
      </c>
    </row>
    <row r="106" spans="1:8" ht="12" customHeight="1" x14ac:dyDescent="0.2">
      <c r="A106" s="178"/>
      <c r="B106" s="112"/>
      <c r="C106" s="14"/>
      <c r="D106" s="219"/>
      <c r="E106" s="11"/>
      <c r="F106" s="91"/>
      <c r="G106" s="284"/>
      <c r="H106" s="281"/>
    </row>
    <row r="107" spans="1:8" ht="12" customHeight="1" x14ac:dyDescent="0.2">
      <c r="A107" s="178" t="s">
        <v>363</v>
      </c>
      <c r="B107" s="112"/>
      <c r="C107" s="14" t="s">
        <v>365</v>
      </c>
      <c r="D107" s="219"/>
      <c r="E107" s="11" t="s">
        <v>4</v>
      </c>
      <c r="F107" s="91" t="s">
        <v>34</v>
      </c>
      <c r="G107" s="345">
        <v>0</v>
      </c>
      <c r="H107" s="281">
        <f t="shared" si="1"/>
        <v>0</v>
      </c>
    </row>
    <row r="108" spans="1:8" ht="12" customHeight="1" x14ac:dyDescent="0.2">
      <c r="A108" s="178"/>
      <c r="B108" s="112"/>
      <c r="C108" s="14"/>
      <c r="D108" s="219"/>
      <c r="E108" s="11"/>
      <c r="F108" s="91"/>
      <c r="G108" s="284"/>
      <c r="H108" s="281"/>
    </row>
    <row r="109" spans="1:8" ht="12" customHeight="1" x14ac:dyDescent="0.2">
      <c r="A109" s="178" t="s">
        <v>364</v>
      </c>
      <c r="B109" s="112"/>
      <c r="C109" s="14" t="s">
        <v>488</v>
      </c>
      <c r="D109" s="219"/>
      <c r="E109" s="11" t="s">
        <v>4</v>
      </c>
      <c r="F109" s="91" t="s">
        <v>34</v>
      </c>
      <c r="G109" s="345">
        <v>0</v>
      </c>
      <c r="H109" s="281">
        <f t="shared" si="1"/>
        <v>0</v>
      </c>
    </row>
    <row r="110" spans="1:8" ht="12" customHeight="1" thickBot="1" x14ac:dyDescent="0.25">
      <c r="A110" s="179"/>
      <c r="B110" s="114"/>
      <c r="C110" s="69"/>
      <c r="D110" s="70"/>
      <c r="E110" s="55"/>
      <c r="F110" s="279"/>
      <c r="G110" s="285"/>
      <c r="H110" s="282"/>
    </row>
    <row r="111" spans="1:8" ht="12" customHeight="1" x14ac:dyDescent="0.2">
      <c r="A111" s="131"/>
      <c r="H111" s="204"/>
    </row>
    <row r="112" spans="1:8" ht="12" customHeight="1" thickBot="1" x14ac:dyDescent="0.25">
      <c r="A112" s="131"/>
      <c r="H112" s="204"/>
    </row>
    <row r="113" spans="1:8" ht="18.75" thickBot="1" x14ac:dyDescent="0.25">
      <c r="A113" s="170" t="s">
        <v>378</v>
      </c>
      <c r="B113" s="96"/>
      <c r="C113" s="53"/>
      <c r="D113" s="53"/>
      <c r="E113" s="392" t="s">
        <v>501</v>
      </c>
      <c r="F113" s="393"/>
      <c r="G113" s="390">
        <f>SUM(H118:H149)</f>
        <v>0</v>
      </c>
      <c r="H113" s="391"/>
    </row>
    <row r="114" spans="1:8" ht="12" customHeight="1" thickBot="1" x14ac:dyDescent="0.25">
      <c r="A114" s="168"/>
      <c r="B114" s="218"/>
      <c r="C114" s="219"/>
      <c r="D114" s="220"/>
      <c r="E114" s="221"/>
      <c r="F114" s="222"/>
      <c r="G114" s="222"/>
      <c r="H114" s="206"/>
    </row>
    <row r="115" spans="1:8" ht="12" customHeight="1" x14ac:dyDescent="0.2">
      <c r="A115" s="171" t="s">
        <v>68</v>
      </c>
      <c r="B115" s="42" t="s">
        <v>45</v>
      </c>
      <c r="C115" s="43" t="s">
        <v>0</v>
      </c>
      <c r="D115" s="44"/>
      <c r="E115" s="43" t="s">
        <v>1</v>
      </c>
      <c r="F115" s="54" t="s">
        <v>2</v>
      </c>
      <c r="G115" s="54" t="s">
        <v>479</v>
      </c>
      <c r="H115" s="54" t="s">
        <v>480</v>
      </c>
    </row>
    <row r="116" spans="1:8" ht="12" customHeight="1" thickBot="1" x14ac:dyDescent="0.25">
      <c r="A116" s="172" t="s">
        <v>69</v>
      </c>
      <c r="B116" s="47" t="s">
        <v>44</v>
      </c>
      <c r="C116" s="48"/>
      <c r="D116" s="49"/>
      <c r="E116" s="48"/>
      <c r="F116" s="66" t="s">
        <v>1</v>
      </c>
      <c r="G116" s="66" t="s">
        <v>1</v>
      </c>
      <c r="H116" s="66" t="s">
        <v>481</v>
      </c>
    </row>
    <row r="117" spans="1:8" ht="12" customHeight="1" x14ac:dyDescent="0.2">
      <c r="A117" s="177"/>
      <c r="B117" s="151"/>
      <c r="C117" s="149"/>
      <c r="D117" s="152"/>
      <c r="E117" s="60"/>
      <c r="F117" s="299"/>
      <c r="G117" s="288"/>
      <c r="H117" s="301"/>
    </row>
    <row r="118" spans="1:8" ht="12" customHeight="1" x14ac:dyDescent="0.2">
      <c r="A118" s="178" t="s">
        <v>141</v>
      </c>
      <c r="B118" s="121"/>
      <c r="C118" s="14" t="s">
        <v>350</v>
      </c>
      <c r="D118" s="219" t="s">
        <v>351</v>
      </c>
      <c r="E118" s="11" t="s">
        <v>4</v>
      </c>
      <c r="F118" s="91" t="s">
        <v>178</v>
      </c>
      <c r="G118" s="283">
        <v>0</v>
      </c>
      <c r="H118" s="281">
        <f>SUM(F118*G118)</f>
        <v>0</v>
      </c>
    </row>
    <row r="119" spans="1:8" ht="12" customHeight="1" x14ac:dyDescent="0.2">
      <c r="A119" s="178"/>
      <c r="B119" s="121"/>
      <c r="C119" s="14" t="s">
        <v>357</v>
      </c>
      <c r="D119" s="219"/>
      <c r="E119" s="11"/>
      <c r="F119" s="91"/>
      <c r="G119" s="284"/>
      <c r="H119" s="281"/>
    </row>
    <row r="120" spans="1:8" ht="12" customHeight="1" x14ac:dyDescent="0.2">
      <c r="A120" s="178"/>
      <c r="B120" s="121"/>
      <c r="C120" s="14"/>
      <c r="D120" s="219"/>
      <c r="E120" s="11"/>
      <c r="F120" s="91"/>
      <c r="G120" s="284"/>
      <c r="H120" s="281"/>
    </row>
    <row r="121" spans="1:8" ht="12" customHeight="1" x14ac:dyDescent="0.2">
      <c r="A121" s="178" t="s">
        <v>354</v>
      </c>
      <c r="B121" s="121"/>
      <c r="C121" s="14" t="s">
        <v>352</v>
      </c>
      <c r="D121" s="219"/>
      <c r="E121" s="11" t="s">
        <v>4</v>
      </c>
      <c r="F121" s="91" t="s">
        <v>34</v>
      </c>
      <c r="G121" s="283">
        <v>0</v>
      </c>
      <c r="H121" s="281">
        <f t="shared" ref="H121:H147" si="2">SUM(F121*G121)</f>
        <v>0</v>
      </c>
    </row>
    <row r="122" spans="1:8" ht="12" customHeight="1" x14ac:dyDescent="0.2">
      <c r="A122" s="178"/>
      <c r="B122" s="121"/>
      <c r="C122" s="2" t="s">
        <v>353</v>
      </c>
      <c r="D122" s="219"/>
      <c r="E122" s="11"/>
      <c r="F122" s="91"/>
      <c r="G122" s="284"/>
      <c r="H122" s="281"/>
    </row>
    <row r="123" spans="1:8" ht="12" customHeight="1" x14ac:dyDescent="0.2">
      <c r="A123" s="178"/>
      <c r="B123" s="121"/>
      <c r="C123" s="14"/>
      <c r="D123" s="219"/>
      <c r="E123" s="11"/>
      <c r="F123" s="91"/>
      <c r="G123" s="284"/>
      <c r="H123" s="281"/>
    </row>
    <row r="124" spans="1:8" ht="12" customHeight="1" x14ac:dyDescent="0.2">
      <c r="A124" s="178" t="s">
        <v>355</v>
      </c>
      <c r="B124" s="121"/>
      <c r="C124" s="14" t="s">
        <v>356</v>
      </c>
      <c r="D124" s="219"/>
      <c r="E124" s="11" t="s">
        <v>4</v>
      </c>
      <c r="F124" s="91" t="s">
        <v>34</v>
      </c>
      <c r="G124" s="283">
        <v>0</v>
      </c>
      <c r="H124" s="281">
        <f t="shared" si="2"/>
        <v>0</v>
      </c>
    </row>
    <row r="125" spans="1:8" ht="12" customHeight="1" x14ac:dyDescent="0.2">
      <c r="A125" s="178"/>
      <c r="B125" s="121"/>
      <c r="C125" s="2" t="s">
        <v>430</v>
      </c>
      <c r="D125" s="219"/>
      <c r="E125" s="11"/>
      <c r="F125" s="91"/>
      <c r="G125" s="284"/>
      <c r="H125" s="281"/>
    </row>
    <row r="126" spans="1:8" ht="12" customHeight="1" x14ac:dyDescent="0.2">
      <c r="A126" s="178"/>
      <c r="B126" s="121"/>
      <c r="C126" s="2" t="s">
        <v>357</v>
      </c>
      <c r="D126" s="219"/>
      <c r="E126" s="11"/>
      <c r="F126" s="91"/>
      <c r="G126" s="284"/>
      <c r="H126" s="281"/>
    </row>
    <row r="127" spans="1:8" ht="12" customHeight="1" x14ac:dyDescent="0.2">
      <c r="A127" s="178"/>
      <c r="B127" s="121"/>
      <c r="C127" s="2"/>
      <c r="D127" s="219"/>
      <c r="E127" s="11"/>
      <c r="F127" s="91"/>
      <c r="G127" s="284"/>
      <c r="H127" s="281"/>
    </row>
    <row r="128" spans="1:8" ht="12" customHeight="1" x14ac:dyDescent="0.2">
      <c r="A128" s="178" t="s">
        <v>358</v>
      </c>
      <c r="B128" s="121"/>
      <c r="C128" s="14" t="s">
        <v>359</v>
      </c>
      <c r="D128" s="219"/>
      <c r="E128" s="11" t="s">
        <v>4</v>
      </c>
      <c r="F128" s="91" t="s">
        <v>34</v>
      </c>
      <c r="G128" s="283">
        <v>0</v>
      </c>
      <c r="H128" s="281">
        <f t="shared" si="2"/>
        <v>0</v>
      </c>
    </row>
    <row r="129" spans="1:8" ht="12" customHeight="1" x14ac:dyDescent="0.2">
      <c r="A129" s="178"/>
      <c r="B129" s="121"/>
      <c r="C129" s="2" t="s">
        <v>362</v>
      </c>
      <c r="D129" s="219"/>
      <c r="E129" s="11"/>
      <c r="F129" s="91"/>
      <c r="G129" s="284"/>
      <c r="H129" s="281"/>
    </row>
    <row r="130" spans="1:8" ht="12" customHeight="1" x14ac:dyDescent="0.2">
      <c r="A130" s="178"/>
      <c r="B130" s="121"/>
      <c r="C130" s="2" t="s">
        <v>361</v>
      </c>
      <c r="D130" s="219"/>
      <c r="E130" s="11"/>
      <c r="F130" s="91"/>
      <c r="G130" s="284"/>
      <c r="H130" s="281"/>
    </row>
    <row r="131" spans="1:8" ht="12" customHeight="1" x14ac:dyDescent="0.2">
      <c r="A131" s="178"/>
      <c r="B131" s="121"/>
      <c r="C131" s="2" t="s">
        <v>376</v>
      </c>
      <c r="D131" s="219"/>
      <c r="E131" s="11"/>
      <c r="F131" s="91"/>
      <c r="G131" s="284"/>
      <c r="H131" s="281"/>
    </row>
    <row r="132" spans="1:8" ht="12" customHeight="1" x14ac:dyDescent="0.2">
      <c r="A132" s="178"/>
      <c r="B132" s="121"/>
      <c r="C132" s="2"/>
      <c r="D132" s="219"/>
      <c r="E132" s="11"/>
      <c r="F132" s="91"/>
      <c r="G132" s="284"/>
      <c r="H132" s="281"/>
    </row>
    <row r="133" spans="1:8" ht="12" customHeight="1" x14ac:dyDescent="0.2">
      <c r="A133" s="178" t="s">
        <v>366</v>
      </c>
      <c r="B133" s="121"/>
      <c r="C133" s="14" t="s">
        <v>367</v>
      </c>
      <c r="D133" s="219"/>
      <c r="E133" s="11" t="s">
        <v>4</v>
      </c>
      <c r="F133" s="91" t="s">
        <v>34</v>
      </c>
      <c r="G133" s="283">
        <v>0</v>
      </c>
      <c r="H133" s="281">
        <f t="shared" si="2"/>
        <v>0</v>
      </c>
    </row>
    <row r="134" spans="1:8" ht="12" customHeight="1" x14ac:dyDescent="0.2">
      <c r="A134" s="178"/>
      <c r="B134" s="121"/>
      <c r="C134" s="14"/>
      <c r="D134" s="219"/>
      <c r="E134" s="11"/>
      <c r="F134" s="91"/>
      <c r="G134" s="284"/>
      <c r="H134" s="281"/>
    </row>
    <row r="135" spans="1:8" ht="12" customHeight="1" x14ac:dyDescent="0.2">
      <c r="A135" s="178" t="s">
        <v>370</v>
      </c>
      <c r="B135" s="121"/>
      <c r="C135" s="14" t="s">
        <v>381</v>
      </c>
      <c r="D135" s="219"/>
      <c r="E135" s="11" t="s">
        <v>4</v>
      </c>
      <c r="F135" s="91" t="s">
        <v>34</v>
      </c>
      <c r="G135" s="283">
        <v>0</v>
      </c>
      <c r="H135" s="281">
        <f t="shared" si="2"/>
        <v>0</v>
      </c>
    </row>
    <row r="136" spans="1:8" ht="12" customHeight="1" x14ac:dyDescent="0.2">
      <c r="A136" s="178"/>
      <c r="B136" s="121"/>
      <c r="C136" s="2"/>
      <c r="D136" s="219"/>
      <c r="E136" s="11"/>
      <c r="F136" s="91"/>
      <c r="G136" s="284"/>
      <c r="H136" s="281"/>
    </row>
    <row r="137" spans="1:8" ht="12" customHeight="1" x14ac:dyDescent="0.2">
      <c r="A137" s="178" t="s">
        <v>371</v>
      </c>
      <c r="B137" s="121"/>
      <c r="C137" s="14" t="s">
        <v>368</v>
      </c>
      <c r="D137" s="219"/>
      <c r="E137" s="11" t="s">
        <v>4</v>
      </c>
      <c r="F137" s="91" t="s">
        <v>34</v>
      </c>
      <c r="G137" s="283">
        <v>0</v>
      </c>
      <c r="H137" s="281">
        <f t="shared" si="2"/>
        <v>0</v>
      </c>
    </row>
    <row r="138" spans="1:8" ht="12" customHeight="1" x14ac:dyDescent="0.2">
      <c r="A138" s="178"/>
      <c r="B138" s="121"/>
      <c r="C138" s="2" t="s">
        <v>369</v>
      </c>
      <c r="D138" s="219"/>
      <c r="E138" s="11"/>
      <c r="F138" s="91"/>
      <c r="G138" s="284"/>
      <c r="H138" s="281"/>
    </row>
    <row r="139" spans="1:8" ht="12" customHeight="1" x14ac:dyDescent="0.2">
      <c r="A139" s="178"/>
      <c r="B139" s="121"/>
      <c r="C139" s="2"/>
      <c r="D139" s="219"/>
      <c r="E139" s="11"/>
      <c r="F139" s="91"/>
      <c r="G139" s="284"/>
      <c r="H139" s="281"/>
    </row>
    <row r="140" spans="1:8" ht="12" customHeight="1" x14ac:dyDescent="0.2">
      <c r="A140" s="178" t="s">
        <v>374</v>
      </c>
      <c r="B140" s="121"/>
      <c r="C140" s="14" t="s">
        <v>372</v>
      </c>
      <c r="D140" s="219"/>
      <c r="E140" s="11" t="s">
        <v>4</v>
      </c>
      <c r="F140" s="91" t="s">
        <v>34</v>
      </c>
      <c r="G140" s="283">
        <v>0</v>
      </c>
      <c r="H140" s="281">
        <f t="shared" si="2"/>
        <v>0</v>
      </c>
    </row>
    <row r="141" spans="1:8" ht="12" customHeight="1" x14ac:dyDescent="0.2">
      <c r="A141" s="178"/>
      <c r="B141" s="121"/>
      <c r="C141" s="2" t="s">
        <v>362</v>
      </c>
      <c r="D141" s="219"/>
      <c r="E141" s="11"/>
      <c r="F141" s="91"/>
      <c r="G141" s="284"/>
      <c r="H141" s="281"/>
    </row>
    <row r="142" spans="1:8" ht="12" customHeight="1" x14ac:dyDescent="0.2">
      <c r="A142" s="178"/>
      <c r="B142" s="121"/>
      <c r="C142" s="2" t="s">
        <v>361</v>
      </c>
      <c r="D142" s="219"/>
      <c r="E142" s="11"/>
      <c r="F142" s="91"/>
      <c r="G142" s="284"/>
      <c r="H142" s="281"/>
    </row>
    <row r="143" spans="1:8" ht="12" customHeight="1" x14ac:dyDescent="0.2">
      <c r="A143" s="178"/>
      <c r="B143" s="121"/>
      <c r="C143" s="2" t="s">
        <v>375</v>
      </c>
      <c r="D143" s="219"/>
      <c r="E143" s="11"/>
      <c r="F143" s="91"/>
      <c r="G143" s="284"/>
      <c r="H143" s="281"/>
    </row>
    <row r="144" spans="1:8" ht="12" customHeight="1" x14ac:dyDescent="0.2">
      <c r="A144" s="178"/>
      <c r="B144" s="121"/>
      <c r="C144" s="2"/>
      <c r="D144" s="219"/>
      <c r="E144" s="11"/>
      <c r="F144" s="91"/>
      <c r="G144" s="284"/>
      <c r="H144" s="281"/>
    </row>
    <row r="145" spans="1:8" ht="12" customHeight="1" x14ac:dyDescent="0.2">
      <c r="A145" s="178" t="s">
        <v>377</v>
      </c>
      <c r="B145" s="121"/>
      <c r="C145" s="14" t="s">
        <v>373</v>
      </c>
      <c r="D145" s="219"/>
      <c r="E145" s="11" t="s">
        <v>4</v>
      </c>
      <c r="F145" s="91" t="s">
        <v>34</v>
      </c>
      <c r="G145" s="283">
        <v>0</v>
      </c>
      <c r="H145" s="281">
        <f t="shared" si="2"/>
        <v>0</v>
      </c>
    </row>
    <row r="146" spans="1:8" ht="12" customHeight="1" x14ac:dyDescent="0.2">
      <c r="A146" s="178"/>
      <c r="B146" s="121"/>
      <c r="C146" s="14"/>
      <c r="D146" s="219"/>
      <c r="E146" s="11"/>
      <c r="F146" s="91"/>
      <c r="G146" s="284"/>
      <c r="H146" s="281"/>
    </row>
    <row r="147" spans="1:8" ht="12" customHeight="1" x14ac:dyDescent="0.2">
      <c r="A147" s="178" t="s">
        <v>380</v>
      </c>
      <c r="B147" s="121"/>
      <c r="C147" s="14" t="s">
        <v>360</v>
      </c>
      <c r="D147" s="219"/>
      <c r="E147" s="11" t="s">
        <v>4</v>
      </c>
      <c r="F147" s="91" t="s">
        <v>34</v>
      </c>
      <c r="G147" s="283">
        <v>0</v>
      </c>
      <c r="H147" s="281">
        <f t="shared" si="2"/>
        <v>0</v>
      </c>
    </row>
    <row r="148" spans="1:8" ht="12" customHeight="1" x14ac:dyDescent="0.2">
      <c r="A148" s="178"/>
      <c r="B148" s="121"/>
      <c r="C148" s="14"/>
      <c r="D148" s="219"/>
      <c r="E148" s="11"/>
      <c r="F148" s="91"/>
      <c r="G148" s="325"/>
      <c r="H148" s="324"/>
    </row>
    <row r="149" spans="1:8" ht="15.75" customHeight="1" x14ac:dyDescent="0.25">
      <c r="A149" s="178"/>
      <c r="B149" s="195" t="s">
        <v>54</v>
      </c>
      <c r="C149" s="81" t="s">
        <v>379</v>
      </c>
      <c r="D149" s="219"/>
      <c r="E149" s="11"/>
      <c r="F149" s="91"/>
      <c r="G149" s="325"/>
      <c r="H149" s="324"/>
    </row>
    <row r="150" spans="1:8" ht="12" customHeight="1" thickBot="1" x14ac:dyDescent="0.25">
      <c r="A150" s="179"/>
      <c r="B150" s="114"/>
      <c r="C150" s="69"/>
      <c r="D150" s="70"/>
      <c r="E150" s="55"/>
      <c r="F150" s="279"/>
      <c r="G150" s="285"/>
      <c r="H150" s="282"/>
    </row>
    <row r="151" spans="1:8" ht="12" customHeight="1" x14ac:dyDescent="0.2">
      <c r="A151" s="131"/>
      <c r="H151" s="204"/>
    </row>
    <row r="152" spans="1:8" ht="12" customHeight="1" thickBot="1" x14ac:dyDescent="0.25">
      <c r="A152" s="131"/>
      <c r="H152" s="204"/>
    </row>
    <row r="153" spans="1:8" ht="18.75" thickBot="1" x14ac:dyDescent="0.25">
      <c r="A153" s="170" t="s">
        <v>201</v>
      </c>
      <c r="B153" s="96"/>
      <c r="C153" s="53"/>
      <c r="D153" s="52"/>
      <c r="E153" s="392" t="s">
        <v>505</v>
      </c>
      <c r="F153" s="393"/>
      <c r="G153" s="390">
        <f>SUM(H158:H181)</f>
        <v>0</v>
      </c>
      <c r="H153" s="391"/>
    </row>
    <row r="154" spans="1:8" ht="6.75" customHeight="1" thickBot="1" x14ac:dyDescent="0.25">
      <c r="A154" s="168"/>
      <c r="B154" s="218"/>
      <c r="C154" s="219"/>
      <c r="D154" s="220"/>
      <c r="E154" s="221"/>
      <c r="F154" s="222"/>
      <c r="G154" s="222"/>
      <c r="H154" s="206"/>
    </row>
    <row r="155" spans="1:8" x14ac:dyDescent="0.2">
      <c r="A155" s="171" t="s">
        <v>68</v>
      </c>
      <c r="B155" s="42" t="s">
        <v>45</v>
      </c>
      <c r="C155" s="43" t="s">
        <v>0</v>
      </c>
      <c r="D155" s="44"/>
      <c r="E155" s="43" t="s">
        <v>1</v>
      </c>
      <c r="F155" s="54" t="s">
        <v>2</v>
      </c>
      <c r="G155" s="54" t="s">
        <v>479</v>
      </c>
      <c r="H155" s="54" t="s">
        <v>480</v>
      </c>
    </row>
    <row r="156" spans="1:8" ht="13.5" thickBot="1" x14ac:dyDescent="0.25">
      <c r="A156" s="172" t="s">
        <v>69</v>
      </c>
      <c r="B156" s="47" t="s">
        <v>44</v>
      </c>
      <c r="C156" s="48"/>
      <c r="D156" s="49"/>
      <c r="E156" s="48"/>
      <c r="F156" s="66" t="s">
        <v>1</v>
      </c>
      <c r="G156" s="66" t="s">
        <v>1</v>
      </c>
      <c r="H156" s="66" t="s">
        <v>481</v>
      </c>
    </row>
    <row r="157" spans="1:8" x14ac:dyDescent="0.2">
      <c r="A157" s="177"/>
      <c r="B157" s="151"/>
      <c r="C157" s="149"/>
      <c r="D157" s="152"/>
      <c r="E157" s="60"/>
      <c r="F157" s="299"/>
      <c r="G157" s="322"/>
      <c r="H157" s="321"/>
    </row>
    <row r="158" spans="1:8" x14ac:dyDescent="0.2">
      <c r="A158" s="178" t="s">
        <v>142</v>
      </c>
      <c r="B158" s="112"/>
      <c r="C158" s="156" t="s">
        <v>491</v>
      </c>
      <c r="D158" s="219"/>
      <c r="E158" s="11" t="s">
        <v>4</v>
      </c>
      <c r="F158" s="91" t="s">
        <v>34</v>
      </c>
      <c r="G158" s="345">
        <v>0</v>
      </c>
      <c r="H158" s="281">
        <f>SUM(F158*G158)</f>
        <v>0</v>
      </c>
    </row>
    <row r="159" spans="1:8" x14ac:dyDescent="0.2">
      <c r="A159" s="178"/>
      <c r="B159" s="113"/>
      <c r="C159" s="156"/>
      <c r="D159" s="219"/>
      <c r="E159" s="11"/>
      <c r="F159" s="91"/>
      <c r="G159" s="284"/>
      <c r="H159" s="281"/>
    </row>
    <row r="160" spans="1:8" x14ac:dyDescent="0.2">
      <c r="A160" s="178" t="s">
        <v>143</v>
      </c>
      <c r="B160" s="112"/>
      <c r="C160" s="156" t="s">
        <v>515</v>
      </c>
      <c r="D160" s="219"/>
      <c r="E160" s="11" t="s">
        <v>4</v>
      </c>
      <c r="F160" s="91" t="s">
        <v>34</v>
      </c>
      <c r="G160" s="345">
        <v>0</v>
      </c>
      <c r="H160" s="281">
        <f t="shared" ref="H160:H172" si="3">SUM(F160*G160)</f>
        <v>0</v>
      </c>
    </row>
    <row r="161" spans="1:8" x14ac:dyDescent="0.2">
      <c r="A161" s="178" t="s">
        <v>175</v>
      </c>
      <c r="B161" s="112"/>
      <c r="C161" s="156" t="s">
        <v>514</v>
      </c>
      <c r="D161" s="219"/>
      <c r="E161" s="11" t="s">
        <v>4</v>
      </c>
      <c r="F161" s="91" t="s">
        <v>34</v>
      </c>
      <c r="G161" s="345">
        <v>0</v>
      </c>
      <c r="H161" s="281">
        <f t="shared" ref="H161" si="4">SUM(F161*G161)</f>
        <v>0</v>
      </c>
    </row>
    <row r="162" spans="1:8" x14ac:dyDescent="0.2">
      <c r="A162" s="178" t="s">
        <v>176</v>
      </c>
      <c r="B162" s="112"/>
      <c r="C162" s="156" t="s">
        <v>529</v>
      </c>
      <c r="D162" s="219"/>
      <c r="E162" s="11" t="s">
        <v>4</v>
      </c>
      <c r="F162" s="91" t="s">
        <v>34</v>
      </c>
      <c r="G162" s="345">
        <v>0</v>
      </c>
      <c r="H162" s="281">
        <f t="shared" ref="H162" si="5">SUM(F162*G162)</f>
        <v>0</v>
      </c>
    </row>
    <row r="163" spans="1:8" x14ac:dyDescent="0.2">
      <c r="A163" s="178"/>
      <c r="B163" s="113"/>
      <c r="C163" s="156"/>
      <c r="D163" s="219"/>
      <c r="E163" s="11"/>
      <c r="F163" s="91"/>
      <c r="G163" s="284"/>
      <c r="H163" s="281"/>
    </row>
    <row r="164" spans="1:8" x14ac:dyDescent="0.2">
      <c r="A164" s="178" t="s">
        <v>202</v>
      </c>
      <c r="B164" s="113"/>
      <c r="C164" s="156" t="s">
        <v>663</v>
      </c>
      <c r="D164" s="219"/>
      <c r="E164" s="11" t="s">
        <v>4</v>
      </c>
      <c r="F164" s="91" t="s">
        <v>34</v>
      </c>
      <c r="G164" s="345">
        <v>0</v>
      </c>
      <c r="H164" s="281">
        <f t="shared" si="3"/>
        <v>0</v>
      </c>
    </row>
    <row r="165" spans="1:8" x14ac:dyDescent="0.2">
      <c r="A165" s="178"/>
      <c r="B165" s="113"/>
      <c r="C165" s="156"/>
      <c r="D165" s="219"/>
      <c r="E165" s="11"/>
      <c r="F165" s="91"/>
      <c r="G165" s="284"/>
      <c r="H165" s="281"/>
    </row>
    <row r="166" spans="1:8" x14ac:dyDescent="0.2">
      <c r="A166" s="178" t="s">
        <v>485</v>
      </c>
      <c r="B166" s="113"/>
      <c r="C166" s="156" t="s">
        <v>52</v>
      </c>
      <c r="D166" s="219"/>
      <c r="E166" s="11" t="s">
        <v>4</v>
      </c>
      <c r="F166" s="91" t="s">
        <v>34</v>
      </c>
      <c r="G166" s="345">
        <v>0</v>
      </c>
      <c r="H166" s="281">
        <f t="shared" si="3"/>
        <v>0</v>
      </c>
    </row>
    <row r="167" spans="1:8" x14ac:dyDescent="0.2">
      <c r="A167" s="178"/>
      <c r="B167" s="113"/>
      <c r="C167" s="156"/>
      <c r="D167" s="219"/>
      <c r="E167" s="11"/>
      <c r="F167" s="91"/>
      <c r="G167" s="284"/>
      <c r="H167" s="281"/>
    </row>
    <row r="168" spans="1:8" x14ac:dyDescent="0.2">
      <c r="A168" s="178" t="s">
        <v>495</v>
      </c>
      <c r="B168" s="112"/>
      <c r="C168" s="156" t="s">
        <v>55</v>
      </c>
      <c r="D168" s="219"/>
      <c r="E168" s="11" t="s">
        <v>4</v>
      </c>
      <c r="F168" s="91" t="s">
        <v>34</v>
      </c>
      <c r="G168" s="345">
        <v>0</v>
      </c>
      <c r="H168" s="281">
        <f t="shared" si="3"/>
        <v>0</v>
      </c>
    </row>
    <row r="169" spans="1:8" x14ac:dyDescent="0.2">
      <c r="A169" s="178"/>
      <c r="B169" s="112"/>
      <c r="C169" s="156"/>
      <c r="D169" s="219"/>
      <c r="E169" s="11"/>
      <c r="F169" s="91"/>
      <c r="G169" s="323"/>
      <c r="H169" s="281"/>
    </row>
    <row r="170" spans="1:8" x14ac:dyDescent="0.2">
      <c r="A170" s="178" t="s">
        <v>496</v>
      </c>
      <c r="B170" s="112"/>
      <c r="C170" s="156" t="s">
        <v>497</v>
      </c>
      <c r="D170" s="219"/>
      <c r="E170" s="11" t="s">
        <v>498</v>
      </c>
      <c r="F170" s="91" t="s">
        <v>499</v>
      </c>
      <c r="G170" s="345">
        <v>0</v>
      </c>
      <c r="H170" s="281">
        <f t="shared" si="3"/>
        <v>0</v>
      </c>
    </row>
    <row r="171" spans="1:8" x14ac:dyDescent="0.2">
      <c r="A171" s="178"/>
      <c r="B171" s="112"/>
      <c r="C171" s="156"/>
      <c r="D171" s="219"/>
      <c r="E171" s="11"/>
      <c r="F171" s="91"/>
      <c r="G171" s="323"/>
      <c r="H171" s="281"/>
    </row>
    <row r="172" spans="1:8" x14ac:dyDescent="0.2">
      <c r="A172" s="178" t="s">
        <v>500</v>
      </c>
      <c r="B172" s="112"/>
      <c r="C172" s="156" t="s">
        <v>513</v>
      </c>
      <c r="D172" s="219"/>
      <c r="E172" s="11" t="s">
        <v>4</v>
      </c>
      <c r="F172" s="91" t="s">
        <v>34</v>
      </c>
      <c r="G172" s="345">
        <v>0</v>
      </c>
      <c r="H172" s="281">
        <f t="shared" si="3"/>
        <v>0</v>
      </c>
    </row>
    <row r="173" spans="1:8" x14ac:dyDescent="0.2">
      <c r="A173" s="178"/>
      <c r="B173" s="112"/>
      <c r="C173" s="156"/>
      <c r="D173" s="219"/>
      <c r="E173" s="11"/>
      <c r="F173" s="91"/>
      <c r="G173" s="323"/>
      <c r="H173" s="281"/>
    </row>
    <row r="174" spans="1:8" x14ac:dyDescent="0.2">
      <c r="A174" s="178" t="s">
        <v>657</v>
      </c>
      <c r="B174" s="112"/>
      <c r="C174" s="156" t="s">
        <v>667</v>
      </c>
      <c r="D174" s="219"/>
      <c r="E174" s="11" t="s">
        <v>5</v>
      </c>
      <c r="F174" s="91" t="s">
        <v>108</v>
      </c>
      <c r="G174" s="345">
        <v>0</v>
      </c>
      <c r="H174" s="281">
        <f t="shared" ref="H174" si="6">SUM(F174*G174)</f>
        <v>0</v>
      </c>
    </row>
    <row r="175" spans="1:8" x14ac:dyDescent="0.2">
      <c r="A175" s="178"/>
      <c r="B175" s="112"/>
      <c r="C175" s="156" t="s">
        <v>659</v>
      </c>
      <c r="D175" s="219"/>
      <c r="E175" s="11"/>
      <c r="F175" s="91"/>
      <c r="G175" s="323"/>
      <c r="H175" s="281"/>
    </row>
    <row r="176" spans="1:8" x14ac:dyDescent="0.2">
      <c r="A176" s="178"/>
      <c r="B176" s="112"/>
      <c r="C176" s="156"/>
      <c r="D176" s="219"/>
      <c r="E176" s="11"/>
      <c r="F176" s="91"/>
      <c r="G176" s="323"/>
      <c r="H176" s="281"/>
    </row>
    <row r="177" spans="1:8" x14ac:dyDescent="0.2">
      <c r="A177" s="178" t="s">
        <v>658</v>
      </c>
      <c r="B177" s="112"/>
      <c r="C177" s="156" t="s">
        <v>660</v>
      </c>
      <c r="D177" s="219"/>
      <c r="E177" s="11" t="s">
        <v>5</v>
      </c>
      <c r="F177" s="91" t="s">
        <v>108</v>
      </c>
      <c r="G177" s="345">
        <v>0</v>
      </c>
      <c r="H177" s="281">
        <f t="shared" ref="H177" si="7">SUM(F177*G177)</f>
        <v>0</v>
      </c>
    </row>
    <row r="178" spans="1:8" x14ac:dyDescent="0.2">
      <c r="A178" s="178"/>
      <c r="B178" s="112"/>
      <c r="C178" s="156" t="s">
        <v>666</v>
      </c>
      <c r="D178" s="219"/>
      <c r="E178" s="11"/>
      <c r="F178" s="91"/>
      <c r="G178" s="323"/>
      <c r="H178" s="281"/>
    </row>
    <row r="179" spans="1:8" x14ac:dyDescent="0.2">
      <c r="A179" s="178"/>
      <c r="B179" s="112"/>
      <c r="C179" s="156"/>
      <c r="D179" s="219"/>
      <c r="E179" s="11"/>
      <c r="F179" s="91"/>
      <c r="G179" s="323"/>
      <c r="H179" s="281"/>
    </row>
    <row r="180" spans="1:8" x14ac:dyDescent="0.2">
      <c r="A180" s="178" t="s">
        <v>661</v>
      </c>
      <c r="B180" s="112"/>
      <c r="C180" s="156" t="s">
        <v>662</v>
      </c>
      <c r="D180" s="219"/>
      <c r="E180" s="11" t="s">
        <v>5</v>
      </c>
      <c r="F180" s="91" t="s">
        <v>34</v>
      </c>
      <c r="G180" s="345">
        <v>0</v>
      </c>
      <c r="H180" s="281">
        <f t="shared" ref="H180" si="8">SUM(F180*G180)</f>
        <v>0</v>
      </c>
    </row>
    <row r="181" spans="1:8" ht="13.5" thickBot="1" x14ac:dyDescent="0.25">
      <c r="A181" s="179"/>
      <c r="B181" s="114"/>
      <c r="C181" s="69"/>
      <c r="D181" s="70"/>
      <c r="E181" s="55"/>
      <c r="F181" s="279"/>
      <c r="G181" s="285"/>
      <c r="H181" s="282"/>
    </row>
    <row r="182" spans="1:8" x14ac:dyDescent="0.2">
      <c r="A182" s="131"/>
      <c r="C182" s="224"/>
      <c r="D182" s="225"/>
      <c r="E182" s="221"/>
      <c r="F182" s="222"/>
      <c r="G182" s="222"/>
      <c r="H182" s="206"/>
    </row>
    <row r="183" spans="1:8" ht="13.5" thickBot="1" x14ac:dyDescent="0.25">
      <c r="A183" s="131"/>
      <c r="C183" s="224"/>
      <c r="D183" s="225"/>
      <c r="E183" s="221"/>
      <c r="F183" s="222"/>
      <c r="G183" s="222"/>
      <c r="H183" s="206"/>
    </row>
    <row r="184" spans="1:8" ht="18.75" thickBot="1" x14ac:dyDescent="0.25">
      <c r="A184" s="170" t="s">
        <v>203</v>
      </c>
      <c r="B184" s="96"/>
      <c r="C184" s="53"/>
      <c r="D184" s="52"/>
      <c r="E184" s="392" t="s">
        <v>506</v>
      </c>
      <c r="F184" s="393"/>
      <c r="G184" s="390">
        <f>SUM(H202:H400)</f>
        <v>0</v>
      </c>
      <c r="H184" s="391"/>
    </row>
    <row r="185" spans="1:8" ht="6" customHeight="1" thickBot="1" x14ac:dyDescent="0.25">
      <c r="A185" s="226"/>
      <c r="B185" s="227"/>
      <c r="C185" s="220"/>
      <c r="D185" s="220"/>
      <c r="F185"/>
      <c r="G185"/>
      <c r="H185" s="207"/>
    </row>
    <row r="186" spans="1:8" ht="17.25" customHeight="1" x14ac:dyDescent="0.2">
      <c r="A186" s="180" t="s">
        <v>12</v>
      </c>
      <c r="B186" s="102"/>
      <c r="C186" s="34"/>
      <c r="D186" s="38"/>
      <c r="E186" s="35"/>
      <c r="F186" s="35"/>
      <c r="G186" s="35"/>
      <c r="H186" s="203"/>
    </row>
    <row r="187" spans="1:8" ht="12" customHeight="1" x14ac:dyDescent="0.2">
      <c r="A187" s="181" t="s">
        <v>13</v>
      </c>
      <c r="B187" s="228"/>
      <c r="C187" s="229"/>
      <c r="D187" s="157" t="s">
        <v>146</v>
      </c>
      <c r="E187" s="230"/>
      <c r="F187" s="230"/>
      <c r="G187" s="230"/>
      <c r="H187" s="127"/>
    </row>
    <row r="188" spans="1:8" ht="12" customHeight="1" x14ac:dyDescent="0.2">
      <c r="A188" s="181" t="s">
        <v>14</v>
      </c>
      <c r="B188" s="228"/>
      <c r="C188" s="229"/>
      <c r="D188" s="39" t="s">
        <v>204</v>
      </c>
      <c r="E188" s="230"/>
      <c r="F188" s="230"/>
      <c r="G188" s="230"/>
      <c r="H188" s="127"/>
    </row>
    <row r="189" spans="1:8" ht="12" customHeight="1" x14ac:dyDescent="0.2">
      <c r="A189" s="181" t="s">
        <v>15</v>
      </c>
      <c r="B189" s="228"/>
      <c r="C189" s="229"/>
      <c r="D189" s="39" t="s">
        <v>205</v>
      </c>
      <c r="E189" s="230"/>
      <c r="F189" s="230"/>
      <c r="G189" s="230"/>
      <c r="H189" s="127"/>
    </row>
    <row r="190" spans="1:8" ht="12" customHeight="1" x14ac:dyDescent="0.2">
      <c r="A190" s="181" t="s">
        <v>16</v>
      </c>
      <c r="B190" s="231"/>
      <c r="C190" s="232"/>
      <c r="D190" s="158" t="s">
        <v>206</v>
      </c>
      <c r="E190" s="230"/>
      <c r="F190" s="230"/>
      <c r="G190" s="230"/>
      <c r="H190" s="127"/>
    </row>
    <row r="191" spans="1:8" ht="12" customHeight="1" x14ac:dyDescent="0.2">
      <c r="A191" s="181" t="s">
        <v>17</v>
      </c>
      <c r="B191" s="231"/>
      <c r="C191" s="232"/>
      <c r="D191" s="2" t="s">
        <v>18</v>
      </c>
      <c r="E191" s="230"/>
      <c r="F191" s="230"/>
      <c r="G191" s="230"/>
      <c r="H191" s="127"/>
    </row>
    <row r="192" spans="1:8" ht="12" customHeight="1" x14ac:dyDescent="0.2">
      <c r="A192" s="181" t="s">
        <v>384</v>
      </c>
      <c r="B192" s="231"/>
      <c r="C192" s="229"/>
      <c r="D192" s="194" t="s">
        <v>385</v>
      </c>
      <c r="E192" s="230"/>
      <c r="F192" s="230"/>
      <c r="G192" s="230"/>
      <c r="H192" s="127"/>
    </row>
    <row r="193" spans="1:8" ht="12" customHeight="1" x14ac:dyDescent="0.2">
      <c r="A193" s="181" t="s">
        <v>19</v>
      </c>
      <c r="B193" s="231"/>
      <c r="C193" s="229"/>
      <c r="D193" s="194" t="s">
        <v>20</v>
      </c>
      <c r="E193" s="230"/>
      <c r="F193" s="230"/>
      <c r="G193" s="230"/>
      <c r="H193" s="127"/>
    </row>
    <row r="194" spans="1:8" ht="12" customHeight="1" x14ac:dyDescent="0.2">
      <c r="A194" s="159" t="s">
        <v>47</v>
      </c>
      <c r="B194" s="233"/>
      <c r="C194" s="234"/>
      <c r="D194" s="235" t="s">
        <v>230</v>
      </c>
      <c r="E194" s="236"/>
      <c r="F194" s="236"/>
      <c r="G194" s="236"/>
      <c r="H194" s="126"/>
    </row>
    <row r="195" spans="1:8" ht="12" customHeight="1" x14ac:dyDescent="0.2">
      <c r="A195" s="181" t="s">
        <v>21</v>
      </c>
      <c r="B195" s="231"/>
      <c r="C195" s="234"/>
      <c r="D195" s="40" t="s">
        <v>22</v>
      </c>
      <c r="E195" s="230"/>
      <c r="F195" s="230"/>
      <c r="G195" s="230"/>
      <c r="H195" s="127"/>
    </row>
    <row r="196" spans="1:8" ht="12" customHeight="1" thickBot="1" x14ac:dyDescent="0.25">
      <c r="A196" s="172"/>
      <c r="B196" s="103"/>
      <c r="C196" s="36"/>
      <c r="D196" s="41" t="s">
        <v>23</v>
      </c>
      <c r="E196" s="37"/>
      <c r="F196" s="37"/>
      <c r="G196" s="37"/>
      <c r="H196" s="128"/>
    </row>
    <row r="197" spans="1:8" ht="12" customHeight="1" x14ac:dyDescent="0.2">
      <c r="A197" s="168"/>
      <c r="B197" s="218"/>
      <c r="C197" s="234"/>
      <c r="D197" s="237"/>
      <c r="E197" s="230"/>
      <c r="F197" s="230"/>
      <c r="G197" s="230"/>
      <c r="H197" s="127"/>
    </row>
    <row r="198" spans="1:8" ht="12" customHeight="1" thickBot="1" x14ac:dyDescent="0.25">
      <c r="A198" s="168"/>
      <c r="B198" s="218"/>
      <c r="C198" s="234"/>
      <c r="D198" s="237"/>
      <c r="E198" s="230"/>
      <c r="F198" s="230"/>
      <c r="G198" s="230"/>
      <c r="H198" s="127"/>
    </row>
    <row r="199" spans="1:8" x14ac:dyDescent="0.2">
      <c r="A199" s="171" t="s">
        <v>68</v>
      </c>
      <c r="B199" s="42" t="s">
        <v>45</v>
      </c>
      <c r="C199" s="43" t="s">
        <v>0</v>
      </c>
      <c r="D199" s="44"/>
      <c r="E199" s="45" t="s">
        <v>1</v>
      </c>
      <c r="F199" s="129" t="s">
        <v>2</v>
      </c>
      <c r="G199" s="54" t="s">
        <v>479</v>
      </c>
      <c r="H199" s="54" t="s">
        <v>480</v>
      </c>
    </row>
    <row r="200" spans="1:8" ht="13.5" thickBot="1" x14ac:dyDescent="0.25">
      <c r="A200" s="172" t="s">
        <v>69</v>
      </c>
      <c r="B200" s="47" t="s">
        <v>44</v>
      </c>
      <c r="C200" s="48"/>
      <c r="D200" s="49"/>
      <c r="E200" s="50"/>
      <c r="F200" s="130" t="s">
        <v>1</v>
      </c>
      <c r="G200" s="66" t="s">
        <v>1</v>
      </c>
      <c r="H200" s="66" t="s">
        <v>481</v>
      </c>
    </row>
    <row r="201" spans="1:8" x14ac:dyDescent="0.2">
      <c r="A201" s="171"/>
      <c r="B201" s="97"/>
      <c r="C201" s="43"/>
      <c r="D201" s="46"/>
      <c r="E201" s="45"/>
      <c r="F201" s="304"/>
      <c r="G201" s="313"/>
      <c r="H201" s="309"/>
    </row>
    <row r="202" spans="1:8" ht="18" x14ac:dyDescent="0.25">
      <c r="A202" s="139" t="s">
        <v>24</v>
      </c>
      <c r="B202" s="88"/>
      <c r="C202" s="18"/>
      <c r="D202" s="89"/>
      <c r="E202" s="90"/>
      <c r="F202" s="305"/>
      <c r="G202" s="314"/>
      <c r="H202" s="310"/>
    </row>
    <row r="203" spans="1:8" x14ac:dyDescent="0.2">
      <c r="A203" s="169"/>
      <c r="B203" s="91"/>
      <c r="C203" s="125"/>
      <c r="D203" s="138"/>
      <c r="E203" s="2"/>
      <c r="F203" s="165"/>
      <c r="G203" s="314"/>
      <c r="H203" s="310"/>
    </row>
    <row r="204" spans="1:8" x14ac:dyDescent="0.2">
      <c r="A204" s="169"/>
      <c r="B204" s="91"/>
      <c r="C204" s="8" t="s">
        <v>179</v>
      </c>
      <c r="D204" s="154"/>
      <c r="E204" s="2"/>
      <c r="F204" s="165"/>
      <c r="G204" s="314"/>
      <c r="H204" s="310"/>
    </row>
    <row r="205" spans="1:8" x14ac:dyDescent="0.2">
      <c r="A205" s="169"/>
      <c r="B205" s="91"/>
      <c r="C205" s="154" t="s">
        <v>184</v>
      </c>
      <c r="D205" s="154" t="s">
        <v>210</v>
      </c>
      <c r="E205" s="2"/>
      <c r="F205" s="165"/>
      <c r="G205" s="314"/>
      <c r="H205" s="310"/>
    </row>
    <row r="206" spans="1:8" x14ac:dyDescent="0.2">
      <c r="A206" s="169"/>
      <c r="B206" s="91"/>
      <c r="C206" s="238" t="s">
        <v>185</v>
      </c>
      <c r="D206" s="154"/>
      <c r="E206" s="2"/>
      <c r="F206" s="165"/>
      <c r="G206" s="314"/>
      <c r="H206" s="310"/>
    </row>
    <row r="207" spans="1:8" x14ac:dyDescent="0.2">
      <c r="A207" s="169"/>
      <c r="B207" s="91"/>
      <c r="C207" s="8" t="s">
        <v>70</v>
      </c>
      <c r="D207" s="154" t="s">
        <v>71</v>
      </c>
      <c r="E207" s="2"/>
      <c r="F207" s="165"/>
      <c r="G207" s="314"/>
      <c r="H207" s="310"/>
    </row>
    <row r="208" spans="1:8" x14ac:dyDescent="0.2">
      <c r="A208" s="169"/>
      <c r="B208" s="91"/>
      <c r="C208" s="6" t="s">
        <v>72</v>
      </c>
      <c r="D208" s="3"/>
      <c r="E208" s="2"/>
      <c r="F208" s="165"/>
      <c r="G208" s="314"/>
      <c r="H208" s="310"/>
    </row>
    <row r="209" spans="1:8" x14ac:dyDescent="0.2">
      <c r="A209" s="169"/>
      <c r="B209" s="91"/>
      <c r="C209" s="2" t="s">
        <v>180</v>
      </c>
      <c r="D209" s="3"/>
      <c r="E209" s="2"/>
      <c r="F209" s="165"/>
      <c r="G209" s="314"/>
      <c r="H209" s="310"/>
    </row>
    <row r="210" spans="1:8" x14ac:dyDescent="0.2">
      <c r="A210" s="169"/>
      <c r="B210" s="91"/>
      <c r="C210" s="2" t="s">
        <v>181</v>
      </c>
      <c r="D210" s="3" t="s">
        <v>209</v>
      </c>
      <c r="E210" s="2"/>
      <c r="F210" s="165"/>
      <c r="G210" s="314"/>
      <c r="H210" s="310"/>
    </row>
    <row r="211" spans="1:8" x14ac:dyDescent="0.2">
      <c r="A211" s="169"/>
      <c r="B211" s="91"/>
      <c r="C211" s="2"/>
      <c r="D211" s="3" t="s">
        <v>207</v>
      </c>
      <c r="E211" s="2"/>
      <c r="F211" s="165"/>
      <c r="G211" s="314"/>
      <c r="H211" s="310"/>
    </row>
    <row r="212" spans="1:8" x14ac:dyDescent="0.2">
      <c r="A212" s="169"/>
      <c r="B212" s="91"/>
      <c r="C212" s="2"/>
      <c r="D212" s="3" t="s">
        <v>182</v>
      </c>
      <c r="E212" s="2"/>
      <c r="F212" s="165"/>
      <c r="G212" s="314"/>
      <c r="H212" s="310"/>
    </row>
    <row r="213" spans="1:8" x14ac:dyDescent="0.2">
      <c r="A213" s="169"/>
      <c r="B213" s="91"/>
      <c r="C213" s="2"/>
      <c r="D213" s="3" t="s">
        <v>183</v>
      </c>
      <c r="E213" s="2"/>
      <c r="F213" s="165"/>
      <c r="G213" s="314"/>
      <c r="H213" s="310"/>
    </row>
    <row r="214" spans="1:8" x14ac:dyDescent="0.2">
      <c r="A214" s="168"/>
      <c r="B214" s="91"/>
      <c r="C214" s="2"/>
      <c r="D214" s="3" t="s">
        <v>208</v>
      </c>
      <c r="E214" s="2"/>
      <c r="F214" s="165"/>
      <c r="G214" s="314"/>
      <c r="H214" s="310"/>
    </row>
    <row r="215" spans="1:8" x14ac:dyDescent="0.2">
      <c r="A215" s="168" t="s">
        <v>156</v>
      </c>
      <c r="B215" s="32" t="s">
        <v>73</v>
      </c>
      <c r="C215" s="2" t="s">
        <v>60</v>
      </c>
      <c r="D215" s="3"/>
      <c r="E215" s="11" t="s">
        <v>3</v>
      </c>
      <c r="F215" s="305">
        <v>6</v>
      </c>
      <c r="G215" s="346">
        <v>0</v>
      </c>
      <c r="H215" s="310">
        <f>SUM(F215*G215)</f>
        <v>0</v>
      </c>
    </row>
    <row r="216" spans="1:8" x14ac:dyDescent="0.2">
      <c r="A216" s="168" t="s">
        <v>144</v>
      </c>
      <c r="B216" s="32" t="s">
        <v>74</v>
      </c>
      <c r="C216" s="6" t="s">
        <v>36</v>
      </c>
      <c r="D216" s="3"/>
      <c r="E216" s="11" t="s">
        <v>3</v>
      </c>
      <c r="F216" s="305">
        <v>7</v>
      </c>
      <c r="G216" s="346">
        <v>0</v>
      </c>
      <c r="H216" s="310">
        <f t="shared" ref="H216:H277" si="9">SUM(F216*G216)</f>
        <v>0</v>
      </c>
    </row>
    <row r="217" spans="1:8" x14ac:dyDescent="0.2">
      <c r="A217" s="168"/>
      <c r="B217" s="32"/>
      <c r="C217" s="6"/>
      <c r="E217" s="2"/>
      <c r="F217" s="165"/>
      <c r="G217" s="314"/>
      <c r="H217" s="310"/>
    </row>
    <row r="218" spans="1:8" x14ac:dyDescent="0.2">
      <c r="A218" s="168"/>
      <c r="B218" s="32"/>
      <c r="C218" s="150" t="s">
        <v>107</v>
      </c>
      <c r="D218" s="239"/>
      <c r="E218" s="2"/>
      <c r="F218" s="165"/>
      <c r="G218" s="314"/>
      <c r="H218" s="310"/>
    </row>
    <row r="219" spans="1:8" x14ac:dyDescent="0.2">
      <c r="A219" s="168"/>
      <c r="B219" s="32"/>
      <c r="C219" s="162" t="s">
        <v>37</v>
      </c>
      <c r="D219" s="220" t="s">
        <v>39</v>
      </c>
      <c r="E219" s="2"/>
      <c r="F219" s="165"/>
      <c r="G219" s="314"/>
      <c r="H219" s="310"/>
    </row>
    <row r="220" spans="1:8" x14ac:dyDescent="0.2">
      <c r="A220" s="168" t="s">
        <v>248</v>
      </c>
      <c r="B220" s="91" t="s">
        <v>75</v>
      </c>
      <c r="C220" s="6" t="s">
        <v>76</v>
      </c>
      <c r="E220" s="11" t="s">
        <v>3</v>
      </c>
      <c r="F220" s="165" t="s">
        <v>178</v>
      </c>
      <c r="G220" s="346">
        <v>0</v>
      </c>
      <c r="H220" s="310">
        <f t="shared" si="9"/>
        <v>0</v>
      </c>
    </row>
    <row r="221" spans="1:8" x14ac:dyDescent="0.2">
      <c r="A221" s="168" t="s">
        <v>249</v>
      </c>
      <c r="B221" s="91" t="s">
        <v>77</v>
      </c>
      <c r="C221" s="6" t="s">
        <v>35</v>
      </c>
      <c r="E221" s="11" t="s">
        <v>3</v>
      </c>
      <c r="F221" s="165" t="s">
        <v>109</v>
      </c>
      <c r="G221" s="346">
        <v>0</v>
      </c>
      <c r="H221" s="310">
        <f t="shared" si="9"/>
        <v>0</v>
      </c>
    </row>
    <row r="222" spans="1:8" x14ac:dyDescent="0.2">
      <c r="A222" s="168" t="s">
        <v>250</v>
      </c>
      <c r="B222" s="91" t="s">
        <v>169</v>
      </c>
      <c r="C222" s="6" t="s">
        <v>170</v>
      </c>
      <c r="E222" s="11" t="s">
        <v>3</v>
      </c>
      <c r="F222" s="305">
        <v>4</v>
      </c>
      <c r="G222" s="346">
        <v>0</v>
      </c>
      <c r="H222" s="310">
        <f t="shared" si="9"/>
        <v>0</v>
      </c>
    </row>
    <row r="223" spans="1:8" x14ac:dyDescent="0.2">
      <c r="A223" s="168" t="s">
        <v>251</v>
      </c>
      <c r="B223" s="91" t="s">
        <v>106</v>
      </c>
      <c r="C223" s="6" t="s">
        <v>78</v>
      </c>
      <c r="E223" s="11" t="s">
        <v>3</v>
      </c>
      <c r="F223" s="305">
        <v>2</v>
      </c>
      <c r="G223" s="346">
        <v>0</v>
      </c>
      <c r="H223" s="310">
        <f t="shared" si="9"/>
        <v>0</v>
      </c>
    </row>
    <row r="224" spans="1:8" x14ac:dyDescent="0.2">
      <c r="A224" s="168"/>
      <c r="B224" s="32"/>
      <c r="C224" s="6"/>
      <c r="E224" s="11"/>
      <c r="F224" s="305"/>
      <c r="G224" s="314"/>
      <c r="H224" s="310"/>
    </row>
    <row r="225" spans="1:8" x14ac:dyDescent="0.2">
      <c r="A225" s="168"/>
      <c r="B225" s="32"/>
      <c r="C225" s="156" t="s">
        <v>79</v>
      </c>
      <c r="D225" t="s">
        <v>382</v>
      </c>
      <c r="E225" s="2"/>
      <c r="F225" s="165"/>
      <c r="G225" s="314"/>
      <c r="H225" s="310"/>
    </row>
    <row r="226" spans="1:8" x14ac:dyDescent="0.2">
      <c r="A226" s="168"/>
      <c r="B226" s="196" t="s">
        <v>217</v>
      </c>
      <c r="C226" s="115" t="s">
        <v>36</v>
      </c>
      <c r="D226" s="240" t="s">
        <v>383</v>
      </c>
      <c r="E226" s="11" t="s">
        <v>3</v>
      </c>
      <c r="F226" s="305">
        <v>1</v>
      </c>
      <c r="G226" s="315">
        <v>0</v>
      </c>
      <c r="H226" s="310">
        <f t="shared" si="9"/>
        <v>0</v>
      </c>
    </row>
    <row r="227" spans="1:8" x14ac:dyDescent="0.2">
      <c r="A227" s="168"/>
      <c r="B227" s="32"/>
      <c r="C227" s="2"/>
      <c r="D227" s="240"/>
      <c r="E227" s="11"/>
      <c r="F227" s="305"/>
      <c r="G227" s="314"/>
      <c r="H227" s="310"/>
    </row>
    <row r="228" spans="1:8" x14ac:dyDescent="0.2">
      <c r="A228" s="168"/>
      <c r="B228" s="32"/>
      <c r="C228" s="150" t="s">
        <v>80</v>
      </c>
      <c r="D228" s="239"/>
      <c r="E228" s="2"/>
      <c r="F228" s="165"/>
      <c r="G228" s="314"/>
      <c r="H228" s="310"/>
    </row>
    <row r="229" spans="1:8" x14ac:dyDescent="0.2">
      <c r="A229" s="168"/>
      <c r="B229" s="32"/>
      <c r="C229" s="6" t="s">
        <v>516</v>
      </c>
      <c r="D229" s="239"/>
      <c r="E229" s="2"/>
      <c r="F229" s="28"/>
      <c r="G229" s="316"/>
      <c r="H229" s="310"/>
    </row>
    <row r="230" spans="1:8" x14ac:dyDescent="0.2">
      <c r="A230" s="168" t="s">
        <v>252</v>
      </c>
      <c r="B230" s="32" t="s">
        <v>83</v>
      </c>
      <c r="C230" s="6" t="s">
        <v>60</v>
      </c>
      <c r="D230" s="239"/>
      <c r="E230" s="11" t="s">
        <v>3</v>
      </c>
      <c r="F230" s="291">
        <v>2</v>
      </c>
      <c r="G230" s="347">
        <v>0</v>
      </c>
      <c r="H230" s="310">
        <f t="shared" si="9"/>
        <v>0</v>
      </c>
    </row>
    <row r="231" spans="1:8" x14ac:dyDescent="0.2">
      <c r="A231" s="168"/>
      <c r="B231" s="32"/>
      <c r="C231" s="2"/>
      <c r="D231" s="240"/>
      <c r="E231" s="11"/>
      <c r="F231" s="11"/>
      <c r="G231" s="284"/>
      <c r="H231" s="310"/>
    </row>
    <row r="232" spans="1:8" x14ac:dyDescent="0.2">
      <c r="A232" s="168"/>
      <c r="B232" s="32"/>
      <c r="C232" s="150" t="s">
        <v>81</v>
      </c>
      <c r="D232" s="241"/>
      <c r="E232" s="2"/>
      <c r="F232" s="28"/>
      <c r="G232" s="316"/>
      <c r="H232" s="310"/>
    </row>
    <row r="233" spans="1:8" x14ac:dyDescent="0.2">
      <c r="A233" s="168"/>
      <c r="B233" s="32"/>
      <c r="C233" s="162" t="s">
        <v>82</v>
      </c>
      <c r="D233" s="241"/>
      <c r="E233" s="2"/>
      <c r="F233" s="28"/>
      <c r="G233" s="316"/>
      <c r="H233" s="310"/>
    </row>
    <row r="234" spans="1:8" x14ac:dyDescent="0.2">
      <c r="A234" s="168" t="s">
        <v>253</v>
      </c>
      <c r="B234" s="32" t="s">
        <v>112</v>
      </c>
      <c r="C234" s="2" t="s">
        <v>60</v>
      </c>
      <c r="D234" s="239"/>
      <c r="E234" s="11" t="s">
        <v>3</v>
      </c>
      <c r="F234" s="291">
        <v>2</v>
      </c>
      <c r="G234" s="347">
        <v>0</v>
      </c>
      <c r="H234" s="310">
        <f t="shared" si="9"/>
        <v>0</v>
      </c>
    </row>
    <row r="235" spans="1:8" x14ac:dyDescent="0.2">
      <c r="A235" s="168"/>
      <c r="B235" s="32"/>
      <c r="C235" s="2"/>
      <c r="D235" s="239"/>
      <c r="E235" s="11"/>
      <c r="F235" s="11"/>
      <c r="G235" s="284"/>
      <c r="H235" s="310"/>
    </row>
    <row r="236" spans="1:8" x14ac:dyDescent="0.2">
      <c r="A236" s="168"/>
      <c r="B236" s="32"/>
      <c r="C236" s="156" t="s">
        <v>166</v>
      </c>
      <c r="D236" s="116" t="s">
        <v>84</v>
      </c>
      <c r="E236" s="11"/>
      <c r="F236" s="11"/>
      <c r="G236" s="284"/>
      <c r="H236" s="310"/>
    </row>
    <row r="237" spans="1:8" x14ac:dyDescent="0.2">
      <c r="A237" s="168" t="s">
        <v>254</v>
      </c>
      <c r="B237" s="32" t="s">
        <v>113</v>
      </c>
      <c r="C237" s="148" t="s">
        <v>216</v>
      </c>
      <c r="D237" s="239"/>
      <c r="E237" s="11" t="s">
        <v>3</v>
      </c>
      <c r="F237" s="291">
        <v>1</v>
      </c>
      <c r="G237" s="347">
        <v>0</v>
      </c>
      <c r="H237" s="310">
        <f t="shared" si="9"/>
        <v>0</v>
      </c>
    </row>
    <row r="238" spans="1:8" x14ac:dyDescent="0.2">
      <c r="A238" s="168"/>
      <c r="B238" s="32"/>
      <c r="C238" s="2"/>
      <c r="D238" s="116"/>
      <c r="E238" s="11"/>
      <c r="F238" s="11"/>
      <c r="G238" s="284"/>
      <c r="H238" s="310"/>
    </row>
    <row r="239" spans="1:8" x14ac:dyDescent="0.2">
      <c r="A239" s="168" t="s">
        <v>255</v>
      </c>
      <c r="B239" s="32" t="s">
        <v>114</v>
      </c>
      <c r="C239" s="156" t="s">
        <v>218</v>
      </c>
      <c r="D239" s="223" t="s">
        <v>219</v>
      </c>
      <c r="E239" s="5" t="s">
        <v>4</v>
      </c>
      <c r="F239" s="291">
        <v>1</v>
      </c>
      <c r="G239" s="347">
        <v>0</v>
      </c>
      <c r="H239" s="310">
        <f t="shared" si="9"/>
        <v>0</v>
      </c>
    </row>
    <row r="240" spans="1:8" x14ac:dyDescent="0.2">
      <c r="A240" s="169"/>
      <c r="B240" s="91"/>
      <c r="C240" s="2" t="s">
        <v>220</v>
      </c>
      <c r="D240" s="116"/>
      <c r="E240" s="11"/>
      <c r="F240" s="305"/>
      <c r="G240" s="314"/>
      <c r="H240" s="310"/>
    </row>
    <row r="241" spans="1:8" x14ac:dyDescent="0.2">
      <c r="A241" s="169"/>
      <c r="B241" s="91"/>
      <c r="C241" s="2" t="s">
        <v>221</v>
      </c>
      <c r="D241" s="116"/>
      <c r="E241" s="11"/>
      <c r="F241" s="305"/>
      <c r="G241" s="314"/>
      <c r="H241" s="310"/>
    </row>
    <row r="242" spans="1:8" x14ac:dyDescent="0.2">
      <c r="A242" s="169"/>
      <c r="B242" s="91"/>
      <c r="C242" s="2" t="s">
        <v>222</v>
      </c>
      <c r="D242" s="116"/>
      <c r="E242" s="11"/>
      <c r="F242" s="305"/>
      <c r="G242" s="314"/>
      <c r="H242" s="310"/>
    </row>
    <row r="243" spans="1:8" x14ac:dyDescent="0.2">
      <c r="A243" s="169"/>
      <c r="B243" s="91"/>
      <c r="C243" s="2"/>
      <c r="D243" s="116"/>
      <c r="E243" s="11"/>
      <c r="F243" s="305"/>
      <c r="G243" s="314"/>
      <c r="H243" s="310"/>
    </row>
    <row r="244" spans="1:8" ht="18" x14ac:dyDescent="0.2">
      <c r="A244" s="139" t="s">
        <v>27</v>
      </c>
      <c r="B244" s="91"/>
      <c r="C244" s="8"/>
      <c r="D244" s="9"/>
      <c r="E244" s="2"/>
      <c r="F244" s="165"/>
      <c r="G244" s="314"/>
      <c r="H244" s="310"/>
    </row>
    <row r="245" spans="1:8" x14ac:dyDescent="0.2">
      <c r="A245" s="169"/>
      <c r="B245" s="91"/>
      <c r="C245" s="8"/>
      <c r="D245" s="9"/>
      <c r="E245" s="2"/>
      <c r="F245" s="165"/>
      <c r="G245" s="314"/>
      <c r="H245" s="310"/>
    </row>
    <row r="246" spans="1:8" x14ac:dyDescent="0.2">
      <c r="A246" s="169" t="s">
        <v>256</v>
      </c>
      <c r="B246" s="7">
        <v>220</v>
      </c>
      <c r="C246" s="242" t="s">
        <v>224</v>
      </c>
      <c r="D246" s="220"/>
      <c r="E246" s="5" t="s">
        <v>4</v>
      </c>
      <c r="F246" s="305">
        <v>4</v>
      </c>
      <c r="G246" s="346">
        <v>0</v>
      </c>
      <c r="H246" s="310">
        <f t="shared" si="9"/>
        <v>0</v>
      </c>
    </row>
    <row r="247" spans="1:8" x14ac:dyDescent="0.2">
      <c r="A247" s="169"/>
      <c r="B247" s="27"/>
      <c r="C247" s="137" t="s">
        <v>85</v>
      </c>
      <c r="D247" s="232"/>
      <c r="E247" s="6"/>
      <c r="F247" s="148"/>
      <c r="G247" s="317"/>
      <c r="H247" s="310"/>
    </row>
    <row r="248" spans="1:8" x14ac:dyDescent="0.2">
      <c r="A248" s="169"/>
      <c r="B248" s="27"/>
      <c r="C248" s="242" t="s">
        <v>86</v>
      </c>
      <c r="D248" s="243"/>
      <c r="E248" s="6"/>
      <c r="F248" s="148"/>
      <c r="G248" s="317"/>
      <c r="H248" s="310"/>
    </row>
    <row r="249" spans="1:8" x14ac:dyDescent="0.2">
      <c r="A249" s="169"/>
      <c r="B249" s="27"/>
      <c r="C249" s="137" t="s">
        <v>87</v>
      </c>
      <c r="D249" s="243" t="s">
        <v>39</v>
      </c>
      <c r="E249" s="6"/>
      <c r="F249" s="148"/>
      <c r="G249" s="317"/>
      <c r="H249" s="310"/>
    </row>
    <row r="250" spans="1:8" x14ac:dyDescent="0.2">
      <c r="A250" s="169"/>
      <c r="B250" s="27"/>
      <c r="C250" s="148" t="s">
        <v>88</v>
      </c>
      <c r="D250" s="220" t="s">
        <v>28</v>
      </c>
      <c r="E250" s="6"/>
      <c r="F250" s="148"/>
      <c r="G250" s="317"/>
      <c r="H250" s="310"/>
    </row>
    <row r="251" spans="1:8" x14ac:dyDescent="0.2">
      <c r="A251" s="169"/>
      <c r="B251" s="117"/>
      <c r="C251" s="156" t="s">
        <v>115</v>
      </c>
      <c r="D251" s="189" t="s">
        <v>258</v>
      </c>
      <c r="E251" s="6"/>
      <c r="F251" s="148"/>
      <c r="G251" s="317"/>
      <c r="H251" s="310"/>
    </row>
    <row r="252" spans="1:8" x14ac:dyDescent="0.2">
      <c r="A252" s="169"/>
      <c r="B252" s="91"/>
      <c r="C252" s="244"/>
      <c r="D252" s="245"/>
      <c r="E252" s="6"/>
      <c r="F252" s="165"/>
      <c r="G252" s="314"/>
      <c r="H252" s="310"/>
    </row>
    <row r="253" spans="1:8" x14ac:dyDescent="0.2">
      <c r="A253" s="169" t="s">
        <v>257</v>
      </c>
      <c r="B253" s="91" t="s">
        <v>111</v>
      </c>
      <c r="C253" s="150" t="s">
        <v>225</v>
      </c>
      <c r="D253" s="141"/>
      <c r="E253" s="5" t="s">
        <v>4</v>
      </c>
      <c r="F253" s="305">
        <v>2</v>
      </c>
      <c r="G253" s="346">
        <v>0</v>
      </c>
      <c r="H253" s="310">
        <f t="shared" si="9"/>
        <v>0</v>
      </c>
    </row>
    <row r="254" spans="1:8" x14ac:dyDescent="0.2">
      <c r="A254" s="169"/>
      <c r="B254" s="91"/>
      <c r="C254" s="150" t="s">
        <v>61</v>
      </c>
      <c r="D254" s="164" t="s">
        <v>110</v>
      </c>
      <c r="E254" s="92"/>
      <c r="F254" s="165"/>
      <c r="G254" s="314"/>
      <c r="H254" s="310"/>
    </row>
    <row r="255" spans="1:8" x14ac:dyDescent="0.2">
      <c r="A255" s="169"/>
      <c r="B255" s="91"/>
      <c r="C255" s="150" t="s">
        <v>89</v>
      </c>
      <c r="D255" s="164"/>
      <c r="E255" s="5"/>
      <c r="F255" s="165"/>
      <c r="G255" s="314"/>
      <c r="H255" s="310"/>
    </row>
    <row r="256" spans="1:8" x14ac:dyDescent="0.2">
      <c r="A256" s="169"/>
      <c r="B256" s="91"/>
      <c r="C256" s="148" t="s">
        <v>90</v>
      </c>
      <c r="D256" s="246" t="s">
        <v>28</v>
      </c>
      <c r="E256" s="5"/>
      <c r="F256" s="165"/>
      <c r="G256" s="314"/>
      <c r="H256" s="310"/>
    </row>
    <row r="257" spans="1:8" x14ac:dyDescent="0.2">
      <c r="A257" s="169"/>
      <c r="B257" s="91"/>
      <c r="C257" s="148" t="s">
        <v>91</v>
      </c>
      <c r="D257" s="142"/>
      <c r="E257" s="5"/>
      <c r="F257" s="165"/>
      <c r="G257" s="314"/>
      <c r="H257" s="310"/>
    </row>
    <row r="258" spans="1:8" x14ac:dyDescent="0.2">
      <c r="A258" s="169"/>
      <c r="B258" s="91"/>
      <c r="C258" s="148" t="s">
        <v>226</v>
      </c>
      <c r="D258" s="142"/>
      <c r="E258" s="93"/>
      <c r="F258" s="165"/>
      <c r="G258" s="314"/>
      <c r="H258" s="310"/>
    </row>
    <row r="259" spans="1:8" x14ac:dyDescent="0.2">
      <c r="A259" s="169"/>
      <c r="B259" s="91"/>
      <c r="C259" s="156" t="s">
        <v>116</v>
      </c>
      <c r="D259" s="189" t="s">
        <v>259</v>
      </c>
      <c r="E259" s="93"/>
      <c r="F259" s="165"/>
      <c r="G259" s="314"/>
      <c r="H259" s="310"/>
    </row>
    <row r="260" spans="1:8" x14ac:dyDescent="0.2">
      <c r="A260" s="169"/>
      <c r="B260" s="91"/>
      <c r="C260" s="8"/>
      <c r="D260" s="9"/>
      <c r="E260" s="2"/>
      <c r="F260" s="165"/>
      <c r="G260" s="314"/>
      <c r="H260" s="310"/>
    </row>
    <row r="261" spans="1:8" ht="18" x14ac:dyDescent="0.2">
      <c r="A261" s="139" t="s">
        <v>92</v>
      </c>
      <c r="B261" s="91"/>
      <c r="C261" s="8"/>
      <c r="D261" s="9"/>
      <c r="E261" s="2"/>
      <c r="F261" s="165"/>
      <c r="G261" s="314"/>
      <c r="H261" s="310"/>
    </row>
    <row r="262" spans="1:8" x14ac:dyDescent="0.2">
      <c r="A262" s="169"/>
      <c r="B262" s="91"/>
      <c r="C262" s="8"/>
      <c r="D262" s="9"/>
      <c r="E262" s="2"/>
      <c r="F262" s="165"/>
      <c r="G262" s="314"/>
      <c r="H262" s="310"/>
    </row>
    <row r="263" spans="1:8" x14ac:dyDescent="0.2">
      <c r="A263" s="168" t="s">
        <v>260</v>
      </c>
      <c r="B263" s="91" t="s">
        <v>131</v>
      </c>
      <c r="C263" s="150" t="s">
        <v>93</v>
      </c>
      <c r="D263" s="12" t="s">
        <v>94</v>
      </c>
      <c r="E263" s="5" t="s">
        <v>4</v>
      </c>
      <c r="F263" s="305">
        <v>2</v>
      </c>
      <c r="G263" s="346">
        <v>0</v>
      </c>
      <c r="H263" s="310">
        <f t="shared" si="9"/>
        <v>0</v>
      </c>
    </row>
    <row r="264" spans="1:8" x14ac:dyDescent="0.2">
      <c r="A264" s="168" t="s">
        <v>261</v>
      </c>
      <c r="B264" s="91" t="s">
        <v>165</v>
      </c>
      <c r="C264" s="148" t="s">
        <v>90</v>
      </c>
      <c r="D264" s="220" t="s">
        <v>28</v>
      </c>
      <c r="E264" s="92"/>
      <c r="F264" s="165"/>
      <c r="G264" s="314"/>
      <c r="H264" s="310"/>
    </row>
    <row r="265" spans="1:8" x14ac:dyDescent="0.2">
      <c r="A265" s="169"/>
      <c r="B265" s="91"/>
      <c r="C265" s="148" t="s">
        <v>62</v>
      </c>
      <c r="D265" s="12"/>
      <c r="E265" s="92"/>
      <c r="F265" s="165"/>
      <c r="G265" s="314"/>
      <c r="H265" s="310"/>
    </row>
    <row r="266" spans="1:8" x14ac:dyDescent="0.2">
      <c r="A266" s="169"/>
      <c r="B266" s="91"/>
      <c r="C266" s="148" t="s">
        <v>226</v>
      </c>
      <c r="D266" s="12"/>
      <c r="E266" s="5"/>
      <c r="F266" s="165"/>
      <c r="G266" s="314"/>
      <c r="H266" s="310"/>
    </row>
    <row r="267" spans="1:8" x14ac:dyDescent="0.2">
      <c r="A267" s="169"/>
      <c r="B267" s="91"/>
      <c r="C267" s="156" t="s">
        <v>116</v>
      </c>
      <c r="D267" s="189" t="s">
        <v>259</v>
      </c>
      <c r="E267" s="93"/>
      <c r="F267" s="165"/>
      <c r="G267" s="314"/>
      <c r="H267" s="310"/>
    </row>
    <row r="268" spans="1:8" x14ac:dyDescent="0.2">
      <c r="A268" s="169"/>
      <c r="B268" s="91"/>
      <c r="C268" s="14"/>
      <c r="D268" s="12"/>
      <c r="E268" s="111"/>
      <c r="F268" s="165"/>
      <c r="G268" s="314"/>
      <c r="H268" s="310"/>
    </row>
    <row r="269" spans="1:8" x14ac:dyDescent="0.2">
      <c r="A269" s="169" t="s">
        <v>262</v>
      </c>
      <c r="B269" s="163" t="s">
        <v>168</v>
      </c>
      <c r="C269" s="14" t="s">
        <v>222</v>
      </c>
      <c r="D269" s="12"/>
      <c r="E269" s="5" t="s">
        <v>4</v>
      </c>
      <c r="F269" s="165" t="s">
        <v>34</v>
      </c>
      <c r="G269" s="346">
        <v>0</v>
      </c>
      <c r="H269" s="310">
        <f t="shared" si="9"/>
        <v>0</v>
      </c>
    </row>
    <row r="270" spans="1:8" x14ac:dyDescent="0.2">
      <c r="A270" s="169"/>
      <c r="B270" s="91"/>
      <c r="C270" s="2" t="s">
        <v>223</v>
      </c>
      <c r="D270" s="12"/>
      <c r="E270" s="111"/>
      <c r="F270" s="165"/>
      <c r="G270" s="314"/>
      <c r="H270" s="310"/>
    </row>
    <row r="271" spans="1:8" x14ac:dyDescent="0.2">
      <c r="A271" s="169"/>
      <c r="B271" s="91"/>
      <c r="C271" s="14"/>
      <c r="D271" s="12"/>
      <c r="E271" s="111"/>
      <c r="F271" s="165"/>
      <c r="G271" s="314"/>
      <c r="H271" s="310"/>
    </row>
    <row r="272" spans="1:8" x14ac:dyDescent="0.2">
      <c r="A272" s="169" t="s">
        <v>263</v>
      </c>
      <c r="B272" s="165" t="s">
        <v>163</v>
      </c>
      <c r="C272" s="150" t="s">
        <v>132</v>
      </c>
      <c r="D272" s="166"/>
      <c r="E272" s="5" t="s">
        <v>4</v>
      </c>
      <c r="F272" s="165" t="s">
        <v>34</v>
      </c>
      <c r="G272" s="346">
        <v>0</v>
      </c>
      <c r="H272" s="310">
        <f t="shared" si="9"/>
        <v>0</v>
      </c>
    </row>
    <row r="273" spans="1:8" x14ac:dyDescent="0.2">
      <c r="A273" s="169"/>
      <c r="B273" s="165"/>
      <c r="C273" s="148" t="s">
        <v>63</v>
      </c>
      <c r="D273" s="147" t="s">
        <v>164</v>
      </c>
      <c r="E273" s="4"/>
      <c r="F273" s="306"/>
      <c r="G273" s="318"/>
      <c r="H273" s="310"/>
    </row>
    <row r="274" spans="1:8" x14ac:dyDescent="0.2">
      <c r="A274" s="169"/>
      <c r="B274" s="167"/>
      <c r="C274" s="148" t="s">
        <v>64</v>
      </c>
      <c r="D274" s="147" t="s">
        <v>227</v>
      </c>
      <c r="E274" s="4"/>
      <c r="F274" s="306"/>
      <c r="G274" s="318"/>
      <c r="H274" s="310"/>
    </row>
    <row r="275" spans="1:8" x14ac:dyDescent="0.2">
      <c r="A275" s="169"/>
      <c r="B275" s="165"/>
      <c r="C275" s="148" t="s">
        <v>65</v>
      </c>
      <c r="D275" s="147" t="s">
        <v>228</v>
      </c>
      <c r="E275" s="4"/>
      <c r="F275" s="306"/>
      <c r="G275" s="318"/>
      <c r="H275" s="310"/>
    </row>
    <row r="276" spans="1:8" x14ac:dyDescent="0.2">
      <c r="A276" s="169"/>
      <c r="B276" s="91"/>
      <c r="C276" s="14"/>
      <c r="D276" s="12"/>
      <c r="E276" s="111"/>
      <c r="F276" s="165"/>
      <c r="G276" s="314"/>
      <c r="H276" s="310"/>
    </row>
    <row r="277" spans="1:8" x14ac:dyDescent="0.2">
      <c r="A277" s="169" t="s">
        <v>264</v>
      </c>
      <c r="B277" s="165" t="s">
        <v>167</v>
      </c>
      <c r="C277" s="14" t="s">
        <v>229</v>
      </c>
      <c r="D277" s="12"/>
      <c r="E277" s="5" t="s">
        <v>4</v>
      </c>
      <c r="F277" s="165" t="s">
        <v>34</v>
      </c>
      <c r="G277" s="346">
        <v>0</v>
      </c>
      <c r="H277" s="310">
        <f t="shared" si="9"/>
        <v>0</v>
      </c>
    </row>
    <row r="278" spans="1:8" x14ac:dyDescent="0.2">
      <c r="A278" s="169"/>
      <c r="B278" s="91"/>
      <c r="C278" s="14"/>
      <c r="D278" s="12"/>
      <c r="E278" s="111"/>
      <c r="F278" s="165"/>
      <c r="G278" s="314"/>
      <c r="H278" s="310"/>
    </row>
    <row r="279" spans="1:8" ht="23.25" x14ac:dyDescent="0.2">
      <c r="A279" s="197" t="s">
        <v>389</v>
      </c>
      <c r="B279" s="91"/>
      <c r="C279" s="8"/>
      <c r="D279" s="9"/>
      <c r="E279" s="2"/>
      <c r="F279" s="165"/>
      <c r="G279" s="314"/>
      <c r="H279" s="310"/>
    </row>
    <row r="280" spans="1:8" ht="18" x14ac:dyDescent="0.2">
      <c r="A280" s="139" t="s">
        <v>390</v>
      </c>
      <c r="B280" s="91"/>
      <c r="C280" s="8"/>
      <c r="D280" s="9"/>
      <c r="E280" s="2"/>
      <c r="F280" s="165"/>
      <c r="G280" s="314"/>
      <c r="H280" s="310"/>
    </row>
    <row r="281" spans="1:8" x14ac:dyDescent="0.2">
      <c r="A281" s="169"/>
      <c r="B281" s="91"/>
      <c r="C281" s="8" t="s">
        <v>386</v>
      </c>
      <c r="D281" s="220"/>
      <c r="E281" s="2"/>
      <c r="F281" s="165"/>
      <c r="G281" s="314"/>
      <c r="H281" s="310"/>
    </row>
    <row r="282" spans="1:8" x14ac:dyDescent="0.2">
      <c r="A282" s="169"/>
      <c r="B282" s="91"/>
      <c r="C282" s="6" t="s">
        <v>38</v>
      </c>
      <c r="D282" s="220"/>
      <c r="E282" s="2"/>
      <c r="F282" s="165"/>
      <c r="G282" s="314"/>
      <c r="H282" s="310"/>
    </row>
    <row r="283" spans="1:8" x14ac:dyDescent="0.2">
      <c r="A283" s="169"/>
      <c r="B283" s="91"/>
      <c r="C283" s="6" t="s">
        <v>37</v>
      </c>
      <c r="D283" s="235" t="s">
        <v>230</v>
      </c>
      <c r="E283" s="2"/>
      <c r="F283" s="165"/>
      <c r="G283" s="314"/>
      <c r="H283" s="310"/>
    </row>
    <row r="284" spans="1:8" x14ac:dyDescent="0.2">
      <c r="A284" s="169" t="s">
        <v>269</v>
      </c>
      <c r="B284" s="91"/>
      <c r="C284" s="94" t="s">
        <v>95</v>
      </c>
      <c r="D284" s="9"/>
      <c r="E284" s="11" t="s">
        <v>6</v>
      </c>
      <c r="F284" s="165" t="s">
        <v>287</v>
      </c>
      <c r="G284" s="346">
        <v>0</v>
      </c>
      <c r="H284" s="310">
        <f t="shared" ref="H284:H339" si="10">SUM(F284*G284)</f>
        <v>0</v>
      </c>
    </row>
    <row r="285" spans="1:8" x14ac:dyDescent="0.2">
      <c r="A285" s="169" t="s">
        <v>270</v>
      </c>
      <c r="B285" s="91"/>
      <c r="C285" s="94" t="s">
        <v>96</v>
      </c>
      <c r="D285" s="9"/>
      <c r="E285" s="11" t="s">
        <v>6</v>
      </c>
      <c r="F285" s="165" t="s">
        <v>265</v>
      </c>
      <c r="G285" s="346">
        <v>0</v>
      </c>
      <c r="H285" s="310">
        <f t="shared" si="10"/>
        <v>0</v>
      </c>
    </row>
    <row r="286" spans="1:8" x14ac:dyDescent="0.2">
      <c r="A286" s="169" t="s">
        <v>271</v>
      </c>
      <c r="B286" s="91"/>
      <c r="C286" s="94" t="s">
        <v>171</v>
      </c>
      <c r="D286" s="9"/>
      <c r="E286" s="11" t="s">
        <v>6</v>
      </c>
      <c r="F286" s="165" t="s">
        <v>287</v>
      </c>
      <c r="G286" s="346">
        <v>0</v>
      </c>
      <c r="H286" s="310">
        <f t="shared" si="10"/>
        <v>0</v>
      </c>
    </row>
    <row r="287" spans="1:8" x14ac:dyDescent="0.2">
      <c r="A287" s="169" t="s">
        <v>272</v>
      </c>
      <c r="B287" s="91"/>
      <c r="C287" s="94" t="s">
        <v>97</v>
      </c>
      <c r="D287" s="9"/>
      <c r="E287" s="11" t="s">
        <v>6</v>
      </c>
      <c r="F287" s="165" t="s">
        <v>265</v>
      </c>
      <c r="G287" s="346">
        <v>0</v>
      </c>
      <c r="H287" s="310">
        <f t="shared" si="10"/>
        <v>0</v>
      </c>
    </row>
    <row r="288" spans="1:8" x14ac:dyDescent="0.2">
      <c r="A288" s="169" t="s">
        <v>273</v>
      </c>
      <c r="B288" s="91"/>
      <c r="C288" s="94" t="s">
        <v>98</v>
      </c>
      <c r="D288" s="9"/>
      <c r="E288" s="11" t="s">
        <v>6</v>
      </c>
      <c r="F288" s="165" t="s">
        <v>265</v>
      </c>
      <c r="G288" s="346">
        <v>0</v>
      </c>
      <c r="H288" s="310">
        <f t="shared" si="10"/>
        <v>0</v>
      </c>
    </row>
    <row r="289" spans="1:8" x14ac:dyDescent="0.2">
      <c r="A289" s="169" t="s">
        <v>274</v>
      </c>
      <c r="B289" s="91"/>
      <c r="C289" s="94" t="s">
        <v>48</v>
      </c>
      <c r="D289" s="9"/>
      <c r="E289" s="11" t="s">
        <v>6</v>
      </c>
      <c r="F289" s="165" t="s">
        <v>265</v>
      </c>
      <c r="G289" s="346">
        <v>0</v>
      </c>
      <c r="H289" s="310">
        <f t="shared" si="10"/>
        <v>0</v>
      </c>
    </row>
    <row r="290" spans="1:8" x14ac:dyDescent="0.2">
      <c r="A290" s="169"/>
      <c r="B290" s="91"/>
      <c r="C290" s="94"/>
      <c r="D290" s="247"/>
      <c r="E290" s="11"/>
      <c r="F290" s="165"/>
      <c r="G290" s="314"/>
      <c r="H290" s="310"/>
    </row>
    <row r="291" spans="1:8" x14ac:dyDescent="0.2">
      <c r="A291" s="169"/>
      <c r="B291" s="91"/>
      <c r="C291" s="15" t="s">
        <v>99</v>
      </c>
      <c r="D291" s="235" t="s">
        <v>230</v>
      </c>
      <c r="E291" s="11"/>
      <c r="F291" s="165"/>
      <c r="G291" s="314"/>
      <c r="H291" s="310"/>
    </row>
    <row r="292" spans="1:8" x14ac:dyDescent="0.2">
      <c r="A292" s="169" t="s">
        <v>275</v>
      </c>
      <c r="B292" s="91"/>
      <c r="C292" s="94" t="s">
        <v>95</v>
      </c>
      <c r="D292" s="235"/>
      <c r="E292" s="5" t="s">
        <v>3</v>
      </c>
      <c r="F292" s="165" t="s">
        <v>178</v>
      </c>
      <c r="G292" s="346">
        <v>0</v>
      </c>
      <c r="H292" s="310">
        <f t="shared" si="10"/>
        <v>0</v>
      </c>
    </row>
    <row r="293" spans="1:8" x14ac:dyDescent="0.2">
      <c r="A293" s="169" t="s">
        <v>276</v>
      </c>
      <c r="B293" s="91"/>
      <c r="C293" s="94" t="s">
        <v>96</v>
      </c>
      <c r="D293" s="9"/>
      <c r="E293" s="5" t="s">
        <v>3</v>
      </c>
      <c r="F293" s="165" t="s">
        <v>267</v>
      </c>
      <c r="G293" s="346">
        <v>0</v>
      </c>
      <c r="H293" s="310">
        <f t="shared" si="10"/>
        <v>0</v>
      </c>
    </row>
    <row r="294" spans="1:8" x14ac:dyDescent="0.2">
      <c r="A294" s="169" t="s">
        <v>277</v>
      </c>
      <c r="B294" s="91"/>
      <c r="C294" s="94" t="s">
        <v>171</v>
      </c>
      <c r="D294" s="9"/>
      <c r="E294" s="11" t="s">
        <v>3</v>
      </c>
      <c r="F294" s="165" t="s">
        <v>109</v>
      </c>
      <c r="G294" s="346">
        <v>0</v>
      </c>
      <c r="H294" s="310">
        <f t="shared" si="10"/>
        <v>0</v>
      </c>
    </row>
    <row r="295" spans="1:8" x14ac:dyDescent="0.2">
      <c r="A295" s="169" t="s">
        <v>278</v>
      </c>
      <c r="B295" s="91"/>
      <c r="C295" s="94" t="s">
        <v>97</v>
      </c>
      <c r="D295" s="9"/>
      <c r="E295" s="5" t="s">
        <v>3</v>
      </c>
      <c r="F295" s="165" t="s">
        <v>266</v>
      </c>
      <c r="G295" s="346">
        <v>0</v>
      </c>
      <c r="H295" s="310">
        <f t="shared" si="10"/>
        <v>0</v>
      </c>
    </row>
    <row r="296" spans="1:8" x14ac:dyDescent="0.2">
      <c r="A296" s="169" t="s">
        <v>279</v>
      </c>
      <c r="B296" s="91"/>
      <c r="C296" s="94" t="s">
        <v>98</v>
      </c>
      <c r="D296" s="9"/>
      <c r="E296" s="5" t="s">
        <v>3</v>
      </c>
      <c r="F296" s="165" t="s">
        <v>109</v>
      </c>
      <c r="G296" s="346">
        <v>0</v>
      </c>
      <c r="H296" s="310">
        <f t="shared" si="10"/>
        <v>0</v>
      </c>
    </row>
    <row r="297" spans="1:8" x14ac:dyDescent="0.2">
      <c r="A297" s="169" t="s">
        <v>280</v>
      </c>
      <c r="B297" s="91"/>
      <c r="C297" s="94" t="s">
        <v>48</v>
      </c>
      <c r="D297" s="9"/>
      <c r="E297" s="5" t="s">
        <v>3</v>
      </c>
      <c r="F297" s="165" t="s">
        <v>108</v>
      </c>
      <c r="G297" s="346">
        <v>0</v>
      </c>
      <c r="H297" s="310">
        <f t="shared" si="10"/>
        <v>0</v>
      </c>
    </row>
    <row r="298" spans="1:8" x14ac:dyDescent="0.2">
      <c r="A298" s="169"/>
      <c r="B298" s="91"/>
      <c r="C298" s="94"/>
      <c r="D298" s="9"/>
      <c r="E298" s="28"/>
      <c r="F298" s="165"/>
      <c r="G298" s="314"/>
      <c r="H298" s="310"/>
    </row>
    <row r="299" spans="1:8" x14ac:dyDescent="0.2">
      <c r="A299" s="169"/>
      <c r="B299" s="91"/>
      <c r="C299" s="153" t="s">
        <v>100</v>
      </c>
      <c r="D299" s="235" t="s">
        <v>230</v>
      </c>
      <c r="E299" s="11"/>
      <c r="F299" s="165"/>
      <c r="G299" s="314"/>
      <c r="H299" s="310"/>
    </row>
    <row r="300" spans="1:8" x14ac:dyDescent="0.2">
      <c r="A300" s="169" t="s">
        <v>281</v>
      </c>
      <c r="B300" s="91"/>
      <c r="C300" s="13" t="s">
        <v>162</v>
      </c>
      <c r="D300" s="9"/>
      <c r="E300" s="5" t="s">
        <v>3</v>
      </c>
      <c r="F300" s="165" t="s">
        <v>268</v>
      </c>
      <c r="G300" s="346">
        <v>0</v>
      </c>
      <c r="H300" s="310">
        <f t="shared" si="10"/>
        <v>0</v>
      </c>
    </row>
    <row r="301" spans="1:8" x14ac:dyDescent="0.2">
      <c r="A301" s="169" t="s">
        <v>282</v>
      </c>
      <c r="B301" s="91"/>
      <c r="C301" s="13" t="s">
        <v>118</v>
      </c>
      <c r="D301" s="9"/>
      <c r="E301" s="5" t="s">
        <v>3</v>
      </c>
      <c r="F301" s="165" t="s">
        <v>108</v>
      </c>
      <c r="G301" s="346">
        <v>0</v>
      </c>
      <c r="H301" s="310">
        <f t="shared" si="10"/>
        <v>0</v>
      </c>
    </row>
    <row r="302" spans="1:8" x14ac:dyDescent="0.2">
      <c r="A302" s="169"/>
      <c r="B302" s="91"/>
      <c r="C302" s="13"/>
      <c r="D302" s="9"/>
      <c r="E302" s="28"/>
      <c r="F302" s="165"/>
      <c r="G302" s="314"/>
      <c r="H302" s="310"/>
    </row>
    <row r="303" spans="1:8" x14ac:dyDescent="0.2">
      <c r="A303" s="169"/>
      <c r="B303" s="91"/>
      <c r="C303" s="150" t="s">
        <v>101</v>
      </c>
      <c r="D303" s="235" t="s">
        <v>230</v>
      </c>
      <c r="E303" s="11"/>
      <c r="F303" s="165"/>
      <c r="G303" s="314"/>
      <c r="H303" s="310"/>
    </row>
    <row r="304" spans="1:8" x14ac:dyDescent="0.2">
      <c r="A304" s="169" t="s">
        <v>283</v>
      </c>
      <c r="B304" s="91"/>
      <c r="C304" s="2" t="s">
        <v>231</v>
      </c>
      <c r="D304" s="235"/>
      <c r="E304" s="5" t="s">
        <v>3</v>
      </c>
      <c r="F304" s="165" t="s">
        <v>34</v>
      </c>
      <c r="G304" s="346">
        <v>0</v>
      </c>
      <c r="H304" s="310">
        <f t="shared" si="10"/>
        <v>0</v>
      </c>
    </row>
    <row r="305" spans="1:8" x14ac:dyDescent="0.2">
      <c r="A305" s="169"/>
      <c r="B305" s="91"/>
      <c r="C305" s="95"/>
      <c r="D305" s="17"/>
      <c r="E305" s="28"/>
      <c r="F305" s="165"/>
      <c r="G305" s="314"/>
      <c r="H305" s="310"/>
    </row>
    <row r="306" spans="1:8" x14ac:dyDescent="0.2">
      <c r="A306" s="169"/>
      <c r="B306" s="91"/>
      <c r="C306" s="143" t="s">
        <v>102</v>
      </c>
      <c r="D306" s="235" t="s">
        <v>230</v>
      </c>
      <c r="E306" s="124"/>
      <c r="F306" s="165"/>
      <c r="G306" s="314"/>
      <c r="H306" s="310"/>
    </row>
    <row r="307" spans="1:8" x14ac:dyDescent="0.2">
      <c r="A307" s="169" t="s">
        <v>284</v>
      </c>
      <c r="B307" s="91"/>
      <c r="C307" s="145" t="s">
        <v>36</v>
      </c>
      <c r="D307" s="147"/>
      <c r="E307" s="146" t="s">
        <v>3</v>
      </c>
      <c r="F307" s="165" t="s">
        <v>34</v>
      </c>
      <c r="G307" s="346">
        <v>0</v>
      </c>
      <c r="H307" s="310">
        <f t="shared" si="10"/>
        <v>0</v>
      </c>
    </row>
    <row r="308" spans="1:8" x14ac:dyDescent="0.2">
      <c r="A308" s="169"/>
      <c r="B308" s="91"/>
      <c r="C308" s="15"/>
      <c r="D308" s="9"/>
      <c r="E308" s="11"/>
      <c r="F308" s="28"/>
      <c r="G308" s="316"/>
      <c r="H308" s="310"/>
    </row>
    <row r="309" spans="1:8" x14ac:dyDescent="0.2">
      <c r="A309" s="169"/>
      <c r="B309" s="91"/>
      <c r="C309" s="143" t="s">
        <v>103</v>
      </c>
      <c r="D309" s="235"/>
      <c r="E309" s="124"/>
      <c r="F309" s="307"/>
      <c r="G309" s="319"/>
      <c r="H309" s="310"/>
    </row>
    <row r="310" spans="1:8" x14ac:dyDescent="0.2">
      <c r="A310" s="169" t="s">
        <v>431</v>
      </c>
      <c r="B310" s="91"/>
      <c r="C310" s="6" t="s">
        <v>76</v>
      </c>
      <c r="D310" s="235"/>
      <c r="E310" s="146" t="s">
        <v>3</v>
      </c>
      <c r="F310" s="91" t="s">
        <v>178</v>
      </c>
      <c r="G310" s="345">
        <v>0</v>
      </c>
      <c r="H310" s="310">
        <f t="shared" si="10"/>
        <v>0</v>
      </c>
    </row>
    <row r="311" spans="1:8" x14ac:dyDescent="0.2">
      <c r="A311" s="169" t="s">
        <v>432</v>
      </c>
      <c r="B311" s="91"/>
      <c r="C311" s="6" t="s">
        <v>35</v>
      </c>
      <c r="D311" s="140"/>
      <c r="E311" s="146" t="s">
        <v>3</v>
      </c>
      <c r="F311" s="91" t="s">
        <v>109</v>
      </c>
      <c r="G311" s="345">
        <v>0</v>
      </c>
      <c r="H311" s="310">
        <f t="shared" si="10"/>
        <v>0</v>
      </c>
    </row>
    <row r="312" spans="1:8" x14ac:dyDescent="0.2">
      <c r="A312" s="169" t="s">
        <v>433</v>
      </c>
      <c r="B312" s="91"/>
      <c r="C312" s="6" t="s">
        <v>170</v>
      </c>
      <c r="D312" s="140"/>
      <c r="E312" s="146" t="s">
        <v>3</v>
      </c>
      <c r="F312" s="91" t="s">
        <v>109</v>
      </c>
      <c r="G312" s="345">
        <v>0</v>
      </c>
      <c r="H312" s="310">
        <f t="shared" si="10"/>
        <v>0</v>
      </c>
    </row>
    <row r="313" spans="1:8" x14ac:dyDescent="0.2">
      <c r="A313" s="169" t="s">
        <v>434</v>
      </c>
      <c r="B313" s="91"/>
      <c r="C313" s="6" t="s">
        <v>78</v>
      </c>
      <c r="D313" s="9"/>
      <c r="E313" s="146" t="s">
        <v>3</v>
      </c>
      <c r="F313" s="91" t="s">
        <v>108</v>
      </c>
      <c r="G313" s="345">
        <v>0</v>
      </c>
      <c r="H313" s="310">
        <f t="shared" si="10"/>
        <v>0</v>
      </c>
    </row>
    <row r="314" spans="1:8" x14ac:dyDescent="0.2">
      <c r="A314" s="169"/>
      <c r="B314" s="91"/>
      <c r="C314" s="6"/>
      <c r="D314" s="247"/>
      <c r="E314" s="5"/>
      <c r="F314" s="11"/>
      <c r="G314" s="284"/>
      <c r="H314" s="310"/>
    </row>
    <row r="315" spans="1:8" x14ac:dyDescent="0.2">
      <c r="A315" s="169"/>
      <c r="B315" s="91"/>
      <c r="C315" s="15" t="s">
        <v>104</v>
      </c>
      <c r="D315" s="235"/>
      <c r="E315" s="5"/>
      <c r="F315" s="91"/>
      <c r="G315" s="284"/>
      <c r="H315" s="310"/>
    </row>
    <row r="316" spans="1:8" x14ac:dyDescent="0.2">
      <c r="A316" s="169" t="s">
        <v>435</v>
      </c>
      <c r="B316" s="91"/>
      <c r="C316" s="6" t="s">
        <v>76</v>
      </c>
      <c r="D316" s="140"/>
      <c r="E316" s="146" t="s">
        <v>3</v>
      </c>
      <c r="F316" s="91" t="s">
        <v>178</v>
      </c>
      <c r="G316" s="345">
        <v>0</v>
      </c>
      <c r="H316" s="310">
        <f t="shared" si="10"/>
        <v>0</v>
      </c>
    </row>
    <row r="317" spans="1:8" x14ac:dyDescent="0.2">
      <c r="A317" s="169" t="s">
        <v>436</v>
      </c>
      <c r="B317" s="91"/>
      <c r="C317" s="6" t="s">
        <v>35</v>
      </c>
      <c r="D317" s="140"/>
      <c r="E317" s="146" t="s">
        <v>3</v>
      </c>
      <c r="F317" s="91" t="s">
        <v>109</v>
      </c>
      <c r="G317" s="345">
        <v>0</v>
      </c>
      <c r="H317" s="310">
        <f t="shared" si="10"/>
        <v>0</v>
      </c>
    </row>
    <row r="318" spans="1:8" x14ac:dyDescent="0.2">
      <c r="A318" s="169" t="s">
        <v>437</v>
      </c>
      <c r="B318" s="91"/>
      <c r="C318" s="6" t="s">
        <v>170</v>
      </c>
      <c r="D318" s="140"/>
      <c r="E318" s="146" t="s">
        <v>3</v>
      </c>
      <c r="F318" s="91" t="s">
        <v>109</v>
      </c>
      <c r="G318" s="345">
        <v>0</v>
      </c>
      <c r="H318" s="310">
        <f t="shared" si="10"/>
        <v>0</v>
      </c>
    </row>
    <row r="319" spans="1:8" x14ac:dyDescent="0.2">
      <c r="A319" s="169" t="s">
        <v>438</v>
      </c>
      <c r="B319" s="91"/>
      <c r="C319" s="6" t="s">
        <v>78</v>
      </c>
      <c r="D319" s="9"/>
      <c r="E319" s="146" t="s">
        <v>3</v>
      </c>
      <c r="F319" s="91" t="s">
        <v>108</v>
      </c>
      <c r="G319" s="345">
        <v>0</v>
      </c>
      <c r="H319" s="310">
        <f t="shared" si="10"/>
        <v>0</v>
      </c>
    </row>
    <row r="320" spans="1:8" x14ac:dyDescent="0.2">
      <c r="A320" s="169"/>
      <c r="B320" s="91"/>
      <c r="C320" s="15"/>
      <c r="E320" s="5"/>
      <c r="F320" s="91"/>
      <c r="G320" s="284"/>
      <c r="H320" s="310"/>
    </row>
    <row r="321" spans="1:8" x14ac:dyDescent="0.2">
      <c r="A321" s="169"/>
      <c r="B321" s="91"/>
      <c r="C321" s="15" t="s">
        <v>387</v>
      </c>
      <c r="E321" s="5"/>
      <c r="F321" s="91"/>
      <c r="G321" s="284"/>
      <c r="H321" s="310"/>
    </row>
    <row r="322" spans="1:8" x14ac:dyDescent="0.2">
      <c r="A322" s="169" t="s">
        <v>439</v>
      </c>
      <c r="B322" s="91"/>
      <c r="C322" s="6" t="s">
        <v>76</v>
      </c>
      <c r="E322" s="146" t="s">
        <v>3</v>
      </c>
      <c r="F322" s="91" t="s">
        <v>178</v>
      </c>
      <c r="G322" s="345">
        <v>0</v>
      </c>
      <c r="H322" s="310">
        <f t="shared" si="10"/>
        <v>0</v>
      </c>
    </row>
    <row r="323" spans="1:8" x14ac:dyDescent="0.2">
      <c r="A323" s="169" t="s">
        <v>440</v>
      </c>
      <c r="B323" s="91"/>
      <c r="C323" s="6" t="s">
        <v>35</v>
      </c>
      <c r="E323" s="146" t="s">
        <v>3</v>
      </c>
      <c r="F323" s="91" t="s">
        <v>109</v>
      </c>
      <c r="G323" s="345">
        <v>0</v>
      </c>
      <c r="H323" s="310">
        <f t="shared" si="10"/>
        <v>0</v>
      </c>
    </row>
    <row r="324" spans="1:8" x14ac:dyDescent="0.2">
      <c r="A324" s="169" t="s">
        <v>441</v>
      </c>
      <c r="B324" s="91"/>
      <c r="C324" s="6" t="s">
        <v>170</v>
      </c>
      <c r="E324" s="146" t="s">
        <v>3</v>
      </c>
      <c r="F324" s="91" t="s">
        <v>109</v>
      </c>
      <c r="G324" s="345">
        <v>0</v>
      </c>
      <c r="H324" s="310">
        <f t="shared" si="10"/>
        <v>0</v>
      </c>
    </row>
    <row r="325" spans="1:8" x14ac:dyDescent="0.2">
      <c r="A325" s="169"/>
      <c r="B325" s="91"/>
      <c r="C325" s="8"/>
      <c r="D325" s="78"/>
      <c r="E325" s="2"/>
      <c r="F325" s="28"/>
      <c r="G325" s="316"/>
      <c r="H325" s="310"/>
    </row>
    <row r="326" spans="1:8" ht="18" x14ac:dyDescent="0.2">
      <c r="A326" s="139" t="s">
        <v>391</v>
      </c>
      <c r="B326" s="91"/>
      <c r="C326" s="8"/>
      <c r="D326" s="78"/>
      <c r="E326" s="2"/>
      <c r="F326" s="28"/>
      <c r="G326" s="316"/>
      <c r="H326" s="310"/>
    </row>
    <row r="327" spans="1:8" x14ac:dyDescent="0.2">
      <c r="A327" s="169"/>
      <c r="B327" s="91"/>
      <c r="C327" s="18"/>
      <c r="D327" s="9"/>
      <c r="E327" s="2"/>
      <c r="F327" s="28"/>
      <c r="G327" s="316"/>
      <c r="H327" s="310"/>
    </row>
    <row r="328" spans="1:8" x14ac:dyDescent="0.2">
      <c r="A328" s="169"/>
      <c r="B328" s="91"/>
      <c r="C328" s="8" t="s">
        <v>232</v>
      </c>
      <c r="D328" s="67"/>
      <c r="E328" s="2"/>
      <c r="F328" s="28"/>
      <c r="G328" s="316"/>
      <c r="H328" s="310"/>
    </row>
    <row r="329" spans="1:8" x14ac:dyDescent="0.2">
      <c r="A329" s="169"/>
      <c r="B329" s="91"/>
      <c r="C329" s="8" t="s">
        <v>129</v>
      </c>
      <c r="D329" s="67"/>
      <c r="E329" s="2"/>
      <c r="F329" s="28"/>
      <c r="G329" s="316"/>
      <c r="H329" s="310"/>
    </row>
    <row r="330" spans="1:8" x14ac:dyDescent="0.2">
      <c r="A330" s="169" t="s">
        <v>442</v>
      </c>
      <c r="B330" s="91"/>
      <c r="C330" s="148" t="s">
        <v>60</v>
      </c>
      <c r="D330" s="147"/>
      <c r="E330" s="146" t="s">
        <v>4</v>
      </c>
      <c r="F330" s="163" t="s">
        <v>285</v>
      </c>
      <c r="G330" s="347">
        <v>0</v>
      </c>
      <c r="H330" s="310">
        <f t="shared" si="10"/>
        <v>0</v>
      </c>
    </row>
    <row r="331" spans="1:8" x14ac:dyDescent="0.2">
      <c r="A331" s="169" t="s">
        <v>443</v>
      </c>
      <c r="B331" s="91"/>
      <c r="C331" s="148" t="s">
        <v>36</v>
      </c>
      <c r="D331" s="147"/>
      <c r="E331" s="146" t="s">
        <v>4</v>
      </c>
      <c r="F331" s="163" t="s">
        <v>108</v>
      </c>
      <c r="G331" s="347">
        <v>0</v>
      </c>
      <c r="H331" s="310">
        <f t="shared" si="10"/>
        <v>0</v>
      </c>
    </row>
    <row r="332" spans="1:8" x14ac:dyDescent="0.2">
      <c r="A332" s="169"/>
      <c r="B332" s="91"/>
      <c r="C332" s="8" t="s">
        <v>105</v>
      </c>
      <c r="D332" s="9"/>
      <c r="E332" s="2"/>
      <c r="F332" s="28"/>
      <c r="G332" s="316"/>
      <c r="H332" s="310"/>
    </row>
    <row r="333" spans="1:8" x14ac:dyDescent="0.2">
      <c r="A333" s="169"/>
      <c r="B333" s="91"/>
      <c r="C333" s="8"/>
      <c r="D333" s="9"/>
      <c r="E333" s="2"/>
      <c r="F333" s="28"/>
      <c r="G333" s="316"/>
      <c r="H333" s="310"/>
    </row>
    <row r="334" spans="1:8" ht="18" x14ac:dyDescent="0.2">
      <c r="A334" s="144" t="s">
        <v>392</v>
      </c>
      <c r="B334" s="91"/>
      <c r="C334" s="8"/>
      <c r="D334" s="9"/>
      <c r="E334" s="2"/>
      <c r="F334" s="28"/>
      <c r="G334" s="316"/>
      <c r="H334" s="310"/>
    </row>
    <row r="335" spans="1:8" x14ac:dyDescent="0.2">
      <c r="A335" s="169"/>
      <c r="B335" s="91"/>
      <c r="C335" s="14" t="s">
        <v>398</v>
      </c>
      <c r="D335" s="123"/>
      <c r="E335" s="11"/>
      <c r="F335" s="11"/>
      <c r="G335" s="284"/>
      <c r="H335" s="310"/>
    </row>
    <row r="336" spans="1:8" x14ac:dyDescent="0.2">
      <c r="A336" s="169" t="s">
        <v>444</v>
      </c>
      <c r="B336" s="91"/>
      <c r="C336" s="14" t="s">
        <v>399</v>
      </c>
      <c r="D336" s="123"/>
      <c r="E336" s="11" t="s">
        <v>3</v>
      </c>
      <c r="F336" s="11">
        <v>7</v>
      </c>
      <c r="G336" s="345">
        <v>0</v>
      </c>
      <c r="H336" s="310">
        <f t="shared" si="10"/>
        <v>0</v>
      </c>
    </row>
    <row r="337" spans="1:8" x14ac:dyDescent="0.2">
      <c r="A337" s="169" t="s">
        <v>445</v>
      </c>
      <c r="B337" s="91"/>
      <c r="C337" s="14" t="s">
        <v>400</v>
      </c>
      <c r="D337" s="123"/>
      <c r="E337" s="11" t="s">
        <v>3</v>
      </c>
      <c r="F337" s="11">
        <v>4</v>
      </c>
      <c r="G337" s="345">
        <v>0</v>
      </c>
      <c r="H337" s="310">
        <f t="shared" si="10"/>
        <v>0</v>
      </c>
    </row>
    <row r="338" spans="1:8" x14ac:dyDescent="0.2">
      <c r="A338" s="169"/>
      <c r="B338" s="91"/>
      <c r="C338" s="125"/>
      <c r="D338" s="123"/>
      <c r="E338" s="11"/>
      <c r="F338" s="11"/>
      <c r="G338" s="284"/>
      <c r="H338" s="310"/>
    </row>
    <row r="339" spans="1:8" x14ac:dyDescent="0.2">
      <c r="A339" s="169" t="s">
        <v>446</v>
      </c>
      <c r="B339" s="91"/>
      <c r="C339" s="14" t="s">
        <v>388</v>
      </c>
      <c r="D339" s="3" t="s">
        <v>66</v>
      </c>
      <c r="E339" s="11" t="s">
        <v>5</v>
      </c>
      <c r="F339" s="11">
        <v>1</v>
      </c>
      <c r="G339" s="345">
        <v>0</v>
      </c>
      <c r="H339" s="310">
        <f t="shared" si="10"/>
        <v>0</v>
      </c>
    </row>
    <row r="340" spans="1:8" x14ac:dyDescent="0.2">
      <c r="A340" s="169"/>
      <c r="B340" s="222"/>
      <c r="C340" s="125"/>
      <c r="D340" s="123"/>
      <c r="E340" s="11"/>
      <c r="F340" s="11"/>
      <c r="G340" s="284"/>
      <c r="H340" s="310"/>
    </row>
    <row r="341" spans="1:8" x14ac:dyDescent="0.2">
      <c r="A341" s="169"/>
      <c r="B341" s="222"/>
      <c r="C341" s="14" t="s">
        <v>130</v>
      </c>
      <c r="D341" s="123"/>
      <c r="E341" s="11"/>
      <c r="F341" s="305"/>
      <c r="G341" s="314"/>
      <c r="H341" s="310"/>
    </row>
    <row r="342" spans="1:8" x14ac:dyDescent="0.2">
      <c r="A342" s="169"/>
      <c r="B342" s="222"/>
      <c r="C342" s="14"/>
      <c r="D342" s="123"/>
      <c r="E342" s="11"/>
      <c r="F342" s="305"/>
      <c r="G342" s="314"/>
      <c r="H342" s="310"/>
    </row>
    <row r="343" spans="1:8" ht="23.25" x14ac:dyDescent="0.2">
      <c r="A343" s="197" t="s">
        <v>393</v>
      </c>
      <c r="B343" s="222"/>
      <c r="C343" s="14"/>
      <c r="D343" s="123"/>
      <c r="E343" s="11"/>
      <c r="F343" s="305"/>
      <c r="G343" s="314"/>
      <c r="H343" s="310"/>
    </row>
    <row r="344" spans="1:8" ht="18" x14ac:dyDescent="0.2">
      <c r="A344" s="139" t="s">
        <v>390</v>
      </c>
      <c r="B344" s="211"/>
      <c r="C344" s="8"/>
      <c r="D344" s="78"/>
      <c r="E344" s="28"/>
      <c r="F344" s="165"/>
      <c r="G344" s="314"/>
      <c r="H344" s="310"/>
    </row>
    <row r="345" spans="1:8" x14ac:dyDescent="0.2">
      <c r="A345" s="169"/>
      <c r="B345" s="218"/>
      <c r="C345" s="8" t="s">
        <v>386</v>
      </c>
      <c r="D345" s="220"/>
      <c r="E345" s="28"/>
      <c r="F345" s="165"/>
      <c r="G345" s="314"/>
      <c r="H345" s="310"/>
    </row>
    <row r="346" spans="1:8" x14ac:dyDescent="0.2">
      <c r="A346" s="169"/>
      <c r="B346" s="218"/>
      <c r="C346" s="6" t="s">
        <v>38</v>
      </c>
      <c r="D346" s="220"/>
      <c r="E346" s="28"/>
      <c r="F346" s="165"/>
      <c r="G346" s="314"/>
      <c r="H346" s="310"/>
    </row>
    <row r="347" spans="1:8" x14ac:dyDescent="0.2">
      <c r="A347" s="169"/>
      <c r="B347" s="218"/>
      <c r="C347" s="14" t="s">
        <v>37</v>
      </c>
      <c r="D347" s="235" t="s">
        <v>230</v>
      </c>
      <c r="E347" s="28"/>
      <c r="F347" s="165"/>
      <c r="G347" s="314"/>
      <c r="H347" s="310"/>
    </row>
    <row r="348" spans="1:8" x14ac:dyDescent="0.2">
      <c r="A348" s="169"/>
      <c r="B348" s="218"/>
      <c r="C348" s="14" t="s">
        <v>236</v>
      </c>
      <c r="D348" s="248" t="s">
        <v>237</v>
      </c>
      <c r="E348" s="28"/>
      <c r="F348" s="165"/>
      <c r="G348" s="314"/>
      <c r="H348" s="310"/>
    </row>
    <row r="349" spans="1:8" x14ac:dyDescent="0.2">
      <c r="A349" s="169"/>
      <c r="B349" s="218"/>
      <c r="C349" s="6"/>
      <c r="D349" s="249"/>
      <c r="E349" s="28"/>
      <c r="F349" s="165"/>
      <c r="G349" s="314"/>
      <c r="H349" s="310"/>
    </row>
    <row r="350" spans="1:8" x14ac:dyDescent="0.2">
      <c r="A350" s="169" t="s">
        <v>447</v>
      </c>
      <c r="B350" s="218"/>
      <c r="C350" s="77" t="s">
        <v>48</v>
      </c>
      <c r="D350" s="140"/>
      <c r="E350" s="11" t="s">
        <v>6</v>
      </c>
      <c r="F350" s="165" t="s">
        <v>286</v>
      </c>
      <c r="G350" s="346">
        <v>0</v>
      </c>
      <c r="H350" s="310">
        <f t="shared" ref="H350:H398" si="11">SUM(F350*G350)</f>
        <v>0</v>
      </c>
    </row>
    <row r="351" spans="1:8" x14ac:dyDescent="0.2">
      <c r="A351" s="169" t="s">
        <v>448</v>
      </c>
      <c r="B351" s="218"/>
      <c r="C351" s="77" t="s">
        <v>344</v>
      </c>
      <c r="D351" s="140"/>
      <c r="E351" s="11" t="s">
        <v>6</v>
      </c>
      <c r="F351" s="165" t="s">
        <v>517</v>
      </c>
      <c r="G351" s="346">
        <v>0</v>
      </c>
      <c r="H351" s="310">
        <f t="shared" si="11"/>
        <v>0</v>
      </c>
    </row>
    <row r="352" spans="1:8" x14ac:dyDescent="0.2">
      <c r="A352" s="169"/>
      <c r="B352" s="218"/>
      <c r="C352" s="2"/>
      <c r="D352" s="250"/>
      <c r="E352" s="28"/>
      <c r="F352" s="165"/>
      <c r="G352" s="314"/>
      <c r="H352" s="310"/>
    </row>
    <row r="353" spans="1:8" x14ac:dyDescent="0.2">
      <c r="A353" s="169"/>
      <c r="B353" s="218"/>
      <c r="C353" s="15" t="s">
        <v>99</v>
      </c>
      <c r="D353" s="235" t="s">
        <v>230</v>
      </c>
      <c r="E353" s="11"/>
      <c r="F353" s="165"/>
      <c r="G353" s="314"/>
      <c r="H353" s="310"/>
    </row>
    <row r="354" spans="1:8" x14ac:dyDescent="0.2">
      <c r="A354" s="169" t="s">
        <v>449</v>
      </c>
      <c r="B354" s="218"/>
      <c r="C354" s="77" t="s">
        <v>48</v>
      </c>
      <c r="D354" s="78"/>
      <c r="E354" s="11" t="s">
        <v>3</v>
      </c>
      <c r="F354" s="165" t="s">
        <v>267</v>
      </c>
      <c r="G354" s="346">
        <v>0</v>
      </c>
      <c r="H354" s="310">
        <f t="shared" si="11"/>
        <v>0</v>
      </c>
    </row>
    <row r="355" spans="1:8" x14ac:dyDescent="0.2">
      <c r="A355" s="169"/>
      <c r="B355" s="218"/>
      <c r="C355" s="2"/>
      <c r="D355" s="78"/>
      <c r="E355" s="28"/>
      <c r="F355" s="165"/>
      <c r="G355" s="314"/>
      <c r="H355" s="310"/>
    </row>
    <row r="356" spans="1:8" x14ac:dyDescent="0.2">
      <c r="A356" s="169"/>
      <c r="B356" s="218"/>
      <c r="C356" s="153" t="s">
        <v>238</v>
      </c>
      <c r="D356" s="235" t="s">
        <v>230</v>
      </c>
      <c r="E356" s="11"/>
      <c r="F356" s="165"/>
      <c r="G356" s="314"/>
      <c r="H356" s="310"/>
    </row>
    <row r="357" spans="1:8" x14ac:dyDescent="0.2">
      <c r="A357" s="169" t="s">
        <v>450</v>
      </c>
      <c r="B357" s="218"/>
      <c r="C357" s="77" t="s">
        <v>48</v>
      </c>
      <c r="D357" s="140"/>
      <c r="E357" s="11" t="s">
        <v>3</v>
      </c>
      <c r="F357" s="165" t="s">
        <v>109</v>
      </c>
      <c r="G357" s="346">
        <v>0</v>
      </c>
      <c r="H357" s="310">
        <f t="shared" si="11"/>
        <v>0</v>
      </c>
    </row>
    <row r="358" spans="1:8" x14ac:dyDescent="0.2">
      <c r="A358" s="169"/>
      <c r="B358" s="218"/>
      <c r="C358" s="77"/>
      <c r="D358" s="250"/>
      <c r="E358" s="11"/>
      <c r="F358" s="165"/>
      <c r="G358" s="314"/>
      <c r="H358" s="310"/>
    </row>
    <row r="359" spans="1:8" ht="18" x14ac:dyDescent="0.2">
      <c r="A359" s="139" t="s">
        <v>391</v>
      </c>
      <c r="B359" s="211"/>
      <c r="C359" s="8"/>
      <c r="D359" s="78"/>
      <c r="E359" s="28"/>
      <c r="F359" s="165"/>
      <c r="G359" s="314"/>
      <c r="H359" s="310"/>
    </row>
    <row r="360" spans="1:8" x14ac:dyDescent="0.2">
      <c r="A360" s="169"/>
      <c r="B360" s="218"/>
      <c r="C360" s="8" t="s">
        <v>232</v>
      </c>
      <c r="D360" s="67"/>
      <c r="E360" s="28"/>
      <c r="F360" s="165"/>
      <c r="G360" s="314"/>
      <c r="H360" s="310"/>
    </row>
    <row r="361" spans="1:8" x14ac:dyDescent="0.2">
      <c r="A361" s="169"/>
      <c r="B361" s="218"/>
      <c r="C361" s="8" t="s">
        <v>129</v>
      </c>
      <c r="D361" s="67"/>
      <c r="E361" s="28"/>
      <c r="F361" s="165"/>
      <c r="G361" s="314"/>
      <c r="H361" s="310"/>
    </row>
    <row r="362" spans="1:8" x14ac:dyDescent="0.2">
      <c r="A362" s="169" t="s">
        <v>451</v>
      </c>
      <c r="B362" s="218"/>
      <c r="C362" s="2" t="s">
        <v>36</v>
      </c>
      <c r="D362" s="78"/>
      <c r="E362" s="5" t="s">
        <v>4</v>
      </c>
      <c r="F362" s="165" t="s">
        <v>287</v>
      </c>
      <c r="G362" s="346">
        <v>0</v>
      </c>
      <c r="H362" s="310">
        <f t="shared" si="11"/>
        <v>0</v>
      </c>
    </row>
    <row r="363" spans="1:8" x14ac:dyDescent="0.2">
      <c r="A363" s="169"/>
      <c r="B363" s="218"/>
      <c r="C363" s="2"/>
      <c r="D363" s="78"/>
      <c r="E363" s="28"/>
      <c r="F363" s="165"/>
      <c r="G363" s="314"/>
      <c r="H363" s="310"/>
    </row>
    <row r="364" spans="1:8" x14ac:dyDescent="0.2">
      <c r="A364" s="169"/>
      <c r="B364" s="218"/>
      <c r="C364" s="8" t="s">
        <v>172</v>
      </c>
      <c r="D364" s="3"/>
      <c r="E364" s="221"/>
      <c r="F364" s="305"/>
      <c r="G364" s="314"/>
      <c r="H364" s="310"/>
    </row>
    <row r="365" spans="1:8" x14ac:dyDescent="0.2">
      <c r="A365" s="169" t="s">
        <v>452</v>
      </c>
      <c r="B365" s="218"/>
      <c r="C365" s="2" t="s">
        <v>36</v>
      </c>
      <c r="D365" s="78"/>
      <c r="E365" s="5" t="s">
        <v>4</v>
      </c>
      <c r="F365" s="165" t="s">
        <v>108</v>
      </c>
      <c r="G365" s="346">
        <v>0</v>
      </c>
      <c r="H365" s="310">
        <f t="shared" si="11"/>
        <v>0</v>
      </c>
    </row>
    <row r="366" spans="1:8" x14ac:dyDescent="0.2">
      <c r="A366" s="168"/>
      <c r="B366" s="218"/>
      <c r="C366" s="14"/>
      <c r="D366" s="3"/>
      <c r="E366" s="221"/>
      <c r="F366" s="305"/>
      <c r="G366" s="314"/>
      <c r="H366" s="310"/>
    </row>
    <row r="367" spans="1:8" ht="18" x14ac:dyDescent="0.2">
      <c r="A367" s="144" t="s">
        <v>394</v>
      </c>
      <c r="B367" s="211"/>
      <c r="C367" s="14"/>
      <c r="D367" s="3"/>
      <c r="E367" s="221"/>
      <c r="F367" s="305"/>
      <c r="G367" s="314"/>
      <c r="H367" s="310"/>
    </row>
    <row r="368" spans="1:8" x14ac:dyDescent="0.2">
      <c r="A368" s="169" t="s">
        <v>453</v>
      </c>
      <c r="B368" s="218"/>
      <c r="C368" s="14" t="s">
        <v>530</v>
      </c>
      <c r="D368" s="12" t="s">
        <v>402</v>
      </c>
      <c r="E368" s="5" t="s">
        <v>4</v>
      </c>
      <c r="F368" s="165" t="s">
        <v>289</v>
      </c>
      <c r="G368" s="346">
        <v>0</v>
      </c>
      <c r="H368" s="310">
        <f t="shared" si="11"/>
        <v>0</v>
      </c>
    </row>
    <row r="369" spans="1:8" x14ac:dyDescent="0.2">
      <c r="A369" s="169"/>
      <c r="B369" s="218"/>
      <c r="C369" s="2" t="s">
        <v>472</v>
      </c>
      <c r="D369" s="12"/>
      <c r="E369" s="5"/>
      <c r="F369" s="165"/>
      <c r="G369" s="314"/>
      <c r="H369" s="310"/>
    </row>
    <row r="370" spans="1:8" x14ac:dyDescent="0.2">
      <c r="A370" s="169"/>
      <c r="B370" s="218"/>
      <c r="C370" s="14"/>
      <c r="D370" s="12"/>
      <c r="E370" s="5"/>
      <c r="F370" s="165"/>
      <c r="G370" s="314"/>
      <c r="H370" s="310"/>
    </row>
    <row r="371" spans="1:8" x14ac:dyDescent="0.2">
      <c r="A371" s="169" t="s">
        <v>454</v>
      </c>
      <c r="B371" s="218"/>
      <c r="C371" s="14" t="s">
        <v>462</v>
      </c>
      <c r="D371" s="3"/>
      <c r="E371" s="5" t="s">
        <v>4</v>
      </c>
      <c r="F371" s="165" t="s">
        <v>288</v>
      </c>
      <c r="G371" s="346">
        <v>0</v>
      </c>
      <c r="H371" s="310">
        <f t="shared" si="11"/>
        <v>0</v>
      </c>
    </row>
    <row r="372" spans="1:8" x14ac:dyDescent="0.2">
      <c r="A372" s="169"/>
      <c r="B372" s="218"/>
      <c r="C372" s="2" t="s">
        <v>473</v>
      </c>
      <c r="D372" s="3"/>
      <c r="E372" s="251"/>
      <c r="F372" s="165"/>
      <c r="G372" s="314"/>
      <c r="H372" s="310"/>
    </row>
    <row r="373" spans="1:8" x14ac:dyDescent="0.2">
      <c r="A373" s="169"/>
      <c r="B373" s="218"/>
      <c r="C373" s="14"/>
      <c r="D373" s="3"/>
      <c r="E373" s="251"/>
      <c r="F373" s="165"/>
      <c r="G373" s="314"/>
      <c r="H373" s="310"/>
    </row>
    <row r="374" spans="1:8" x14ac:dyDescent="0.2">
      <c r="A374" s="169" t="s">
        <v>455</v>
      </c>
      <c r="B374" s="218"/>
      <c r="C374" s="14" t="s">
        <v>475</v>
      </c>
      <c r="D374" s="3"/>
      <c r="E374" s="5" t="s">
        <v>4</v>
      </c>
      <c r="F374" s="165" t="s">
        <v>109</v>
      </c>
      <c r="G374" s="346">
        <v>0</v>
      </c>
      <c r="H374" s="310">
        <f t="shared" si="11"/>
        <v>0</v>
      </c>
    </row>
    <row r="375" spans="1:8" x14ac:dyDescent="0.2">
      <c r="A375" s="169"/>
      <c r="B375" s="218"/>
      <c r="C375" s="2" t="s">
        <v>474</v>
      </c>
      <c r="D375" s="3"/>
      <c r="E375" s="251"/>
      <c r="F375" s="165"/>
      <c r="G375" s="314"/>
      <c r="H375" s="310"/>
    </row>
    <row r="376" spans="1:8" x14ac:dyDescent="0.2">
      <c r="A376" s="169"/>
      <c r="B376" s="218"/>
      <c r="C376" s="14"/>
      <c r="D376" s="3"/>
      <c r="E376" s="251"/>
      <c r="F376" s="165"/>
      <c r="G376" s="314"/>
      <c r="H376" s="310"/>
    </row>
    <row r="377" spans="1:8" x14ac:dyDescent="0.2">
      <c r="A377" s="169"/>
      <c r="B377" s="218"/>
      <c r="C377" s="125"/>
      <c r="D377" s="3"/>
      <c r="E377" s="251"/>
      <c r="F377" s="165"/>
      <c r="G377" s="314"/>
      <c r="H377" s="310"/>
    </row>
    <row r="378" spans="1:8" ht="23.25" x14ac:dyDescent="0.2">
      <c r="A378" s="197" t="s">
        <v>395</v>
      </c>
      <c r="B378" s="218"/>
      <c r="C378" s="14"/>
      <c r="D378" s="3"/>
      <c r="E378" s="251"/>
      <c r="F378" s="165"/>
      <c r="G378" s="314"/>
      <c r="H378" s="310"/>
    </row>
    <row r="379" spans="1:8" ht="18" x14ac:dyDescent="0.2">
      <c r="A379" s="139" t="s">
        <v>396</v>
      </c>
      <c r="B379" s="211"/>
      <c r="C379" s="8"/>
      <c r="D379" s="78"/>
      <c r="E379" s="28"/>
      <c r="F379" s="165"/>
      <c r="G379" s="314"/>
      <c r="H379" s="310"/>
    </row>
    <row r="380" spans="1:8" x14ac:dyDescent="0.2">
      <c r="A380" s="169"/>
      <c r="B380" s="218"/>
      <c r="C380" s="8" t="s">
        <v>386</v>
      </c>
      <c r="D380" s="220"/>
      <c r="E380" s="28"/>
      <c r="F380" s="165"/>
      <c r="G380" s="314"/>
      <c r="H380" s="310"/>
    </row>
    <row r="381" spans="1:8" x14ac:dyDescent="0.2">
      <c r="A381" s="169"/>
      <c r="B381" s="218"/>
      <c r="C381" s="6" t="s">
        <v>38</v>
      </c>
      <c r="D381" s="220"/>
      <c r="E381" s="28"/>
      <c r="F381" s="165"/>
      <c r="G381" s="314"/>
      <c r="H381" s="310"/>
    </row>
    <row r="382" spans="1:8" x14ac:dyDescent="0.2">
      <c r="A382" s="169"/>
      <c r="B382" s="218"/>
      <c r="C382" s="14" t="s">
        <v>37</v>
      </c>
      <c r="D382" s="235" t="s">
        <v>230</v>
      </c>
      <c r="E382" s="28"/>
      <c r="F382" s="165"/>
      <c r="G382" s="314"/>
      <c r="H382" s="310"/>
    </row>
    <row r="383" spans="1:8" x14ac:dyDescent="0.2">
      <c r="A383" s="169"/>
      <c r="B383" s="218"/>
      <c r="C383" s="6"/>
      <c r="D383" s="249"/>
      <c r="E383" s="28"/>
      <c r="F383" s="165"/>
      <c r="G383" s="314"/>
      <c r="H383" s="310"/>
    </row>
    <row r="384" spans="1:8" x14ac:dyDescent="0.2">
      <c r="A384" s="169" t="s">
        <v>456</v>
      </c>
      <c r="B384" s="218"/>
      <c r="C384" s="94" t="s">
        <v>239</v>
      </c>
      <c r="D384" s="140"/>
      <c r="E384" s="11" t="s">
        <v>6</v>
      </c>
      <c r="F384" s="165" t="s">
        <v>286</v>
      </c>
      <c r="G384" s="346">
        <v>0</v>
      </c>
      <c r="H384" s="310">
        <f t="shared" si="11"/>
        <v>0</v>
      </c>
    </row>
    <row r="385" spans="1:8" x14ac:dyDescent="0.2">
      <c r="A385" s="169" t="s">
        <v>457</v>
      </c>
      <c r="B385" s="218"/>
      <c r="C385" s="77" t="s">
        <v>177</v>
      </c>
      <c r="D385" s="140"/>
      <c r="E385" s="11" t="s">
        <v>6</v>
      </c>
      <c r="F385" s="165" t="s">
        <v>289</v>
      </c>
      <c r="G385" s="346">
        <v>0</v>
      </c>
      <c r="H385" s="310">
        <f t="shared" si="11"/>
        <v>0</v>
      </c>
    </row>
    <row r="386" spans="1:8" x14ac:dyDescent="0.2">
      <c r="A386" s="169"/>
      <c r="B386" s="218"/>
      <c r="C386" s="2"/>
      <c r="D386" s="250"/>
      <c r="E386" s="28"/>
      <c r="F386" s="165"/>
      <c r="G386" s="314"/>
      <c r="H386" s="310"/>
    </row>
    <row r="387" spans="1:8" x14ac:dyDescent="0.2">
      <c r="A387" s="169"/>
      <c r="B387" s="218"/>
      <c r="C387" s="15" t="s">
        <v>240</v>
      </c>
      <c r="D387" s="235" t="s">
        <v>230</v>
      </c>
      <c r="E387" s="28"/>
      <c r="F387" s="165"/>
      <c r="G387" s="314"/>
      <c r="H387" s="310"/>
    </row>
    <row r="388" spans="1:8" x14ac:dyDescent="0.2">
      <c r="A388" s="169" t="s">
        <v>458</v>
      </c>
      <c r="B388" s="218"/>
      <c r="C388" s="94" t="s">
        <v>239</v>
      </c>
      <c r="D388" s="250"/>
      <c r="E388" s="11" t="s">
        <v>3</v>
      </c>
      <c r="F388" s="165" t="s">
        <v>290</v>
      </c>
      <c r="G388" s="346">
        <v>0</v>
      </c>
      <c r="H388" s="310">
        <f t="shared" si="11"/>
        <v>0</v>
      </c>
    </row>
    <row r="389" spans="1:8" x14ac:dyDescent="0.2">
      <c r="A389" s="169"/>
      <c r="B389" s="218"/>
      <c r="C389" s="2"/>
      <c r="D389" s="250"/>
      <c r="E389" s="28"/>
      <c r="F389" s="165"/>
      <c r="G389" s="314"/>
      <c r="H389" s="310"/>
    </row>
    <row r="390" spans="1:8" x14ac:dyDescent="0.2">
      <c r="A390" s="169"/>
      <c r="B390" s="218"/>
      <c r="C390" s="150" t="s">
        <v>101</v>
      </c>
      <c r="D390" s="249"/>
      <c r="E390" s="11"/>
      <c r="F390" s="165"/>
      <c r="G390" s="314"/>
      <c r="H390" s="310"/>
    </row>
    <row r="391" spans="1:8" x14ac:dyDescent="0.2">
      <c r="A391" s="169" t="s">
        <v>459</v>
      </c>
      <c r="B391" s="218"/>
      <c r="C391" s="148" t="s">
        <v>173</v>
      </c>
      <c r="D391" s="252"/>
      <c r="E391" s="146" t="s">
        <v>3</v>
      </c>
      <c r="F391" s="165" t="s">
        <v>108</v>
      </c>
      <c r="G391" s="346">
        <v>0</v>
      </c>
      <c r="H391" s="310">
        <f t="shared" si="11"/>
        <v>0</v>
      </c>
    </row>
    <row r="392" spans="1:8" x14ac:dyDescent="0.2">
      <c r="A392" s="169"/>
      <c r="B392" s="218"/>
      <c r="C392" s="2"/>
      <c r="D392" s="250"/>
      <c r="E392" s="28"/>
      <c r="F392" s="165"/>
      <c r="G392" s="314"/>
      <c r="H392" s="310"/>
    </row>
    <row r="393" spans="1:8" x14ac:dyDescent="0.2">
      <c r="A393" s="169"/>
      <c r="B393" s="218"/>
      <c r="C393" s="143" t="s">
        <v>102</v>
      </c>
      <c r="D393" s="249"/>
      <c r="E393" s="124"/>
      <c r="F393" s="165"/>
      <c r="G393" s="314"/>
      <c r="H393" s="310"/>
    </row>
    <row r="394" spans="1:8" x14ac:dyDescent="0.2">
      <c r="A394" s="169" t="s">
        <v>460</v>
      </c>
      <c r="B394" s="218"/>
      <c r="C394" s="145" t="s">
        <v>174</v>
      </c>
      <c r="D394" s="140"/>
      <c r="E394" s="146" t="s">
        <v>3</v>
      </c>
      <c r="F394" s="165" t="s">
        <v>108</v>
      </c>
      <c r="G394" s="346">
        <v>0</v>
      </c>
      <c r="H394" s="310">
        <f t="shared" si="11"/>
        <v>0</v>
      </c>
    </row>
    <row r="395" spans="1:8" x14ac:dyDescent="0.2">
      <c r="A395" s="169"/>
      <c r="B395" s="218"/>
      <c r="C395" s="2"/>
      <c r="D395" s="140"/>
      <c r="E395" s="28"/>
      <c r="F395" s="165"/>
      <c r="G395" s="314"/>
      <c r="H395" s="310"/>
    </row>
    <row r="396" spans="1:8" ht="18" x14ac:dyDescent="0.2">
      <c r="A396" s="144" t="s">
        <v>394</v>
      </c>
      <c r="B396" s="211"/>
      <c r="C396" s="14"/>
      <c r="D396" s="3"/>
      <c r="E396" s="221"/>
      <c r="F396" s="305"/>
      <c r="G396" s="314"/>
      <c r="H396" s="310"/>
    </row>
    <row r="397" spans="1:8" x14ac:dyDescent="0.2">
      <c r="A397" s="169" t="s">
        <v>461</v>
      </c>
      <c r="B397" s="218"/>
      <c r="C397" s="14" t="s">
        <v>401</v>
      </c>
      <c r="D397" s="12" t="s">
        <v>402</v>
      </c>
      <c r="E397" s="5" t="s">
        <v>4</v>
      </c>
      <c r="F397" s="165" t="s">
        <v>476</v>
      </c>
      <c r="G397" s="346">
        <v>0</v>
      </c>
      <c r="H397" s="310">
        <f t="shared" si="11"/>
        <v>0</v>
      </c>
    </row>
    <row r="398" spans="1:8" x14ac:dyDescent="0.2">
      <c r="A398" s="169" t="s">
        <v>477</v>
      </c>
      <c r="B398" s="218"/>
      <c r="C398" s="14" t="s">
        <v>462</v>
      </c>
      <c r="D398" s="3"/>
      <c r="E398" s="5" t="s">
        <v>4</v>
      </c>
      <c r="F398" s="165" t="s">
        <v>285</v>
      </c>
      <c r="G398" s="346">
        <v>0</v>
      </c>
      <c r="H398" s="310">
        <f t="shared" si="11"/>
        <v>0</v>
      </c>
    </row>
    <row r="399" spans="1:8" x14ac:dyDescent="0.2">
      <c r="A399" s="169"/>
      <c r="B399" s="218"/>
      <c r="C399" s="125"/>
      <c r="D399" s="3"/>
      <c r="E399" s="251"/>
      <c r="F399" s="165"/>
      <c r="G399" s="314"/>
      <c r="H399" s="311"/>
    </row>
    <row r="400" spans="1:8" x14ac:dyDescent="0.2">
      <c r="A400" s="169"/>
      <c r="B400" s="218"/>
      <c r="C400" s="14" t="s">
        <v>130</v>
      </c>
      <c r="D400" s="3"/>
      <c r="E400" s="251"/>
      <c r="F400" s="165"/>
      <c r="G400" s="314"/>
      <c r="H400" s="311"/>
    </row>
    <row r="401" spans="1:8" ht="13.5" thickBot="1" x14ac:dyDescent="0.25">
      <c r="A401" s="182"/>
      <c r="B401" s="103"/>
      <c r="C401" s="56"/>
      <c r="D401" s="57"/>
      <c r="E401" s="55"/>
      <c r="F401" s="308"/>
      <c r="G401" s="320"/>
      <c r="H401" s="312"/>
    </row>
    <row r="402" spans="1:8" x14ac:dyDescent="0.2">
      <c r="A402" s="131"/>
      <c r="C402" s="224"/>
      <c r="D402" s="225"/>
      <c r="E402" s="221"/>
      <c r="F402" s="222"/>
      <c r="G402" s="222"/>
      <c r="H402" s="206"/>
    </row>
    <row r="403" spans="1:8" ht="13.5" thickBot="1" x14ac:dyDescent="0.25">
      <c r="A403" s="131"/>
      <c r="C403" s="224"/>
      <c r="D403" s="225"/>
      <c r="E403" s="221"/>
      <c r="F403" s="222"/>
      <c r="G403" s="222"/>
      <c r="H403" s="206"/>
    </row>
    <row r="404" spans="1:8" ht="18.75" thickBot="1" x14ac:dyDescent="0.25">
      <c r="A404" s="170" t="s">
        <v>211</v>
      </c>
      <c r="B404" s="96"/>
      <c r="C404" s="53"/>
      <c r="D404" s="52"/>
      <c r="E404" s="392" t="s">
        <v>507</v>
      </c>
      <c r="F404" s="393"/>
      <c r="G404" s="390">
        <f>SUM(H409:H427)</f>
        <v>0</v>
      </c>
      <c r="H404" s="391"/>
    </row>
    <row r="405" spans="1:8" ht="6.75" customHeight="1" thickBot="1" x14ac:dyDescent="0.25">
      <c r="A405" s="168"/>
      <c r="B405" s="218"/>
      <c r="C405" s="219"/>
      <c r="D405" s="220"/>
      <c r="E405" s="221"/>
      <c r="F405" s="222"/>
      <c r="G405" s="222"/>
      <c r="H405" s="206"/>
    </row>
    <row r="406" spans="1:8" x14ac:dyDescent="0.2">
      <c r="A406" s="171" t="s">
        <v>68</v>
      </c>
      <c r="B406" s="97"/>
      <c r="C406" s="43" t="s">
        <v>0</v>
      </c>
      <c r="D406" s="44"/>
      <c r="E406" s="45" t="s">
        <v>1</v>
      </c>
      <c r="F406" s="129" t="s">
        <v>2</v>
      </c>
      <c r="G406" s="54" t="s">
        <v>479</v>
      </c>
      <c r="H406" s="54" t="s">
        <v>480</v>
      </c>
    </row>
    <row r="407" spans="1:8" ht="13.5" thickBot="1" x14ac:dyDescent="0.25">
      <c r="A407" s="172" t="s">
        <v>69</v>
      </c>
      <c r="B407" s="98"/>
      <c r="C407" s="48"/>
      <c r="D407" s="49"/>
      <c r="E407" s="50"/>
      <c r="F407" s="130" t="s">
        <v>1</v>
      </c>
      <c r="G407" s="66" t="s">
        <v>1</v>
      </c>
      <c r="H407" s="66" t="s">
        <v>481</v>
      </c>
    </row>
    <row r="408" spans="1:8" ht="20.25" x14ac:dyDescent="0.2">
      <c r="A408" s="191" t="s">
        <v>147</v>
      </c>
      <c r="B408" s="105"/>
      <c r="C408" s="80"/>
      <c r="D408" s="44"/>
      <c r="E408" s="60"/>
      <c r="F408" s="299"/>
      <c r="G408" s="288"/>
      <c r="H408" s="301"/>
    </row>
    <row r="409" spans="1:8" ht="20.25" x14ac:dyDescent="0.25">
      <c r="A409" s="183"/>
      <c r="B409" s="253"/>
      <c r="C409" s="81" t="s">
        <v>53</v>
      </c>
      <c r="D409" s="3"/>
      <c r="E409" s="11"/>
      <c r="F409" s="91"/>
      <c r="G409" s="298"/>
      <c r="H409" s="206"/>
    </row>
    <row r="410" spans="1:8" x14ac:dyDescent="0.2">
      <c r="A410" s="184"/>
      <c r="B410" s="254"/>
      <c r="C410" s="14" t="s">
        <v>29</v>
      </c>
      <c r="D410" s="12" t="s">
        <v>26</v>
      </c>
      <c r="E410" s="11"/>
      <c r="F410" s="91"/>
      <c r="G410" s="298"/>
      <c r="H410" s="206"/>
    </row>
    <row r="411" spans="1:8" x14ac:dyDescent="0.2">
      <c r="A411" s="184"/>
      <c r="B411" s="254"/>
      <c r="C411" s="14" t="s">
        <v>31</v>
      </c>
      <c r="D411" s="219" t="s">
        <v>321</v>
      </c>
      <c r="E411" s="11"/>
      <c r="F411" s="91"/>
      <c r="G411" s="298"/>
      <c r="H411" s="206"/>
    </row>
    <row r="412" spans="1:8" x14ac:dyDescent="0.2">
      <c r="A412" s="184"/>
      <c r="B412" s="254"/>
      <c r="C412" s="82" t="s">
        <v>7</v>
      </c>
      <c r="D412" s="219"/>
      <c r="E412" s="11"/>
      <c r="F412" s="91"/>
      <c r="G412" s="298"/>
      <c r="H412" s="206"/>
    </row>
    <row r="413" spans="1:8" x14ac:dyDescent="0.2">
      <c r="A413" s="184"/>
      <c r="B413" s="254"/>
      <c r="C413" s="82" t="s">
        <v>8</v>
      </c>
      <c r="D413" s="219"/>
      <c r="E413" s="11"/>
      <c r="F413" s="91"/>
      <c r="G413" s="298"/>
      <c r="H413" s="206"/>
    </row>
    <row r="414" spans="1:8" x14ac:dyDescent="0.2">
      <c r="A414" s="184"/>
      <c r="B414" s="254"/>
      <c r="C414" s="82" t="s">
        <v>9</v>
      </c>
      <c r="D414" s="219"/>
      <c r="E414" s="11"/>
      <c r="F414" s="91"/>
      <c r="G414" s="298"/>
      <c r="H414" s="206"/>
    </row>
    <row r="415" spans="1:8" x14ac:dyDescent="0.2">
      <c r="A415" s="184"/>
      <c r="B415" s="254"/>
      <c r="C415" s="14"/>
      <c r="D415" s="219"/>
      <c r="E415" s="11"/>
      <c r="F415" s="91"/>
      <c r="G415" s="298"/>
      <c r="H415" s="206"/>
    </row>
    <row r="416" spans="1:8" ht="15.75" x14ac:dyDescent="0.25">
      <c r="A416" s="185" t="s">
        <v>323</v>
      </c>
      <c r="B416" s="86"/>
      <c r="C416" s="14"/>
      <c r="D416" s="219"/>
      <c r="E416" s="11"/>
      <c r="F416" s="300"/>
      <c r="G416" s="303"/>
      <c r="H416" s="302"/>
    </row>
    <row r="417" spans="1:8" x14ac:dyDescent="0.2">
      <c r="A417" s="178"/>
      <c r="B417" s="121"/>
      <c r="C417" s="6" t="s">
        <v>148</v>
      </c>
      <c r="D417" t="s">
        <v>149</v>
      </c>
      <c r="E417" s="11"/>
      <c r="F417" s="91"/>
      <c r="G417" s="298"/>
      <c r="H417" s="206"/>
    </row>
    <row r="418" spans="1:8" x14ac:dyDescent="0.2">
      <c r="A418" s="178"/>
      <c r="B418" s="121"/>
      <c r="C418" s="6" t="s">
        <v>150</v>
      </c>
      <c r="D418" t="s">
        <v>151</v>
      </c>
      <c r="E418" s="11"/>
      <c r="F418" s="91"/>
      <c r="G418" s="298"/>
      <c r="H418" s="206"/>
    </row>
    <row r="419" spans="1:8" x14ac:dyDescent="0.2">
      <c r="A419" s="178"/>
      <c r="B419" s="121"/>
      <c r="C419" s="6"/>
      <c r="D419" s="219"/>
      <c r="E419" s="11"/>
      <c r="F419" s="91"/>
      <c r="G419" s="298"/>
      <c r="H419" s="206"/>
    </row>
    <row r="420" spans="1:8" x14ac:dyDescent="0.2">
      <c r="A420" s="178"/>
      <c r="B420" s="121"/>
      <c r="C420" s="14" t="s">
        <v>30</v>
      </c>
      <c r="D420" s="12" t="s">
        <v>40</v>
      </c>
      <c r="E420" s="11"/>
      <c r="F420" s="91"/>
      <c r="G420" s="298"/>
      <c r="H420" s="206"/>
    </row>
    <row r="421" spans="1:8" x14ac:dyDescent="0.2">
      <c r="A421" s="178"/>
      <c r="B421" s="121"/>
      <c r="C421" s="6"/>
      <c r="D421" s="12" t="s">
        <v>322</v>
      </c>
      <c r="E421" s="11"/>
      <c r="F421" s="91"/>
      <c r="G421" s="298"/>
      <c r="H421" s="206"/>
    </row>
    <row r="422" spans="1:8" x14ac:dyDescent="0.2">
      <c r="A422" s="178"/>
      <c r="B422" s="121"/>
      <c r="C422" s="6"/>
      <c r="D422" s="12"/>
      <c r="E422" s="11"/>
      <c r="F422" s="91"/>
      <c r="G422" s="298"/>
      <c r="H422" s="206"/>
    </row>
    <row r="423" spans="1:8" x14ac:dyDescent="0.2">
      <c r="A423" s="178" t="s">
        <v>157</v>
      </c>
      <c r="B423" s="121"/>
      <c r="C423" s="14" t="s">
        <v>324</v>
      </c>
      <c r="D423" s="12" t="s">
        <v>67</v>
      </c>
      <c r="E423" s="11" t="s">
        <v>133</v>
      </c>
      <c r="F423" s="91" t="s">
        <v>108</v>
      </c>
      <c r="G423" s="345">
        <v>0</v>
      </c>
      <c r="H423" s="281">
        <f>SUM(F423*G423)</f>
        <v>0</v>
      </c>
    </row>
    <row r="424" spans="1:8" x14ac:dyDescent="0.2">
      <c r="A424" s="178" t="s">
        <v>213</v>
      </c>
      <c r="B424" s="121"/>
      <c r="C424" s="14" t="s">
        <v>325</v>
      </c>
      <c r="D424" s="12" t="s">
        <v>67</v>
      </c>
      <c r="E424" s="11" t="s">
        <v>133</v>
      </c>
      <c r="F424" s="91" t="s">
        <v>109</v>
      </c>
      <c r="G424" s="345">
        <v>0</v>
      </c>
      <c r="H424" s="281">
        <f>SUM(F424*G424)</f>
        <v>0</v>
      </c>
    </row>
    <row r="425" spans="1:8" x14ac:dyDescent="0.2">
      <c r="A425" s="178"/>
      <c r="B425" s="121"/>
      <c r="C425" s="6"/>
      <c r="D425" s="12"/>
      <c r="E425" s="11"/>
      <c r="F425" s="91"/>
      <c r="G425" s="298"/>
      <c r="H425" s="206"/>
    </row>
    <row r="426" spans="1:8" ht="15" x14ac:dyDescent="0.2">
      <c r="A426" s="186" t="s">
        <v>54</v>
      </c>
      <c r="B426" s="121"/>
      <c r="C426" s="255" t="s">
        <v>152</v>
      </c>
      <c r="D426" s="256"/>
      <c r="E426" s="11"/>
      <c r="F426" s="91"/>
      <c r="G426" s="298"/>
      <c r="H426" s="206"/>
    </row>
    <row r="427" spans="1:8" x14ac:dyDescent="0.2">
      <c r="A427" s="187"/>
      <c r="B427" s="121"/>
      <c r="C427" s="255" t="s">
        <v>153</v>
      </c>
      <c r="D427" s="256"/>
      <c r="E427" s="11"/>
      <c r="F427" s="91"/>
      <c r="G427" s="298"/>
      <c r="H427" s="206"/>
    </row>
    <row r="428" spans="1:8" ht="13.5" thickBot="1" x14ac:dyDescent="0.25">
      <c r="A428" s="175"/>
      <c r="B428" s="208"/>
      <c r="C428" s="75"/>
      <c r="D428" s="76"/>
      <c r="E428" s="29"/>
      <c r="F428" s="279"/>
      <c r="G428" s="285"/>
      <c r="H428" s="282"/>
    </row>
    <row r="429" spans="1:8" ht="13.5" thickBot="1" x14ac:dyDescent="0.25">
      <c r="A429" s="131"/>
      <c r="C429" s="257"/>
      <c r="D429" s="240"/>
      <c r="E429" s="221"/>
      <c r="F429" s="222"/>
      <c r="G429" s="222"/>
      <c r="H429" s="206"/>
    </row>
    <row r="430" spans="1:8" ht="18.75" thickBot="1" x14ac:dyDescent="0.25">
      <c r="A430" s="170" t="s">
        <v>212</v>
      </c>
      <c r="B430" s="96"/>
      <c r="C430" s="53"/>
      <c r="D430" s="52"/>
      <c r="E430" s="392" t="s">
        <v>508</v>
      </c>
      <c r="F430" s="393"/>
      <c r="G430" s="390">
        <f>SUM(H435:H484)</f>
        <v>0</v>
      </c>
      <c r="H430" s="391"/>
    </row>
    <row r="431" spans="1:8" ht="6.75" customHeight="1" thickBot="1" x14ac:dyDescent="0.25">
      <c r="A431" s="168"/>
      <c r="B431" s="218"/>
      <c r="C431" s="219"/>
      <c r="D431" s="220"/>
      <c r="E431" s="221"/>
      <c r="F431" s="222"/>
      <c r="G431" s="222"/>
      <c r="H431" s="206"/>
    </row>
    <row r="432" spans="1:8" x14ac:dyDescent="0.2">
      <c r="A432" s="171" t="s">
        <v>68</v>
      </c>
      <c r="B432" s="97"/>
      <c r="C432" s="43" t="s">
        <v>0</v>
      </c>
      <c r="D432" s="44"/>
      <c r="E432" s="45" t="s">
        <v>1</v>
      </c>
      <c r="F432" s="129" t="s">
        <v>2</v>
      </c>
      <c r="G432" s="54" t="s">
        <v>479</v>
      </c>
      <c r="H432" s="54" t="s">
        <v>480</v>
      </c>
    </row>
    <row r="433" spans="1:10" ht="13.5" thickBot="1" x14ac:dyDescent="0.25">
      <c r="A433" s="172" t="s">
        <v>69</v>
      </c>
      <c r="B433" s="98"/>
      <c r="C433" s="48"/>
      <c r="D433" s="49"/>
      <c r="E433" s="50"/>
      <c r="F433" s="130" t="s">
        <v>1</v>
      </c>
      <c r="G433" s="66" t="s">
        <v>1</v>
      </c>
      <c r="H433" s="66" t="s">
        <v>481</v>
      </c>
    </row>
    <row r="434" spans="1:10" ht="18" x14ac:dyDescent="0.2">
      <c r="A434" s="199"/>
      <c r="B434" s="211"/>
      <c r="C434" s="58"/>
      <c r="D434" s="59"/>
      <c r="E434" s="71"/>
      <c r="F434" s="290"/>
      <c r="G434" s="296"/>
      <c r="H434" s="292"/>
    </row>
    <row r="435" spans="1:10" ht="20.25" x14ac:dyDescent="0.3">
      <c r="A435" s="160" t="s">
        <v>56</v>
      </c>
      <c r="B435" s="79"/>
      <c r="C435" s="85"/>
      <c r="D435" s="86"/>
      <c r="E435" s="20"/>
      <c r="F435" s="163"/>
      <c r="G435" s="297"/>
      <c r="H435" s="293"/>
    </row>
    <row r="436" spans="1:10" x14ac:dyDescent="0.2">
      <c r="A436" s="184"/>
      <c r="B436" s="254"/>
      <c r="C436" s="156" t="s">
        <v>410</v>
      </c>
      <c r="D436" s="14"/>
      <c r="E436" s="26"/>
      <c r="F436" s="163"/>
      <c r="G436" s="297"/>
      <c r="H436" s="293"/>
    </row>
    <row r="437" spans="1:10" x14ac:dyDescent="0.2">
      <c r="A437" s="184"/>
      <c r="B437" s="254"/>
      <c r="C437" s="156" t="s">
        <v>411</v>
      </c>
      <c r="D437" s="14"/>
      <c r="E437" s="26"/>
      <c r="F437" s="163"/>
      <c r="G437" s="297"/>
      <c r="H437" s="293"/>
    </row>
    <row r="438" spans="1:10" x14ac:dyDescent="0.2">
      <c r="A438" s="184"/>
      <c r="B438" s="254"/>
      <c r="C438" s="156" t="s">
        <v>412</v>
      </c>
      <c r="D438" s="14"/>
      <c r="E438" s="26"/>
      <c r="F438" s="163"/>
      <c r="G438" s="297"/>
      <c r="H438" s="293"/>
    </row>
    <row r="439" spans="1:10" x14ac:dyDescent="0.2">
      <c r="A439" s="184"/>
      <c r="B439" s="254"/>
      <c r="C439" s="14" t="s">
        <v>405</v>
      </c>
      <c r="D439" s="14"/>
      <c r="E439" s="26"/>
      <c r="F439" s="163"/>
      <c r="G439" s="297"/>
      <c r="H439" s="293"/>
    </row>
    <row r="440" spans="1:10" x14ac:dyDescent="0.2">
      <c r="A440" s="184"/>
      <c r="B440" s="254"/>
      <c r="C440" s="156" t="s">
        <v>42</v>
      </c>
      <c r="D440" s="14"/>
      <c r="E440" s="26"/>
      <c r="F440" s="163"/>
      <c r="G440" s="297"/>
      <c r="H440" s="293"/>
      <c r="J440" s="342"/>
    </row>
    <row r="441" spans="1:10" x14ac:dyDescent="0.2">
      <c r="A441" s="184"/>
      <c r="B441" s="254"/>
      <c r="C441" s="14"/>
      <c r="D441" s="14"/>
      <c r="E441" s="26"/>
      <c r="F441" s="163"/>
      <c r="G441" s="297"/>
      <c r="H441" s="293"/>
      <c r="J441" s="342"/>
    </row>
    <row r="442" spans="1:10" ht="15.75" x14ac:dyDescent="0.2">
      <c r="A442" s="161" t="s">
        <v>41</v>
      </c>
      <c r="B442" s="254"/>
      <c r="C442" s="14"/>
      <c r="D442" s="14"/>
      <c r="E442" s="26"/>
      <c r="F442" s="163"/>
      <c r="G442" s="297"/>
      <c r="H442" s="293"/>
    </row>
    <row r="443" spans="1:10" x14ac:dyDescent="0.2">
      <c r="A443" s="184" t="s">
        <v>158</v>
      </c>
      <c r="B443" s="254"/>
      <c r="C443" s="77" t="s">
        <v>409</v>
      </c>
      <c r="D443" s="2" t="s">
        <v>406</v>
      </c>
      <c r="E443" s="24" t="s">
        <v>57</v>
      </c>
      <c r="F443" s="163" t="s">
        <v>74</v>
      </c>
      <c r="G443" s="347">
        <v>0</v>
      </c>
      <c r="H443" s="293">
        <f>SUM(F443*G443)</f>
        <v>0</v>
      </c>
      <c r="J443" s="342"/>
    </row>
    <row r="444" spans="1:10" x14ac:dyDescent="0.2">
      <c r="A444" s="184" t="s">
        <v>293</v>
      </c>
      <c r="B444" s="254"/>
      <c r="C444" s="77" t="s">
        <v>135</v>
      </c>
      <c r="D444" s="2" t="s">
        <v>406</v>
      </c>
      <c r="E444" s="24" t="s">
        <v>57</v>
      </c>
      <c r="F444" s="163" t="s">
        <v>108</v>
      </c>
      <c r="G444" s="347">
        <v>0</v>
      </c>
      <c r="H444" s="293">
        <f t="shared" ref="H444:H482" si="12">SUM(F444*G444)</f>
        <v>0</v>
      </c>
    </row>
    <row r="445" spans="1:10" x14ac:dyDescent="0.2">
      <c r="A445" s="184" t="s">
        <v>294</v>
      </c>
      <c r="B445" s="254"/>
      <c r="C445" s="77" t="s">
        <v>136</v>
      </c>
      <c r="D445" s="2" t="s">
        <v>406</v>
      </c>
      <c r="E445" s="24" t="s">
        <v>57</v>
      </c>
      <c r="F445" s="163" t="s">
        <v>108</v>
      </c>
      <c r="G445" s="347">
        <v>0</v>
      </c>
      <c r="H445" s="293">
        <f t="shared" si="12"/>
        <v>0</v>
      </c>
    </row>
    <row r="446" spans="1:10" x14ac:dyDescent="0.2">
      <c r="A446" s="184" t="s">
        <v>295</v>
      </c>
      <c r="B446" s="254"/>
      <c r="C446" s="77" t="s">
        <v>137</v>
      </c>
      <c r="D446" s="2" t="s">
        <v>407</v>
      </c>
      <c r="E446" s="24" t="s">
        <v>57</v>
      </c>
      <c r="F446" s="163" t="s">
        <v>265</v>
      </c>
      <c r="G446" s="347">
        <v>0</v>
      </c>
      <c r="H446" s="293">
        <f t="shared" si="12"/>
        <v>0</v>
      </c>
      <c r="J446" s="343"/>
    </row>
    <row r="447" spans="1:10" x14ac:dyDescent="0.2">
      <c r="A447" s="184" t="s">
        <v>296</v>
      </c>
      <c r="B447" s="254"/>
      <c r="C447" s="77" t="s">
        <v>138</v>
      </c>
      <c r="D447" s="2" t="s">
        <v>407</v>
      </c>
      <c r="E447" s="24" t="s">
        <v>57</v>
      </c>
      <c r="F447" s="163" t="s">
        <v>265</v>
      </c>
      <c r="G447" s="347">
        <v>0</v>
      </c>
      <c r="H447" s="293">
        <f t="shared" si="12"/>
        <v>0</v>
      </c>
    </row>
    <row r="448" spans="1:10" x14ac:dyDescent="0.2">
      <c r="A448" s="184" t="s">
        <v>297</v>
      </c>
      <c r="B448" s="254"/>
      <c r="C448" s="77" t="s">
        <v>177</v>
      </c>
      <c r="D448" s="2" t="s">
        <v>408</v>
      </c>
      <c r="E448" s="24" t="s">
        <v>57</v>
      </c>
      <c r="F448" s="163" t="s">
        <v>289</v>
      </c>
      <c r="G448" s="347">
        <v>0</v>
      </c>
      <c r="H448" s="293">
        <f t="shared" si="12"/>
        <v>0</v>
      </c>
    </row>
    <row r="449" spans="1:8" x14ac:dyDescent="0.2">
      <c r="A449" s="184"/>
      <c r="B449" s="254"/>
      <c r="C449" s="77"/>
      <c r="D449" s="2"/>
      <c r="E449" s="26"/>
      <c r="F449" s="163"/>
      <c r="G449" s="348"/>
      <c r="H449" s="293"/>
    </row>
    <row r="450" spans="1:8" ht="15.75" x14ac:dyDescent="0.2">
      <c r="A450" s="161" t="s">
        <v>139</v>
      </c>
      <c r="B450" s="254"/>
      <c r="C450" s="77"/>
      <c r="D450" s="2"/>
      <c r="E450" s="26"/>
      <c r="F450" s="163"/>
      <c r="G450" s="348"/>
      <c r="H450" s="293"/>
    </row>
    <row r="451" spans="1:8" x14ac:dyDescent="0.2">
      <c r="A451" s="184" t="s">
        <v>298</v>
      </c>
      <c r="B451" s="254"/>
      <c r="C451" s="77" t="s">
        <v>134</v>
      </c>
      <c r="D451" s="2" t="s">
        <v>406</v>
      </c>
      <c r="E451" s="24" t="s">
        <v>3</v>
      </c>
      <c r="F451" s="163" t="s">
        <v>178</v>
      </c>
      <c r="G451" s="347">
        <v>0</v>
      </c>
      <c r="H451" s="293">
        <f t="shared" si="12"/>
        <v>0</v>
      </c>
    </row>
    <row r="452" spans="1:8" x14ac:dyDescent="0.2">
      <c r="A452" s="184" t="s">
        <v>299</v>
      </c>
      <c r="B452" s="254"/>
      <c r="C452" s="77" t="s">
        <v>409</v>
      </c>
      <c r="D452" s="2" t="s">
        <v>406</v>
      </c>
      <c r="E452" s="24" t="s">
        <v>3</v>
      </c>
      <c r="F452" s="163" t="s">
        <v>290</v>
      </c>
      <c r="G452" s="347">
        <v>0</v>
      </c>
      <c r="H452" s="293">
        <f t="shared" si="12"/>
        <v>0</v>
      </c>
    </row>
    <row r="453" spans="1:8" x14ac:dyDescent="0.2">
      <c r="A453" s="184" t="s">
        <v>300</v>
      </c>
      <c r="B453" s="254"/>
      <c r="C453" s="94" t="s">
        <v>135</v>
      </c>
      <c r="D453" s="2" t="s">
        <v>406</v>
      </c>
      <c r="E453" s="24" t="s">
        <v>3</v>
      </c>
      <c r="F453" s="163" t="s">
        <v>109</v>
      </c>
      <c r="G453" s="347">
        <v>0</v>
      </c>
      <c r="H453" s="293">
        <f t="shared" si="12"/>
        <v>0</v>
      </c>
    </row>
    <row r="454" spans="1:8" x14ac:dyDescent="0.2">
      <c r="A454" s="184" t="s">
        <v>301</v>
      </c>
      <c r="B454" s="254"/>
      <c r="C454" s="94" t="s">
        <v>136</v>
      </c>
      <c r="D454" s="2" t="s">
        <v>406</v>
      </c>
      <c r="E454" s="24" t="s">
        <v>3</v>
      </c>
      <c r="F454" s="163" t="s">
        <v>266</v>
      </c>
      <c r="G454" s="347">
        <v>0</v>
      </c>
      <c r="H454" s="293">
        <f t="shared" si="12"/>
        <v>0</v>
      </c>
    </row>
    <row r="455" spans="1:8" x14ac:dyDescent="0.2">
      <c r="A455" s="184" t="s">
        <v>302</v>
      </c>
      <c r="B455" s="254"/>
      <c r="C455" s="94" t="s">
        <v>137</v>
      </c>
      <c r="D455" s="2" t="s">
        <v>407</v>
      </c>
      <c r="E455" s="24" t="s">
        <v>3</v>
      </c>
      <c r="F455" s="163" t="s">
        <v>109</v>
      </c>
      <c r="G455" s="347">
        <v>0</v>
      </c>
      <c r="H455" s="293">
        <f t="shared" si="12"/>
        <v>0</v>
      </c>
    </row>
    <row r="456" spans="1:8" x14ac:dyDescent="0.2">
      <c r="A456" s="184" t="s">
        <v>303</v>
      </c>
      <c r="B456" s="254"/>
      <c r="C456" s="94" t="s">
        <v>138</v>
      </c>
      <c r="D456" s="2" t="s">
        <v>407</v>
      </c>
      <c r="E456" s="24" t="s">
        <v>3</v>
      </c>
      <c r="F456" s="163" t="s">
        <v>291</v>
      </c>
      <c r="G456" s="347">
        <v>0</v>
      </c>
      <c r="H456" s="293">
        <f t="shared" si="12"/>
        <v>0</v>
      </c>
    </row>
    <row r="457" spans="1:8" x14ac:dyDescent="0.2">
      <c r="A457" s="184"/>
      <c r="B457" s="254"/>
      <c r="C457" s="94"/>
      <c r="D457" s="2"/>
      <c r="E457" s="26"/>
      <c r="F457" s="163"/>
      <c r="G457" s="348"/>
      <c r="H457" s="293"/>
    </row>
    <row r="458" spans="1:8" ht="15.75" x14ac:dyDescent="0.2">
      <c r="A458" s="200" t="s">
        <v>233</v>
      </c>
      <c r="B458" s="254"/>
      <c r="C458" s="94"/>
      <c r="D458" s="14"/>
      <c r="E458" s="26"/>
      <c r="F458" s="163"/>
      <c r="G458" s="348"/>
      <c r="H458" s="293"/>
    </row>
    <row r="459" spans="1:8" x14ac:dyDescent="0.2">
      <c r="A459" s="184" t="s">
        <v>304</v>
      </c>
      <c r="B459" s="254"/>
      <c r="C459" s="94" t="s">
        <v>234</v>
      </c>
      <c r="D459" s="14"/>
      <c r="E459" s="24" t="s">
        <v>3</v>
      </c>
      <c r="F459" s="163" t="s">
        <v>268</v>
      </c>
      <c r="G459" s="347">
        <v>0</v>
      </c>
      <c r="H459" s="293">
        <f t="shared" si="12"/>
        <v>0</v>
      </c>
    </row>
    <row r="460" spans="1:8" x14ac:dyDescent="0.2">
      <c r="A460" s="184" t="s">
        <v>305</v>
      </c>
      <c r="B460" s="254"/>
      <c r="C460" s="94" t="s">
        <v>235</v>
      </c>
      <c r="D460" s="14"/>
      <c r="E460" s="24" t="s">
        <v>3</v>
      </c>
      <c r="F460" s="163" t="s">
        <v>108</v>
      </c>
      <c r="G460" s="347">
        <v>0</v>
      </c>
      <c r="H460" s="293">
        <f t="shared" si="12"/>
        <v>0</v>
      </c>
    </row>
    <row r="461" spans="1:8" x14ac:dyDescent="0.2">
      <c r="A461" s="184"/>
      <c r="B461" s="254"/>
      <c r="C461" s="94"/>
      <c r="D461" s="14"/>
      <c r="E461" s="26"/>
      <c r="F461" s="163"/>
      <c r="G461" s="348"/>
      <c r="H461" s="293"/>
    </row>
    <row r="462" spans="1:8" ht="15.75" x14ac:dyDescent="0.2">
      <c r="A462" s="161" t="s">
        <v>140</v>
      </c>
      <c r="B462" s="254"/>
      <c r="C462" s="94"/>
      <c r="D462" s="14"/>
      <c r="E462" s="26"/>
      <c r="F462" s="163"/>
      <c r="G462" s="348"/>
      <c r="H462" s="293"/>
    </row>
    <row r="463" spans="1:8" x14ac:dyDescent="0.2">
      <c r="A463" s="184" t="s">
        <v>306</v>
      </c>
      <c r="B463" s="254"/>
      <c r="C463" s="2" t="s">
        <v>60</v>
      </c>
      <c r="D463" s="14"/>
      <c r="E463" s="24" t="s">
        <v>3</v>
      </c>
      <c r="F463" s="163" t="s">
        <v>287</v>
      </c>
      <c r="G463" s="347">
        <v>0</v>
      </c>
      <c r="H463" s="293">
        <f t="shared" si="12"/>
        <v>0</v>
      </c>
    </row>
    <row r="464" spans="1:8" x14ac:dyDescent="0.2">
      <c r="A464" s="184" t="s">
        <v>307</v>
      </c>
      <c r="B464" s="254"/>
      <c r="C464" s="2" t="s">
        <v>36</v>
      </c>
      <c r="D464" s="14"/>
      <c r="E464" s="24" t="s">
        <v>3</v>
      </c>
      <c r="F464" s="163" t="s">
        <v>292</v>
      </c>
      <c r="G464" s="347">
        <v>0</v>
      </c>
      <c r="H464" s="293">
        <f t="shared" si="12"/>
        <v>0</v>
      </c>
    </row>
    <row r="465" spans="1:8" x14ac:dyDescent="0.2">
      <c r="A465" s="178"/>
      <c r="B465" s="254"/>
      <c r="C465" s="2"/>
      <c r="D465" s="14"/>
      <c r="E465" s="24"/>
      <c r="F465" s="163"/>
      <c r="G465" s="348"/>
      <c r="H465" s="293"/>
    </row>
    <row r="466" spans="1:8" x14ac:dyDescent="0.2">
      <c r="A466" s="178"/>
      <c r="B466" s="254"/>
      <c r="C466" s="2" t="s">
        <v>518</v>
      </c>
      <c r="D466" s="14"/>
      <c r="E466" s="24" t="s">
        <v>3</v>
      </c>
      <c r="F466" s="163" t="s">
        <v>108</v>
      </c>
      <c r="G466" s="347">
        <v>0</v>
      </c>
      <c r="H466" s="293">
        <f t="shared" si="12"/>
        <v>0</v>
      </c>
    </row>
    <row r="467" spans="1:8" x14ac:dyDescent="0.2">
      <c r="A467" s="178"/>
      <c r="B467" s="254"/>
      <c r="C467" s="2" t="s">
        <v>519</v>
      </c>
      <c r="D467" s="14"/>
      <c r="E467" s="24" t="s">
        <v>3</v>
      </c>
      <c r="F467" s="163" t="s">
        <v>287</v>
      </c>
      <c r="G467" s="347">
        <v>0</v>
      </c>
      <c r="H467" s="293">
        <f t="shared" si="12"/>
        <v>0</v>
      </c>
    </row>
    <row r="468" spans="1:8" x14ac:dyDescent="0.2">
      <c r="A468" s="178"/>
      <c r="B468" s="254"/>
      <c r="C468" s="2" t="s">
        <v>520</v>
      </c>
      <c r="D468" s="14"/>
      <c r="E468" s="24" t="s">
        <v>3</v>
      </c>
      <c r="F468" s="163" t="s">
        <v>268</v>
      </c>
      <c r="G468" s="347">
        <v>0</v>
      </c>
      <c r="H468" s="293">
        <f t="shared" si="12"/>
        <v>0</v>
      </c>
    </row>
    <row r="469" spans="1:8" ht="15.75" x14ac:dyDescent="0.2">
      <c r="A469" s="161" t="s">
        <v>43</v>
      </c>
      <c r="B469" s="258"/>
      <c r="C469" s="84"/>
      <c r="D469" s="83"/>
      <c r="E469" s="87"/>
      <c r="F469" s="163"/>
      <c r="G469" s="297"/>
      <c r="H469" s="293"/>
    </row>
    <row r="470" spans="1:8" x14ac:dyDescent="0.2">
      <c r="A470" s="201"/>
      <c r="B470" s="224"/>
      <c r="C470" s="22" t="s">
        <v>414</v>
      </c>
      <c r="D470" s="83"/>
      <c r="E470" s="11"/>
      <c r="F470" s="291"/>
      <c r="G470" s="297"/>
      <c r="H470" s="293"/>
    </row>
    <row r="471" spans="1:8" x14ac:dyDescent="0.2">
      <c r="A471" s="202" t="s">
        <v>308</v>
      </c>
      <c r="B471" s="224"/>
      <c r="C471" s="94" t="s">
        <v>137</v>
      </c>
      <c r="D471" s="2" t="s">
        <v>407</v>
      </c>
      <c r="E471" s="24" t="s">
        <v>3</v>
      </c>
      <c r="F471" s="91" t="s">
        <v>292</v>
      </c>
      <c r="G471" s="345">
        <v>0</v>
      </c>
      <c r="H471" s="293">
        <f t="shared" si="12"/>
        <v>0</v>
      </c>
    </row>
    <row r="472" spans="1:8" x14ac:dyDescent="0.2">
      <c r="A472" s="202" t="s">
        <v>415</v>
      </c>
      <c r="B472" s="224"/>
      <c r="C472" s="94" t="s">
        <v>138</v>
      </c>
      <c r="D472" s="2" t="s">
        <v>407</v>
      </c>
      <c r="E472" s="24" t="s">
        <v>3</v>
      </c>
      <c r="F472" s="91" t="s">
        <v>109</v>
      </c>
      <c r="G472" s="345">
        <v>0</v>
      </c>
      <c r="H472" s="293">
        <f t="shared" si="12"/>
        <v>0</v>
      </c>
    </row>
    <row r="473" spans="1:8" x14ac:dyDescent="0.2">
      <c r="A473" s="202" t="s">
        <v>416</v>
      </c>
      <c r="B473" s="224"/>
      <c r="C473" s="94" t="s">
        <v>413</v>
      </c>
      <c r="D473" s="2" t="s">
        <v>417</v>
      </c>
      <c r="E473" s="24" t="s">
        <v>3</v>
      </c>
      <c r="F473" s="91" t="s">
        <v>476</v>
      </c>
      <c r="G473" s="345">
        <v>0</v>
      </c>
      <c r="H473" s="293">
        <f t="shared" si="12"/>
        <v>0</v>
      </c>
    </row>
    <row r="474" spans="1:8" ht="15.75" x14ac:dyDescent="0.25">
      <c r="A474" s="198" t="s">
        <v>418</v>
      </c>
      <c r="B474" s="224"/>
      <c r="C474" s="259"/>
      <c r="E474" s="24"/>
      <c r="F474" s="91"/>
      <c r="G474" s="284"/>
      <c r="H474" s="293"/>
    </row>
    <row r="475" spans="1:8" x14ac:dyDescent="0.2">
      <c r="A475" s="202"/>
      <c r="B475" s="224"/>
      <c r="C475" s="156" t="s">
        <v>419</v>
      </c>
      <c r="E475" s="24"/>
      <c r="F475" s="91"/>
      <c r="G475" s="284"/>
      <c r="H475" s="293"/>
    </row>
    <row r="476" spans="1:8" x14ac:dyDescent="0.2">
      <c r="A476" s="202"/>
      <c r="B476" s="224"/>
      <c r="C476" s="156"/>
      <c r="E476" s="24"/>
      <c r="F476" s="91"/>
      <c r="G476" s="284"/>
      <c r="H476" s="293"/>
    </row>
    <row r="477" spans="1:8" x14ac:dyDescent="0.2">
      <c r="A477" s="202" t="s">
        <v>425</v>
      </c>
      <c r="B477" s="224"/>
      <c r="C477" s="156" t="s">
        <v>420</v>
      </c>
      <c r="D477" t="s">
        <v>67</v>
      </c>
      <c r="E477" s="24" t="s">
        <v>3</v>
      </c>
      <c r="F477" s="91" t="s">
        <v>423</v>
      </c>
      <c r="G477" s="345">
        <v>0</v>
      </c>
      <c r="H477" s="293">
        <f t="shared" si="12"/>
        <v>0</v>
      </c>
    </row>
    <row r="478" spans="1:8" x14ac:dyDescent="0.2">
      <c r="A478" s="202" t="s">
        <v>426</v>
      </c>
      <c r="B478" s="224"/>
      <c r="C478" s="156" t="s">
        <v>421</v>
      </c>
      <c r="E478" s="24" t="s">
        <v>3</v>
      </c>
      <c r="F478" s="91" t="s">
        <v>422</v>
      </c>
      <c r="G478" s="345">
        <v>0</v>
      </c>
      <c r="H478" s="293">
        <f t="shared" si="12"/>
        <v>0</v>
      </c>
    </row>
    <row r="479" spans="1:8" x14ac:dyDescent="0.2">
      <c r="A479" s="202"/>
      <c r="B479" s="224"/>
      <c r="C479" s="156"/>
      <c r="E479" s="24"/>
      <c r="F479" s="91"/>
      <c r="G479" s="341"/>
      <c r="H479" s="293"/>
    </row>
    <row r="480" spans="1:8" x14ac:dyDescent="0.2">
      <c r="A480" s="202"/>
      <c r="B480" s="224"/>
      <c r="C480" s="156" t="s">
        <v>521</v>
      </c>
      <c r="E480" s="24" t="s">
        <v>5</v>
      </c>
      <c r="F480" s="91" t="s">
        <v>34</v>
      </c>
      <c r="G480" s="345">
        <v>0</v>
      </c>
      <c r="H480" s="293">
        <f t="shared" si="12"/>
        <v>0</v>
      </c>
    </row>
    <row r="481" spans="1:8" x14ac:dyDescent="0.2">
      <c r="A481" s="202"/>
      <c r="B481" s="224"/>
      <c r="C481" s="156" t="s">
        <v>522</v>
      </c>
      <c r="E481" s="24" t="s">
        <v>3</v>
      </c>
      <c r="F481" s="91" t="s">
        <v>523</v>
      </c>
      <c r="G481" s="345">
        <v>0</v>
      </c>
      <c r="H481" s="293">
        <f t="shared" si="12"/>
        <v>0</v>
      </c>
    </row>
    <row r="482" spans="1:8" x14ac:dyDescent="0.2">
      <c r="A482" s="202"/>
      <c r="B482" s="224"/>
      <c r="C482" s="156" t="s">
        <v>524</v>
      </c>
      <c r="E482" s="24" t="s">
        <v>3</v>
      </c>
      <c r="F482" s="91" t="s">
        <v>34</v>
      </c>
      <c r="G482" s="345">
        <v>0</v>
      </c>
      <c r="H482" s="293">
        <f t="shared" si="12"/>
        <v>0</v>
      </c>
    </row>
    <row r="483" spans="1:8" x14ac:dyDescent="0.2">
      <c r="A483" s="202"/>
      <c r="B483" s="224"/>
      <c r="C483" s="156"/>
      <c r="E483" s="24"/>
      <c r="F483" s="91"/>
      <c r="G483" s="298"/>
      <c r="H483" s="294"/>
    </row>
    <row r="484" spans="1:8" x14ac:dyDescent="0.2">
      <c r="A484" s="202"/>
      <c r="B484" s="224"/>
      <c r="C484" s="156" t="s">
        <v>424</v>
      </c>
      <c r="E484" s="24"/>
      <c r="F484" s="91"/>
      <c r="G484" s="298"/>
      <c r="H484" s="294"/>
    </row>
    <row r="485" spans="1:8" ht="13.5" thickBot="1" x14ac:dyDescent="0.25">
      <c r="A485" s="175"/>
      <c r="B485" s="104"/>
      <c r="C485" s="61"/>
      <c r="D485" s="62"/>
      <c r="E485" s="29"/>
      <c r="F485" s="279"/>
      <c r="G485" s="285"/>
      <c r="H485" s="295"/>
    </row>
    <row r="486" spans="1:8" x14ac:dyDescent="0.2">
      <c r="A486" s="131"/>
      <c r="C486" s="257"/>
      <c r="D486" s="240"/>
      <c r="E486" s="221"/>
      <c r="F486" s="222"/>
      <c r="G486" s="222"/>
      <c r="H486" s="206"/>
    </row>
    <row r="487" spans="1:8" ht="13.5" thickBot="1" x14ac:dyDescent="0.25">
      <c r="A487" s="131"/>
      <c r="C487" s="257"/>
      <c r="D487" s="240"/>
      <c r="E487" s="221"/>
      <c r="F487" s="222"/>
      <c r="G487" s="222"/>
      <c r="H487" s="206"/>
    </row>
    <row r="488" spans="1:8" ht="18.75" thickBot="1" x14ac:dyDescent="0.25">
      <c r="A488" s="170" t="s">
        <v>214</v>
      </c>
      <c r="B488" s="96"/>
      <c r="C488" s="53"/>
      <c r="D488" s="52"/>
      <c r="E488" s="392" t="s">
        <v>509</v>
      </c>
      <c r="F488" s="393"/>
      <c r="G488" s="390">
        <f>SUM(H493:H495)</f>
        <v>0</v>
      </c>
      <c r="H488" s="391"/>
    </row>
    <row r="489" spans="1:8" ht="13.5" thickBot="1" x14ac:dyDescent="0.25">
      <c r="A489" s="131"/>
      <c r="C489" s="257"/>
      <c r="D489" s="240"/>
      <c r="E489" s="221"/>
      <c r="F489" s="222"/>
      <c r="G489" s="222"/>
      <c r="H489" s="206"/>
    </row>
    <row r="490" spans="1:8" x14ac:dyDescent="0.2">
      <c r="A490" s="171" t="s">
        <v>68</v>
      </c>
      <c r="B490" s="97"/>
      <c r="C490" s="43" t="s">
        <v>0</v>
      </c>
      <c r="D490" s="44"/>
      <c r="E490" s="45" t="s">
        <v>1</v>
      </c>
      <c r="F490" s="46" t="s">
        <v>2</v>
      </c>
      <c r="G490" s="54" t="s">
        <v>479</v>
      </c>
      <c r="H490" s="54" t="s">
        <v>480</v>
      </c>
    </row>
    <row r="491" spans="1:8" ht="13.5" thickBot="1" x14ac:dyDescent="0.25">
      <c r="A491" s="172" t="s">
        <v>69</v>
      </c>
      <c r="B491" s="98"/>
      <c r="C491" s="48"/>
      <c r="D491" s="49"/>
      <c r="E491" s="50"/>
      <c r="F491" s="49" t="s">
        <v>1</v>
      </c>
      <c r="G491" s="66" t="s">
        <v>1</v>
      </c>
      <c r="H491" s="66" t="s">
        <v>481</v>
      </c>
    </row>
    <row r="492" spans="1:8" x14ac:dyDescent="0.2">
      <c r="A492" s="173"/>
      <c r="B492" s="99"/>
      <c r="C492" s="72"/>
      <c r="D492" s="20"/>
      <c r="E492" s="7"/>
      <c r="F492" s="91"/>
      <c r="G492" s="288"/>
      <c r="H492" s="206"/>
    </row>
    <row r="493" spans="1:8" x14ac:dyDescent="0.2">
      <c r="A493" s="173" t="s">
        <v>145</v>
      </c>
      <c r="C493" s="14" t="s">
        <v>241</v>
      </c>
      <c r="D493" s="1" t="s">
        <v>525</v>
      </c>
      <c r="E493" s="25" t="s">
        <v>242</v>
      </c>
      <c r="F493" s="286">
        <v>19000</v>
      </c>
      <c r="G493" s="344">
        <v>0</v>
      </c>
      <c r="H493" s="287">
        <f>SUM(F493*G493)</f>
        <v>0</v>
      </c>
    </row>
    <row r="494" spans="1:8" x14ac:dyDescent="0.2">
      <c r="A494" s="173"/>
      <c r="C494" s="14"/>
      <c r="D494" s="1"/>
      <c r="E494" s="25"/>
      <c r="F494" s="286"/>
      <c r="G494" s="289"/>
      <c r="H494" s="287"/>
    </row>
    <row r="495" spans="1:8" x14ac:dyDescent="0.2">
      <c r="A495" s="173" t="s">
        <v>492</v>
      </c>
      <c r="C495" s="14" t="s">
        <v>493</v>
      </c>
      <c r="D495" s="1" t="s">
        <v>525</v>
      </c>
      <c r="E495" s="25" t="s">
        <v>494</v>
      </c>
      <c r="F495" s="286">
        <v>360</v>
      </c>
      <c r="G495" s="344">
        <v>0</v>
      </c>
      <c r="H495" s="287">
        <f t="shared" ref="H495" si="13">SUM(F495*G495)</f>
        <v>0</v>
      </c>
    </row>
    <row r="496" spans="1:8" ht="13.5" thickBot="1" x14ac:dyDescent="0.25">
      <c r="A496" s="175"/>
      <c r="B496" s="100"/>
      <c r="C496" s="73"/>
      <c r="D496" s="74"/>
      <c r="E496" s="29"/>
      <c r="F496" s="279"/>
      <c r="G496" s="285"/>
      <c r="H496" s="282"/>
    </row>
    <row r="497" spans="1:8" x14ac:dyDescent="0.2">
      <c r="A497" s="178"/>
      <c r="B497" s="260"/>
      <c r="C497" s="261"/>
      <c r="D497" s="262"/>
      <c r="E497" s="221"/>
      <c r="F497" s="222"/>
      <c r="G497" s="222"/>
      <c r="H497" s="206"/>
    </row>
    <row r="498" spans="1:8" ht="13.5" thickBot="1" x14ac:dyDescent="0.25">
      <c r="A498" s="178"/>
      <c r="B498" s="260"/>
      <c r="C498" s="261"/>
      <c r="D498" s="262"/>
      <c r="E498" s="221"/>
      <c r="F498" s="222"/>
      <c r="G498" s="222"/>
      <c r="H498" s="206"/>
    </row>
    <row r="499" spans="1:8" ht="18.75" thickBot="1" x14ac:dyDescent="0.25">
      <c r="A499" s="170" t="s">
        <v>215</v>
      </c>
      <c r="B499" s="96"/>
      <c r="C499" s="53"/>
      <c r="D499" s="52"/>
      <c r="E499" s="392" t="s">
        <v>510</v>
      </c>
      <c r="F499" s="393"/>
      <c r="G499" s="390">
        <f>SUM(H504:H515)</f>
        <v>0</v>
      </c>
      <c r="H499" s="391"/>
    </row>
    <row r="500" spans="1:8" ht="6.75" customHeight="1" thickBot="1" x14ac:dyDescent="0.25">
      <c r="A500" s="168"/>
      <c r="B500" s="218"/>
      <c r="C500" s="219"/>
      <c r="D500" s="220"/>
      <c r="E500" s="221"/>
      <c r="F500" s="222"/>
      <c r="G500" s="222"/>
      <c r="H500" s="206"/>
    </row>
    <row r="501" spans="1:8" x14ac:dyDescent="0.2">
      <c r="A501" s="171" t="s">
        <v>68</v>
      </c>
      <c r="B501" s="97"/>
      <c r="C501" s="43" t="s">
        <v>0</v>
      </c>
      <c r="D501" s="44"/>
      <c r="E501" s="45" t="s">
        <v>1</v>
      </c>
      <c r="F501" s="277" t="s">
        <v>2</v>
      </c>
      <c r="G501" s="45" t="s">
        <v>479</v>
      </c>
      <c r="H501" s="129" t="s">
        <v>480</v>
      </c>
    </row>
    <row r="502" spans="1:8" ht="13.5" thickBot="1" x14ac:dyDescent="0.25">
      <c r="A502" s="172" t="s">
        <v>69</v>
      </c>
      <c r="B502" s="98"/>
      <c r="C502" s="48"/>
      <c r="D502" s="49"/>
      <c r="E502" s="50"/>
      <c r="F502" s="278" t="s">
        <v>1</v>
      </c>
      <c r="G502" s="50" t="s">
        <v>1</v>
      </c>
      <c r="H502" s="130" t="s">
        <v>481</v>
      </c>
    </row>
    <row r="503" spans="1:8" x14ac:dyDescent="0.2">
      <c r="A503" s="169"/>
      <c r="B503" s="31"/>
      <c r="C503" s="8"/>
      <c r="D503" s="19"/>
      <c r="E503" s="11"/>
      <c r="F503" s="11"/>
      <c r="G503" s="7"/>
      <c r="H503" s="280"/>
    </row>
    <row r="504" spans="1:8" x14ac:dyDescent="0.2">
      <c r="A504" s="169" t="s">
        <v>243</v>
      </c>
      <c r="B504" s="31"/>
      <c r="C504" s="8" t="s">
        <v>403</v>
      </c>
      <c r="D504" s="19"/>
      <c r="E504" s="11" t="s">
        <v>4</v>
      </c>
      <c r="F504" s="11">
        <v>1</v>
      </c>
      <c r="G504" s="345">
        <v>0</v>
      </c>
      <c r="H504" s="281">
        <f>SUM(F504*G504)</f>
        <v>0</v>
      </c>
    </row>
    <row r="505" spans="1:8" x14ac:dyDescent="0.2">
      <c r="A505" s="169"/>
      <c r="B505" s="31"/>
      <c r="C505" s="8"/>
      <c r="D505" s="19"/>
      <c r="E505" s="11"/>
      <c r="F505" s="11"/>
      <c r="G505" s="284"/>
      <c r="H505" s="281"/>
    </row>
    <row r="506" spans="1:8" x14ac:dyDescent="0.2">
      <c r="A506" s="169" t="s">
        <v>244</v>
      </c>
      <c r="B506" s="31"/>
      <c r="C506" s="8" t="s">
        <v>482</v>
      </c>
      <c r="D506" s="19"/>
      <c r="E506" s="11" t="s">
        <v>4</v>
      </c>
      <c r="F506" s="11">
        <v>1</v>
      </c>
      <c r="G506" s="345">
        <v>0</v>
      </c>
      <c r="H506" s="281">
        <f t="shared" ref="H506:H515" si="14">SUM(F506*G506)</f>
        <v>0</v>
      </c>
    </row>
    <row r="507" spans="1:8" x14ac:dyDescent="0.2">
      <c r="A507" s="169" t="s">
        <v>245</v>
      </c>
      <c r="B507" s="31"/>
      <c r="C507" s="8" t="s">
        <v>483</v>
      </c>
      <c r="D507" s="19"/>
      <c r="E507" s="11" t="s">
        <v>4</v>
      </c>
      <c r="F507" s="11">
        <v>1</v>
      </c>
      <c r="G507" s="345">
        <v>0</v>
      </c>
      <c r="H507" s="281">
        <f t="shared" ref="H507" si="15">SUM(F507*G507)</f>
        <v>0</v>
      </c>
    </row>
    <row r="508" spans="1:8" x14ac:dyDescent="0.2">
      <c r="A508" s="173"/>
      <c r="B508" s="106"/>
      <c r="C508" s="6"/>
      <c r="D508" s="19"/>
      <c r="E508" s="7"/>
      <c r="F508" s="91"/>
      <c r="G508" s="284"/>
      <c r="H508" s="281"/>
    </row>
    <row r="509" spans="1:8" x14ac:dyDescent="0.2">
      <c r="A509" s="169" t="s">
        <v>246</v>
      </c>
      <c r="B509" s="31"/>
      <c r="C509" s="8" t="s">
        <v>159</v>
      </c>
      <c r="D509" s="16"/>
      <c r="E509" s="11"/>
      <c r="F509" s="11"/>
      <c r="G509" s="284"/>
      <c r="H509" s="281"/>
    </row>
    <row r="510" spans="1:8" ht="15.75" x14ac:dyDescent="0.2">
      <c r="A510" s="188"/>
      <c r="B510" s="107"/>
      <c r="C510" s="13" t="s">
        <v>10</v>
      </c>
      <c r="D510" s="19"/>
      <c r="E510" s="11" t="s">
        <v>4</v>
      </c>
      <c r="F510" s="11">
        <v>1</v>
      </c>
      <c r="G510" s="345">
        <v>0</v>
      </c>
      <c r="H510" s="281">
        <f t="shared" si="14"/>
        <v>0</v>
      </c>
    </row>
    <row r="511" spans="1:8" x14ac:dyDescent="0.2">
      <c r="A511" s="173"/>
      <c r="B511" s="106"/>
      <c r="C511" s="10" t="s">
        <v>665</v>
      </c>
      <c r="D511" s="19"/>
      <c r="E511" s="11" t="s">
        <v>4</v>
      </c>
      <c r="F511" s="11">
        <v>1</v>
      </c>
      <c r="G511" s="345">
        <v>0</v>
      </c>
      <c r="H511" s="281">
        <f t="shared" si="14"/>
        <v>0</v>
      </c>
    </row>
    <row r="512" spans="1:8" x14ac:dyDescent="0.2">
      <c r="A512" s="173"/>
      <c r="B512" s="106"/>
      <c r="C512" s="10"/>
      <c r="D512" s="240"/>
      <c r="E512" s="11"/>
      <c r="F512" s="91"/>
      <c r="G512" s="284"/>
      <c r="H512" s="281"/>
    </row>
    <row r="513" spans="1:8" x14ac:dyDescent="0.2">
      <c r="A513" s="173" t="s">
        <v>247</v>
      </c>
      <c r="B513" s="106"/>
      <c r="C513" s="14" t="s">
        <v>11</v>
      </c>
      <c r="D513" s="240"/>
      <c r="E513" s="11" t="s">
        <v>4</v>
      </c>
      <c r="F513" s="11">
        <v>1</v>
      </c>
      <c r="G513" s="345">
        <v>0</v>
      </c>
      <c r="H513" s="281">
        <f t="shared" si="14"/>
        <v>0</v>
      </c>
    </row>
    <row r="514" spans="1:8" x14ac:dyDescent="0.2">
      <c r="A514" s="173"/>
      <c r="B514" s="106"/>
      <c r="C514" s="14"/>
      <c r="D514" s="240"/>
      <c r="E514" s="11"/>
      <c r="F514" s="11"/>
      <c r="G514" s="284"/>
      <c r="H514" s="281"/>
    </row>
    <row r="515" spans="1:8" x14ac:dyDescent="0.2">
      <c r="A515" s="173" t="s">
        <v>484</v>
      </c>
      <c r="B515" s="106"/>
      <c r="C515" s="14" t="s">
        <v>664</v>
      </c>
      <c r="D515" s="240"/>
      <c r="E515" s="11" t="s">
        <v>5</v>
      </c>
      <c r="F515" s="11">
        <v>1</v>
      </c>
      <c r="G515" s="345">
        <v>0</v>
      </c>
      <c r="H515" s="281">
        <f t="shared" si="14"/>
        <v>0</v>
      </c>
    </row>
    <row r="516" spans="1:8" ht="13.5" thickBot="1" x14ac:dyDescent="0.25">
      <c r="A516" s="182"/>
      <c r="B516" s="108"/>
      <c r="C516" s="63"/>
      <c r="D516" s="23"/>
      <c r="E516" s="29"/>
      <c r="F516" s="279"/>
      <c r="G516" s="285"/>
      <c r="H516" s="282"/>
    </row>
    <row r="517" spans="1:8" ht="13.5" thickBot="1" x14ac:dyDescent="0.25">
      <c r="A517" s="168"/>
      <c r="B517" s="218"/>
      <c r="C517" s="269"/>
      <c r="D517" s="270"/>
      <c r="E517" s="221"/>
      <c r="F517" s="222"/>
      <c r="G517" s="222"/>
      <c r="H517" s="206"/>
    </row>
    <row r="518" spans="1:8" ht="21" thickBot="1" x14ac:dyDescent="0.35">
      <c r="A518" s="271"/>
      <c r="B518" s="272"/>
      <c r="C518" s="276" t="s">
        <v>512</v>
      </c>
      <c r="D518" s="273"/>
      <c r="E518" s="274"/>
      <c r="F518" s="275"/>
      <c r="G518" s="394">
        <f>SUM(G499+G488+G430+G404+G184+G153+G113+G73+G25+G4)</f>
        <v>0</v>
      </c>
      <c r="H518" s="395"/>
    </row>
    <row r="519" spans="1:8" ht="21" thickBot="1" x14ac:dyDescent="0.35">
      <c r="A519" s="271"/>
      <c r="B519" s="272"/>
      <c r="C519" s="276" t="s">
        <v>668</v>
      </c>
      <c r="D519" s="273"/>
      <c r="E519" s="274"/>
      <c r="F519" s="275"/>
      <c r="G519" s="394">
        <f>SUM('část elektro a MaR'!C146:E146)</f>
        <v>0</v>
      </c>
      <c r="H519" s="395"/>
    </row>
    <row r="520" spans="1:8" ht="21" thickBot="1" x14ac:dyDescent="0.35">
      <c r="A520" s="271"/>
      <c r="B520" s="272"/>
      <c r="C520" s="388" t="s">
        <v>656</v>
      </c>
      <c r="D520" s="389"/>
      <c r="E520" s="386"/>
      <c r="F520" s="387"/>
      <c r="G520" s="396">
        <f>SUM(G518:H519)</f>
        <v>0</v>
      </c>
      <c r="H520" s="397"/>
    </row>
    <row r="521" spans="1:8" ht="18" x14ac:dyDescent="0.2">
      <c r="A521" s="263" t="s">
        <v>54</v>
      </c>
      <c r="B521" s="120" t="s">
        <v>117</v>
      </c>
      <c r="H521" s="204"/>
    </row>
    <row r="522" spans="1:8" ht="18.75" thickBot="1" x14ac:dyDescent="0.25">
      <c r="A522" s="264"/>
      <c r="B522" s="265" t="s">
        <v>404</v>
      </c>
      <c r="C522" s="266"/>
      <c r="D522" s="266"/>
      <c r="E522" s="266"/>
      <c r="F522" s="267"/>
      <c r="G522" s="267"/>
      <c r="H522" s="268"/>
    </row>
    <row r="523" spans="1:8" ht="18" x14ac:dyDescent="0.2">
      <c r="B523" s="120"/>
    </row>
  </sheetData>
  <mergeCells count="25">
    <mergeCell ref="G519:H519"/>
    <mergeCell ref="G520:H520"/>
    <mergeCell ref="E499:F499"/>
    <mergeCell ref="G499:H499"/>
    <mergeCell ref="A2:H2"/>
    <mergeCell ref="A3:H3"/>
    <mergeCell ref="G518:H518"/>
    <mergeCell ref="E404:F404"/>
    <mergeCell ref="G404:H404"/>
    <mergeCell ref="E430:F430"/>
    <mergeCell ref="G430:H430"/>
    <mergeCell ref="E488:F488"/>
    <mergeCell ref="G488:H488"/>
    <mergeCell ref="E4:F4"/>
    <mergeCell ref="G4:H4"/>
    <mergeCell ref="E153:F153"/>
    <mergeCell ref="G153:H153"/>
    <mergeCell ref="E184:F184"/>
    <mergeCell ref="E25:F25"/>
    <mergeCell ref="G25:H25"/>
    <mergeCell ref="G184:H184"/>
    <mergeCell ref="E113:F113"/>
    <mergeCell ref="G113:H113"/>
    <mergeCell ref="E73:F73"/>
    <mergeCell ref="G73:H73"/>
  </mergeCells>
  <phoneticPr fontId="0" type="noConversion"/>
  <printOptions horizontalCentered="1" verticalCentered="1" gridLines="1"/>
  <pageMargins left="0.19685039370078741" right="0.19685039370078741" top="0.39370078740157483" bottom="0.19685039370078741" header="0.11811023622047245" footer="0.11811023622047245"/>
  <pageSetup paperSize="9" scale="75" orientation="landscape" r:id="rId1"/>
  <headerFooter alignWithMargins="0">
    <oddHeader xml:space="preserve">&amp;Lverze 03.12.2025&amp;CVýkaz výměr - část technologická
&amp;R&amp;P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E30C8-0DF2-4495-9D0A-6B5AECD5B90C}">
  <dimension ref="A1:XFD146"/>
  <sheetViews>
    <sheetView zoomScale="110" zoomScaleNormal="110" workbookViewId="0">
      <pane ySplit="5" topLeftCell="A6" activePane="bottomLeft" state="frozen"/>
      <selection activeCell="A2" sqref="A2:H514"/>
      <selection pane="bottomLeft" activeCell="A3" sqref="A3"/>
    </sheetView>
  </sheetViews>
  <sheetFormatPr defaultColWidth="9.140625" defaultRowHeight="12.75" customHeight="1" x14ac:dyDescent="0.2"/>
  <cols>
    <col min="1" max="1" width="66.42578125" style="351" customWidth="1"/>
    <col min="2" max="2" width="4.140625" style="383" customWidth="1"/>
    <col min="3" max="3" width="10" style="384" customWidth="1"/>
    <col min="4" max="4" width="11.7109375" style="385" customWidth="1"/>
    <col min="5" max="5" width="20.42578125" style="385" customWidth="1"/>
    <col min="6" max="996" width="9.140625" style="351"/>
    <col min="997" max="1009" width="11.5703125" style="351" customWidth="1"/>
    <col min="1010" max="16369" width="9.140625" style="351"/>
    <col min="16370" max="16384" width="11.5703125" style="351" customWidth="1"/>
  </cols>
  <sheetData>
    <row r="1" spans="1:1009 16370:16384" ht="20.25" x14ac:dyDescent="0.3">
      <c r="A1" s="349" t="s">
        <v>669</v>
      </c>
      <c r="B1" s="350"/>
      <c r="C1" s="351"/>
      <c r="D1" s="352"/>
      <c r="E1" s="353"/>
    </row>
    <row r="2" spans="1:1009 16370:16384" ht="18" x14ac:dyDescent="0.25">
      <c r="A2" s="354" t="s">
        <v>670</v>
      </c>
      <c r="B2" s="350"/>
      <c r="C2" s="351"/>
      <c r="D2" s="352"/>
      <c r="E2" s="353"/>
    </row>
    <row r="3" spans="1:1009 16370:16384" ht="18" x14ac:dyDescent="0.25">
      <c r="A3" s="355" t="s">
        <v>532</v>
      </c>
      <c r="B3" s="350"/>
      <c r="C3" s="351"/>
      <c r="D3" s="352"/>
      <c r="E3" s="353"/>
    </row>
    <row r="4" spans="1:1009 16370:16384" ht="18" x14ac:dyDescent="0.25">
      <c r="A4" s="355" t="s">
        <v>533</v>
      </c>
      <c r="B4" s="350"/>
      <c r="C4" s="351"/>
      <c r="D4" s="352"/>
      <c r="E4" s="353"/>
      <c r="XFA4" s="356"/>
      <c r="XFB4" s="356"/>
      <c r="XFC4" s="356"/>
      <c r="XFD4" s="356"/>
    </row>
    <row r="5" spans="1:1009 16370:16384" s="356" customFormat="1" x14ac:dyDescent="0.2">
      <c r="A5" s="356" t="s">
        <v>534</v>
      </c>
      <c r="B5" s="404" t="s">
        <v>1</v>
      </c>
      <c r="C5" s="404"/>
      <c r="D5" s="357" t="s">
        <v>535</v>
      </c>
      <c r="E5" s="357" t="s">
        <v>536</v>
      </c>
      <c r="ALG5" s="351"/>
      <c r="ALH5" s="351"/>
      <c r="ALI5" s="351"/>
      <c r="ALJ5" s="351"/>
      <c r="ALK5" s="351"/>
      <c r="ALL5" s="351"/>
      <c r="ALM5" s="351"/>
      <c r="ALN5" s="351"/>
      <c r="ALO5" s="351"/>
      <c r="ALP5" s="351"/>
      <c r="ALQ5" s="351"/>
      <c r="ALR5" s="351"/>
      <c r="ALS5" s="351"/>
      <c r="ALT5" s="351"/>
      <c r="ALU5" s="351"/>
      <c r="XEP5" s="351"/>
      <c r="XEQ5" s="351"/>
      <c r="XER5" s="351"/>
      <c r="XES5" s="351"/>
      <c r="XET5" s="351"/>
      <c r="XEU5" s="351"/>
      <c r="XEV5" s="351"/>
      <c r="XEW5" s="351"/>
      <c r="XEX5" s="351"/>
      <c r="XEY5" s="351"/>
      <c r="XEZ5" s="351"/>
      <c r="XFA5" s="351"/>
      <c r="XFB5" s="351"/>
      <c r="XFC5" s="351"/>
      <c r="XFD5" s="351"/>
    </row>
    <row r="6" spans="1:1009 16370:16384" x14ac:dyDescent="0.2">
      <c r="A6" s="358" t="s">
        <v>537</v>
      </c>
      <c r="B6" s="359"/>
      <c r="C6" s="360"/>
      <c r="D6" s="361"/>
      <c r="E6" s="361"/>
    </row>
    <row r="7" spans="1:1009 16370:16384" x14ac:dyDescent="0.2">
      <c r="A7" s="362" t="s">
        <v>538</v>
      </c>
      <c r="B7" s="363" t="s">
        <v>539</v>
      </c>
      <c r="C7" s="364">
        <v>1</v>
      </c>
      <c r="D7" s="365">
        <v>0</v>
      </c>
      <c r="E7" s="366">
        <f>C7*D7</f>
        <v>0</v>
      </c>
    </row>
    <row r="8" spans="1:1009 16370:16384" x14ac:dyDescent="0.2">
      <c r="A8" s="362" t="s">
        <v>540</v>
      </c>
      <c r="B8" s="363" t="s">
        <v>539</v>
      </c>
      <c r="C8" s="364">
        <v>1</v>
      </c>
      <c r="D8" s="365">
        <v>0</v>
      </c>
      <c r="E8" s="366">
        <f>C8*D8</f>
        <v>0</v>
      </c>
    </row>
    <row r="9" spans="1:1009 16370:16384" x14ac:dyDescent="0.2">
      <c r="A9" s="362" t="s">
        <v>541</v>
      </c>
      <c r="B9" s="363" t="s">
        <v>539</v>
      </c>
      <c r="C9" s="364">
        <v>1</v>
      </c>
      <c r="D9" s="365">
        <v>0</v>
      </c>
      <c r="E9" s="366">
        <f>C9*D9</f>
        <v>0</v>
      </c>
    </row>
    <row r="10" spans="1:1009 16370:16384" x14ac:dyDescent="0.2">
      <c r="A10" s="362" t="s">
        <v>542</v>
      </c>
      <c r="B10" s="363" t="s">
        <v>539</v>
      </c>
      <c r="C10" s="364">
        <v>1</v>
      </c>
      <c r="D10" s="365">
        <v>0</v>
      </c>
      <c r="E10" s="366">
        <f>C10*D10</f>
        <v>0</v>
      </c>
    </row>
    <row r="11" spans="1:1009 16370:16384" x14ac:dyDescent="0.2">
      <c r="A11" s="367" t="str">
        <f>CONCATENATE(A6," celkem")</f>
        <v>Rozvaděče MaR celkem</v>
      </c>
      <c r="B11" s="368"/>
      <c r="C11" s="368"/>
      <c r="D11" s="369"/>
      <c r="E11" s="370">
        <f>SUM(E7:E10)</f>
        <v>0</v>
      </c>
    </row>
    <row r="12" spans="1:1009 16370:16384" s="371" customFormat="1" x14ac:dyDescent="0.2">
      <c r="A12" s="358" t="s">
        <v>543</v>
      </c>
      <c r="B12" s="359"/>
      <c r="C12" s="360"/>
      <c r="D12" s="361"/>
      <c r="E12" s="361"/>
      <c r="ALG12" s="351"/>
      <c r="ALH12" s="351"/>
      <c r="ALI12" s="351"/>
      <c r="ALJ12" s="351"/>
      <c r="ALK12" s="351"/>
      <c r="ALL12" s="351"/>
      <c r="ALM12" s="351"/>
      <c r="ALN12" s="351"/>
      <c r="ALO12" s="351"/>
      <c r="ALP12" s="351"/>
      <c r="ALQ12" s="351"/>
      <c r="ALR12" s="351"/>
      <c r="ALS12" s="351"/>
      <c r="ALT12" s="351"/>
      <c r="ALU12" s="351"/>
      <c r="XEP12" s="351"/>
      <c r="XEQ12" s="351"/>
      <c r="XER12" s="351"/>
      <c r="XES12" s="351"/>
      <c r="XET12" s="351"/>
      <c r="XEU12" s="351"/>
      <c r="XEV12" s="351"/>
      <c r="XEW12" s="351"/>
      <c r="XEX12" s="351"/>
      <c r="XEY12" s="351"/>
      <c r="XEZ12" s="351"/>
      <c r="XFA12" s="351"/>
      <c r="XFB12" s="351"/>
      <c r="XFC12" s="351"/>
      <c r="XFD12" s="351"/>
    </row>
    <row r="13" spans="1:1009 16370:16384" s="371" customFormat="1" x14ac:dyDescent="0.2">
      <c r="A13" s="362" t="s">
        <v>544</v>
      </c>
      <c r="B13" s="363" t="s">
        <v>539</v>
      </c>
      <c r="C13" s="364">
        <v>1</v>
      </c>
      <c r="D13" s="365">
        <v>0</v>
      </c>
      <c r="E13" s="366">
        <f>C13*D13</f>
        <v>0</v>
      </c>
      <c r="ALG13" s="351"/>
      <c r="ALH13" s="351"/>
      <c r="ALI13" s="351"/>
      <c r="ALJ13" s="351"/>
      <c r="ALK13" s="351"/>
      <c r="ALL13" s="351"/>
      <c r="ALM13" s="351"/>
      <c r="ALN13" s="351"/>
      <c r="ALO13" s="351"/>
      <c r="ALP13" s="351"/>
      <c r="ALQ13" s="351"/>
      <c r="ALR13" s="351"/>
      <c r="ALS13" s="351"/>
      <c r="ALT13" s="351"/>
      <c r="ALU13" s="351"/>
      <c r="XEP13" s="351"/>
      <c r="XEQ13" s="351"/>
      <c r="XER13" s="351"/>
      <c r="XES13" s="351"/>
      <c r="XET13" s="351"/>
      <c r="XEU13" s="351"/>
      <c r="XEV13" s="351"/>
      <c r="XEW13" s="351"/>
      <c r="XEX13" s="351"/>
      <c r="XEY13" s="351"/>
      <c r="XEZ13" s="351"/>
      <c r="XFA13" s="351"/>
      <c r="XFB13" s="351"/>
      <c r="XFC13" s="351"/>
      <c r="XFD13" s="351"/>
    </row>
    <row r="14" spans="1:1009 16370:16384" s="371" customFormat="1" ht="16.899999999999999" customHeight="1" x14ac:dyDescent="0.2">
      <c r="A14" s="372" t="s">
        <v>545</v>
      </c>
      <c r="B14" s="363"/>
      <c r="C14" s="364"/>
      <c r="D14" s="373"/>
      <c r="E14" s="373"/>
      <c r="ALG14" s="351"/>
      <c r="ALH14" s="351"/>
      <c r="ALI14" s="351"/>
      <c r="ALJ14" s="351"/>
      <c r="ALK14" s="351"/>
      <c r="ALL14" s="351"/>
      <c r="ALM14" s="351"/>
      <c r="ALN14" s="351"/>
      <c r="ALO14" s="351"/>
      <c r="ALP14" s="351"/>
      <c r="ALQ14" s="351"/>
      <c r="ALR14" s="351"/>
      <c r="ALS14" s="351"/>
      <c r="ALT14" s="351"/>
      <c r="ALU14" s="351"/>
      <c r="XEP14" s="351"/>
      <c r="XEQ14" s="351"/>
      <c r="XER14" s="351"/>
      <c r="XES14" s="351"/>
      <c r="XET14" s="351"/>
      <c r="XEU14" s="351"/>
      <c r="XEV14" s="351"/>
      <c r="XEW14" s="351"/>
      <c r="XEX14" s="351"/>
      <c r="XEY14" s="351"/>
      <c r="XEZ14" s="351"/>
      <c r="XFA14" s="351"/>
      <c r="XFB14" s="351"/>
      <c r="XFC14" s="351"/>
      <c r="XFD14" s="351"/>
    </row>
    <row r="15" spans="1:1009 16370:16384" s="371" customFormat="1" ht="16.899999999999999" customHeight="1" x14ac:dyDescent="0.2">
      <c r="A15" s="372" t="s">
        <v>546</v>
      </c>
      <c r="B15" s="363"/>
      <c r="C15" s="364"/>
      <c r="D15" s="373"/>
      <c r="E15" s="373"/>
      <c r="ALG15" s="351"/>
      <c r="ALH15" s="351"/>
      <c r="ALI15" s="351"/>
      <c r="ALJ15" s="351"/>
      <c r="ALK15" s="351"/>
      <c r="ALL15" s="351"/>
      <c r="ALM15" s="351"/>
      <c r="ALN15" s="351"/>
      <c r="ALO15" s="351"/>
      <c r="ALP15" s="351"/>
      <c r="ALQ15" s="351"/>
      <c r="ALR15" s="351"/>
      <c r="ALS15" s="351"/>
      <c r="ALT15" s="351"/>
      <c r="ALU15" s="351"/>
      <c r="XEP15" s="351"/>
      <c r="XEQ15" s="351"/>
      <c r="XER15" s="351"/>
      <c r="XES15" s="351"/>
      <c r="XET15" s="351"/>
      <c r="XEU15" s="351"/>
      <c r="XEV15" s="351"/>
      <c r="XEW15" s="351"/>
      <c r="XEX15" s="351"/>
      <c r="XEY15" s="351"/>
      <c r="XEZ15" s="351"/>
      <c r="XFA15" s="351"/>
      <c r="XFB15" s="351"/>
      <c r="XFC15" s="351"/>
      <c r="XFD15" s="351"/>
    </row>
    <row r="16" spans="1:1009 16370:16384" s="371" customFormat="1" ht="16.899999999999999" customHeight="1" x14ac:dyDescent="0.2">
      <c r="A16" s="372" t="s">
        <v>547</v>
      </c>
      <c r="B16" s="363"/>
      <c r="C16" s="364"/>
      <c r="D16" s="373"/>
      <c r="E16" s="373"/>
      <c r="ALG16" s="351"/>
      <c r="ALH16" s="351"/>
      <c r="ALI16" s="351"/>
      <c r="ALJ16" s="351"/>
      <c r="ALK16" s="351"/>
      <c r="ALL16" s="351"/>
      <c r="ALM16" s="351"/>
      <c r="ALN16" s="351"/>
      <c r="ALO16" s="351"/>
      <c r="ALP16" s="351"/>
      <c r="ALQ16" s="351"/>
      <c r="ALR16" s="351"/>
      <c r="ALS16" s="351"/>
      <c r="ALT16" s="351"/>
      <c r="ALU16" s="351"/>
      <c r="XEP16" s="351"/>
      <c r="XEQ16" s="351"/>
      <c r="XER16" s="351"/>
      <c r="XES16" s="351"/>
      <c r="XET16" s="351"/>
      <c r="XEU16" s="351"/>
      <c r="XEV16" s="351"/>
      <c r="XEW16" s="351"/>
      <c r="XEX16" s="351"/>
      <c r="XEY16" s="351"/>
      <c r="XEZ16" s="351"/>
      <c r="XFA16" s="351"/>
      <c r="XFB16" s="351"/>
      <c r="XFC16" s="351"/>
      <c r="XFD16" s="351"/>
    </row>
    <row r="17" spans="1:1009 16370:16384" s="371" customFormat="1" ht="16.899999999999999" customHeight="1" x14ac:dyDescent="0.2">
      <c r="A17" s="362" t="s">
        <v>548</v>
      </c>
      <c r="B17" s="363" t="s">
        <v>539</v>
      </c>
      <c r="C17" s="364">
        <v>1</v>
      </c>
      <c r="D17" s="365">
        <v>0</v>
      </c>
      <c r="E17" s="366">
        <f>C17*D17</f>
        <v>0</v>
      </c>
      <c r="ALG17" s="351"/>
      <c r="ALH17" s="351"/>
      <c r="ALI17" s="351"/>
      <c r="ALJ17" s="351"/>
      <c r="ALK17" s="351"/>
      <c r="ALL17" s="351"/>
      <c r="ALM17" s="351"/>
      <c r="ALN17" s="351"/>
      <c r="ALO17" s="351"/>
      <c r="ALP17" s="351"/>
      <c r="ALQ17" s="351"/>
      <c r="ALR17" s="351"/>
      <c r="ALS17" s="351"/>
      <c r="ALT17" s="351"/>
      <c r="ALU17" s="351"/>
      <c r="XEP17" s="351"/>
      <c r="XEQ17" s="351"/>
      <c r="XER17" s="351"/>
      <c r="XES17" s="351"/>
      <c r="XET17" s="351"/>
      <c r="XEU17" s="351"/>
      <c r="XEV17" s="351"/>
      <c r="XEW17" s="351"/>
      <c r="XEX17" s="351"/>
      <c r="XEY17" s="351"/>
      <c r="XEZ17" s="351"/>
      <c r="XFA17" s="351"/>
      <c r="XFB17" s="351"/>
      <c r="XFC17" s="351"/>
      <c r="XFD17" s="351"/>
    </row>
    <row r="18" spans="1:1009 16370:16384" s="371" customFormat="1" ht="16.899999999999999" customHeight="1" x14ac:dyDescent="0.2">
      <c r="A18" s="372" t="s">
        <v>549</v>
      </c>
      <c r="B18" s="363"/>
      <c r="C18" s="364"/>
      <c r="D18" s="373"/>
      <c r="E18" s="373"/>
      <c r="ALG18" s="351"/>
      <c r="ALH18" s="351"/>
      <c r="ALI18" s="351"/>
      <c r="ALJ18" s="351"/>
      <c r="ALK18" s="351"/>
      <c r="ALL18" s="351"/>
      <c r="ALM18" s="351"/>
      <c r="ALN18" s="351"/>
      <c r="ALO18" s="351"/>
      <c r="ALP18" s="351"/>
      <c r="ALQ18" s="351"/>
      <c r="ALR18" s="351"/>
      <c r="ALS18" s="351"/>
      <c r="ALT18" s="351"/>
      <c r="ALU18" s="351"/>
      <c r="XEP18" s="351"/>
      <c r="XEQ18" s="351"/>
      <c r="XER18" s="351"/>
      <c r="XES18" s="351"/>
      <c r="XET18" s="351"/>
      <c r="XEU18" s="351"/>
      <c r="XEV18" s="351"/>
      <c r="XEW18" s="351"/>
      <c r="XEX18" s="351"/>
      <c r="XEY18" s="351"/>
      <c r="XEZ18" s="351"/>
      <c r="XFA18" s="351"/>
      <c r="XFB18" s="351"/>
      <c r="XFC18" s="351"/>
      <c r="XFD18" s="351"/>
    </row>
    <row r="19" spans="1:1009 16370:16384" x14ac:dyDescent="0.2">
      <c r="A19" s="367" t="str">
        <f>CONCATENATE(A12," celkem")</f>
        <v>Úprava stávajících rozvaděčů – silový celkem</v>
      </c>
      <c r="B19" s="368"/>
      <c r="C19" s="368"/>
      <c r="D19" s="369"/>
      <c r="E19" s="370">
        <f>SUM(E13:E18)</f>
        <v>0</v>
      </c>
    </row>
    <row r="20" spans="1:1009 16370:16384" x14ac:dyDescent="0.2">
      <c r="A20" s="358" t="s">
        <v>550</v>
      </c>
      <c r="B20" s="359"/>
      <c r="C20" s="360"/>
      <c r="D20" s="361"/>
      <c r="E20" s="361"/>
    </row>
    <row r="21" spans="1:1009 16370:16384" x14ac:dyDescent="0.2">
      <c r="A21" s="362" t="s">
        <v>551</v>
      </c>
      <c r="B21" s="363" t="s">
        <v>3</v>
      </c>
      <c r="C21" s="364">
        <v>2</v>
      </c>
      <c r="D21" s="365">
        <v>0</v>
      </c>
      <c r="E21" s="366">
        <f>C21*D21</f>
        <v>0</v>
      </c>
    </row>
    <row r="22" spans="1:1009 16370:16384" x14ac:dyDescent="0.2">
      <c r="A22" s="367" t="str">
        <f>CONCATENATE(A20," celkem")</f>
        <v>Frekvenční měniče, softstartéry celkem</v>
      </c>
      <c r="B22" s="368"/>
      <c r="C22" s="368"/>
      <c r="D22" s="369"/>
      <c r="E22" s="370">
        <f>SUM(E21)</f>
        <v>0</v>
      </c>
    </row>
    <row r="23" spans="1:1009 16370:16384" x14ac:dyDescent="0.2">
      <c r="A23" s="358" t="s">
        <v>552</v>
      </c>
      <c r="B23" s="359"/>
      <c r="C23" s="360"/>
      <c r="D23" s="361"/>
      <c r="E23" s="361"/>
    </row>
    <row r="24" spans="1:1009 16370:16384" x14ac:dyDescent="0.2">
      <c r="A24" s="372" t="s">
        <v>553</v>
      </c>
      <c r="B24" s="363"/>
      <c r="C24" s="364"/>
      <c r="D24" s="373"/>
      <c r="E24" s="366"/>
    </row>
    <row r="25" spans="1:1009 16370:16384" ht="32.65" customHeight="1" x14ac:dyDescent="0.2">
      <c r="A25" s="362" t="s">
        <v>554</v>
      </c>
      <c r="B25" s="363" t="s">
        <v>539</v>
      </c>
      <c r="C25" s="364">
        <v>1</v>
      </c>
      <c r="D25" s="365">
        <v>0</v>
      </c>
      <c r="E25" s="366">
        <f>C25*D25</f>
        <v>0</v>
      </c>
    </row>
    <row r="26" spans="1:1009 16370:16384" x14ac:dyDescent="0.2">
      <c r="A26" s="362" t="s">
        <v>555</v>
      </c>
      <c r="B26" s="363" t="s">
        <v>3</v>
      </c>
      <c r="C26" s="364">
        <v>1</v>
      </c>
      <c r="D26" s="365">
        <v>0</v>
      </c>
      <c r="E26" s="366">
        <f>C26*D26</f>
        <v>0</v>
      </c>
    </row>
    <row r="27" spans="1:1009 16370:16384" ht="22.5" x14ac:dyDescent="0.2">
      <c r="A27" s="362" t="s">
        <v>556</v>
      </c>
      <c r="B27" s="363" t="s">
        <v>3</v>
      </c>
      <c r="C27" s="364">
        <v>1</v>
      </c>
      <c r="D27" s="365">
        <v>0</v>
      </c>
      <c r="E27" s="366">
        <f>C27*D27</f>
        <v>0</v>
      </c>
    </row>
    <row r="28" spans="1:1009 16370:16384" x14ac:dyDescent="0.2">
      <c r="A28" s="362" t="s">
        <v>557</v>
      </c>
      <c r="B28" s="363" t="s">
        <v>3</v>
      </c>
      <c r="C28" s="364">
        <v>1</v>
      </c>
      <c r="D28" s="365">
        <v>0</v>
      </c>
      <c r="E28" s="366">
        <f>C28*D28</f>
        <v>0</v>
      </c>
    </row>
    <row r="29" spans="1:1009 16370:16384" x14ac:dyDescent="0.2">
      <c r="A29" s="372" t="s">
        <v>558</v>
      </c>
      <c r="B29" s="363"/>
      <c r="C29" s="364"/>
      <c r="D29" s="373"/>
      <c r="E29" s="366"/>
    </row>
    <row r="30" spans="1:1009 16370:16384" ht="22.5" x14ac:dyDescent="0.2">
      <c r="A30" s="362" t="s">
        <v>559</v>
      </c>
      <c r="B30" s="363" t="s">
        <v>539</v>
      </c>
      <c r="C30" s="364">
        <v>1</v>
      </c>
      <c r="D30" s="365">
        <v>0</v>
      </c>
      <c r="E30" s="366">
        <f t="shared" ref="E30:E35" si="0">C30*D30</f>
        <v>0</v>
      </c>
    </row>
    <row r="31" spans="1:1009 16370:16384" x14ac:dyDescent="0.2">
      <c r="A31" s="362" t="s">
        <v>555</v>
      </c>
      <c r="B31" s="363" t="s">
        <v>3</v>
      </c>
      <c r="C31" s="364">
        <v>1</v>
      </c>
      <c r="D31" s="373"/>
      <c r="E31" s="366">
        <f t="shared" si="0"/>
        <v>0</v>
      </c>
    </row>
    <row r="32" spans="1:1009 16370:16384" ht="22.5" x14ac:dyDescent="0.2">
      <c r="A32" s="362" t="s">
        <v>556</v>
      </c>
      <c r="B32" s="363" t="s">
        <v>3</v>
      </c>
      <c r="C32" s="364">
        <v>1</v>
      </c>
      <c r="D32" s="365">
        <v>0</v>
      </c>
      <c r="E32" s="366">
        <f t="shared" si="0"/>
        <v>0</v>
      </c>
    </row>
    <row r="33" spans="1:5" x14ac:dyDescent="0.2">
      <c r="A33" s="362" t="s">
        <v>560</v>
      </c>
      <c r="B33" s="363" t="s">
        <v>3</v>
      </c>
      <c r="C33" s="364">
        <v>1</v>
      </c>
      <c r="D33" s="365">
        <v>0</v>
      </c>
      <c r="E33" s="366">
        <f t="shared" si="0"/>
        <v>0</v>
      </c>
    </row>
    <row r="34" spans="1:5" x14ac:dyDescent="0.2">
      <c r="A34" s="362" t="s">
        <v>561</v>
      </c>
      <c r="B34" s="363" t="s">
        <v>3</v>
      </c>
      <c r="C34" s="364">
        <v>1</v>
      </c>
      <c r="D34" s="365">
        <v>0</v>
      </c>
      <c r="E34" s="366">
        <f t="shared" si="0"/>
        <v>0</v>
      </c>
    </row>
    <row r="35" spans="1:5" x14ac:dyDescent="0.2">
      <c r="A35" s="362" t="s">
        <v>562</v>
      </c>
      <c r="B35" s="363" t="s">
        <v>3</v>
      </c>
      <c r="C35" s="364">
        <v>1</v>
      </c>
      <c r="D35" s="365">
        <v>0</v>
      </c>
      <c r="E35" s="366">
        <f t="shared" si="0"/>
        <v>0</v>
      </c>
    </row>
    <row r="36" spans="1:5" x14ac:dyDescent="0.2">
      <c r="A36" s="372" t="s">
        <v>563</v>
      </c>
      <c r="B36" s="363"/>
      <c r="C36" s="364"/>
      <c r="D36" s="373"/>
      <c r="E36" s="366"/>
    </row>
    <row r="37" spans="1:5" x14ac:dyDescent="0.2">
      <c r="A37" s="362" t="s">
        <v>560</v>
      </c>
      <c r="B37" s="363" t="s">
        <v>3</v>
      </c>
      <c r="C37" s="364">
        <v>1</v>
      </c>
      <c r="D37" s="365">
        <v>0</v>
      </c>
      <c r="E37" s="366">
        <f>C37*D37</f>
        <v>0</v>
      </c>
    </row>
    <row r="38" spans="1:5" x14ac:dyDescent="0.2">
      <c r="A38" s="362" t="s">
        <v>561</v>
      </c>
      <c r="B38" s="363" t="s">
        <v>3</v>
      </c>
      <c r="C38" s="364">
        <v>1</v>
      </c>
      <c r="D38" s="365">
        <v>0</v>
      </c>
      <c r="E38" s="366">
        <f>C38*D38</f>
        <v>0</v>
      </c>
    </row>
    <row r="39" spans="1:5" x14ac:dyDescent="0.2">
      <c r="A39" s="362" t="s">
        <v>562</v>
      </c>
      <c r="B39" s="363" t="s">
        <v>3</v>
      </c>
      <c r="C39" s="364">
        <v>1</v>
      </c>
      <c r="D39" s="365">
        <v>0</v>
      </c>
      <c r="E39" s="366">
        <f>C39*D39</f>
        <v>0</v>
      </c>
    </row>
    <row r="40" spans="1:5" x14ac:dyDescent="0.2">
      <c r="A40" s="367" t="str">
        <f>CONCATENATE(A23," celkem")</f>
        <v>PLC celkem</v>
      </c>
      <c r="B40" s="368"/>
      <c r="C40" s="368"/>
      <c r="D40" s="369"/>
      <c r="E40" s="370">
        <f>SUM(E24:E39)</f>
        <v>0</v>
      </c>
    </row>
    <row r="41" spans="1:5" x14ac:dyDescent="0.2">
      <c r="A41" s="358" t="s">
        <v>564</v>
      </c>
      <c r="B41" s="359"/>
      <c r="C41" s="360"/>
      <c r="D41" s="361"/>
      <c r="E41" s="361"/>
    </row>
    <row r="42" spans="1:5" x14ac:dyDescent="0.2">
      <c r="A42" s="372" t="s">
        <v>553</v>
      </c>
      <c r="B42" s="363"/>
      <c r="C42" s="364"/>
      <c r="D42" s="373"/>
      <c r="E42" s="366"/>
    </row>
    <row r="43" spans="1:5" x14ac:dyDescent="0.2">
      <c r="A43" s="362" t="s">
        <v>565</v>
      </c>
      <c r="B43" s="363" t="s">
        <v>566</v>
      </c>
      <c r="C43" s="364">
        <v>108</v>
      </c>
      <c r="D43" s="365">
        <v>0</v>
      </c>
      <c r="E43" s="366">
        <f>C43*D43</f>
        <v>0</v>
      </c>
    </row>
    <row r="44" spans="1:5" x14ac:dyDescent="0.2">
      <c r="A44" s="362" t="s">
        <v>567</v>
      </c>
      <c r="B44" s="363" t="s">
        <v>566</v>
      </c>
      <c r="C44" s="364">
        <v>108</v>
      </c>
      <c r="D44" s="365">
        <v>0</v>
      </c>
      <c r="E44" s="366">
        <f>C44*D44</f>
        <v>0</v>
      </c>
    </row>
    <row r="45" spans="1:5" x14ac:dyDescent="0.2">
      <c r="A45" s="372" t="s">
        <v>558</v>
      </c>
      <c r="B45" s="363"/>
      <c r="C45" s="364"/>
      <c r="D45" s="373"/>
      <c r="E45" s="366"/>
    </row>
    <row r="46" spans="1:5" x14ac:dyDescent="0.2">
      <c r="A46" s="362" t="s">
        <v>565</v>
      </c>
      <c r="B46" s="363" t="s">
        <v>566</v>
      </c>
      <c r="C46" s="364">
        <v>40</v>
      </c>
      <c r="D46" s="365">
        <v>0</v>
      </c>
      <c r="E46" s="366">
        <f>C46*D46</f>
        <v>0</v>
      </c>
    </row>
    <row r="47" spans="1:5" ht="14.25" customHeight="1" x14ac:dyDescent="0.2">
      <c r="A47" s="362" t="s">
        <v>567</v>
      </c>
      <c r="B47" s="363" t="s">
        <v>566</v>
      </c>
      <c r="C47" s="364">
        <v>40</v>
      </c>
      <c r="D47" s="365">
        <v>0</v>
      </c>
      <c r="E47" s="366">
        <f>C47*D47</f>
        <v>0</v>
      </c>
    </row>
    <row r="48" spans="1:5" x14ac:dyDescent="0.2">
      <c r="A48" s="367" t="str">
        <f>CONCATENATE(A43," celkem")</f>
        <v>Software pro řídící systém celkem</v>
      </c>
      <c r="B48" s="368"/>
      <c r="C48" s="368"/>
      <c r="D48" s="369"/>
      <c r="E48" s="370">
        <f>SUM(E42:E47)</f>
        <v>0</v>
      </c>
    </row>
    <row r="49" spans="1:5" x14ac:dyDescent="0.2">
      <c r="A49" s="358" t="s">
        <v>568</v>
      </c>
      <c r="B49" s="359"/>
      <c r="C49" s="360"/>
      <c r="D49" s="361"/>
      <c r="E49" s="361"/>
    </row>
    <row r="50" spans="1:5" x14ac:dyDescent="0.2">
      <c r="A50" s="374" t="s">
        <v>569</v>
      </c>
      <c r="B50" s="375" t="s">
        <v>3</v>
      </c>
      <c r="C50" s="376">
        <v>1</v>
      </c>
      <c r="D50" s="365">
        <v>0</v>
      </c>
      <c r="E50" s="366">
        <f t="shared" ref="E50:E66" si="1">C50*D50</f>
        <v>0</v>
      </c>
    </row>
    <row r="51" spans="1:5" x14ac:dyDescent="0.2">
      <c r="A51" s="374" t="s">
        <v>570</v>
      </c>
      <c r="B51" s="375" t="s">
        <v>3</v>
      </c>
      <c r="C51" s="376">
        <v>1</v>
      </c>
      <c r="D51" s="365">
        <v>0</v>
      </c>
      <c r="E51" s="366">
        <f t="shared" si="1"/>
        <v>0</v>
      </c>
    </row>
    <row r="52" spans="1:5" x14ac:dyDescent="0.2">
      <c r="A52" s="374" t="s">
        <v>571</v>
      </c>
      <c r="B52" s="375" t="s">
        <v>3</v>
      </c>
      <c r="C52" s="376">
        <v>2</v>
      </c>
      <c r="D52" s="365">
        <v>0</v>
      </c>
      <c r="E52" s="366">
        <f t="shared" si="1"/>
        <v>0</v>
      </c>
    </row>
    <row r="53" spans="1:5" x14ac:dyDescent="0.2">
      <c r="A53" s="374" t="s">
        <v>572</v>
      </c>
      <c r="B53" s="375" t="s">
        <v>3</v>
      </c>
      <c r="C53" s="376">
        <v>2</v>
      </c>
      <c r="D53" s="365">
        <v>0</v>
      </c>
      <c r="E53" s="366">
        <f t="shared" si="1"/>
        <v>0</v>
      </c>
    </row>
    <row r="54" spans="1:5" x14ac:dyDescent="0.2">
      <c r="A54" s="374" t="s">
        <v>573</v>
      </c>
      <c r="B54" s="375" t="s">
        <v>3</v>
      </c>
      <c r="C54" s="376">
        <v>1</v>
      </c>
      <c r="D54" s="365">
        <v>0</v>
      </c>
      <c r="E54" s="366">
        <f t="shared" si="1"/>
        <v>0</v>
      </c>
    </row>
    <row r="55" spans="1:5" x14ac:dyDescent="0.2">
      <c r="A55" s="374" t="s">
        <v>574</v>
      </c>
      <c r="B55" s="375" t="s">
        <v>3</v>
      </c>
      <c r="C55" s="376">
        <v>4</v>
      </c>
      <c r="D55" s="365">
        <v>0</v>
      </c>
      <c r="E55" s="366">
        <f t="shared" si="1"/>
        <v>0</v>
      </c>
    </row>
    <row r="56" spans="1:5" x14ac:dyDescent="0.2">
      <c r="A56" s="374" t="s">
        <v>575</v>
      </c>
      <c r="B56" s="375" t="s">
        <v>3</v>
      </c>
      <c r="C56" s="376">
        <v>4</v>
      </c>
      <c r="D56" s="365">
        <v>0</v>
      </c>
      <c r="E56" s="366">
        <f t="shared" si="1"/>
        <v>0</v>
      </c>
    </row>
    <row r="57" spans="1:5" x14ac:dyDescent="0.2">
      <c r="A57" s="374" t="s">
        <v>576</v>
      </c>
      <c r="B57" s="375" t="s">
        <v>3</v>
      </c>
      <c r="C57" s="376">
        <v>2</v>
      </c>
      <c r="D57" s="365">
        <v>0</v>
      </c>
      <c r="E57" s="366">
        <f t="shared" si="1"/>
        <v>0</v>
      </c>
    </row>
    <row r="58" spans="1:5" x14ac:dyDescent="0.2">
      <c r="A58" s="374" t="s">
        <v>577</v>
      </c>
      <c r="B58" s="375" t="s">
        <v>3</v>
      </c>
      <c r="C58" s="376">
        <v>1</v>
      </c>
      <c r="D58" s="373">
        <v>0</v>
      </c>
      <c r="E58" s="366">
        <f t="shared" si="1"/>
        <v>0</v>
      </c>
    </row>
    <row r="59" spans="1:5" x14ac:dyDescent="0.2">
      <c r="A59" s="374" t="s">
        <v>578</v>
      </c>
      <c r="B59" s="375" t="s">
        <v>3</v>
      </c>
      <c r="C59" s="376">
        <v>1</v>
      </c>
      <c r="D59" s="365">
        <v>0</v>
      </c>
      <c r="E59" s="366">
        <f t="shared" si="1"/>
        <v>0</v>
      </c>
    </row>
    <row r="60" spans="1:5" x14ac:dyDescent="0.2">
      <c r="A60" s="374" t="s">
        <v>579</v>
      </c>
      <c r="B60" s="375" t="s">
        <v>3</v>
      </c>
      <c r="C60" s="376">
        <v>1</v>
      </c>
      <c r="D60" s="365">
        <v>0</v>
      </c>
      <c r="E60" s="366">
        <f t="shared" si="1"/>
        <v>0</v>
      </c>
    </row>
    <row r="61" spans="1:5" x14ac:dyDescent="0.2">
      <c r="A61" s="377" t="s">
        <v>580</v>
      </c>
      <c r="B61" s="375" t="s">
        <v>539</v>
      </c>
      <c r="C61" s="376">
        <v>1</v>
      </c>
      <c r="D61" s="365">
        <v>0</v>
      </c>
      <c r="E61" s="366">
        <f t="shared" si="1"/>
        <v>0</v>
      </c>
    </row>
    <row r="62" spans="1:5" x14ac:dyDescent="0.2">
      <c r="A62" s="377" t="s">
        <v>581</v>
      </c>
      <c r="B62" s="375" t="s">
        <v>3</v>
      </c>
      <c r="C62" s="376">
        <v>1</v>
      </c>
      <c r="D62" s="365">
        <v>0</v>
      </c>
      <c r="E62" s="366">
        <f t="shared" si="1"/>
        <v>0</v>
      </c>
    </row>
    <row r="63" spans="1:5" x14ac:dyDescent="0.2">
      <c r="A63" s="377" t="s">
        <v>582</v>
      </c>
      <c r="B63" s="375" t="s">
        <v>3</v>
      </c>
      <c r="C63" s="376">
        <v>1</v>
      </c>
      <c r="D63" s="365">
        <v>0</v>
      </c>
      <c r="E63" s="366">
        <f t="shared" si="1"/>
        <v>0</v>
      </c>
    </row>
    <row r="64" spans="1:5" x14ac:dyDescent="0.2">
      <c r="A64" s="377" t="s">
        <v>583</v>
      </c>
      <c r="B64" s="375" t="s">
        <v>3</v>
      </c>
      <c r="C64" s="376">
        <v>1</v>
      </c>
      <c r="D64" s="365">
        <v>0</v>
      </c>
      <c r="E64" s="366">
        <f t="shared" si="1"/>
        <v>0</v>
      </c>
    </row>
    <row r="65" spans="1:5" x14ac:dyDescent="0.2">
      <c r="A65" s="374" t="s">
        <v>584</v>
      </c>
      <c r="B65" s="375" t="s">
        <v>3</v>
      </c>
      <c r="C65" s="376">
        <v>1</v>
      </c>
      <c r="D65" s="365">
        <v>0</v>
      </c>
      <c r="E65" s="366">
        <f t="shared" si="1"/>
        <v>0</v>
      </c>
    </row>
    <row r="66" spans="1:5" x14ac:dyDescent="0.2">
      <c r="A66" s="374" t="s">
        <v>585</v>
      </c>
      <c r="B66" s="375" t="s">
        <v>3</v>
      </c>
      <c r="C66" s="376">
        <v>2</v>
      </c>
      <c r="D66" s="365">
        <v>0</v>
      </c>
      <c r="E66" s="366">
        <f t="shared" si="1"/>
        <v>0</v>
      </c>
    </row>
    <row r="67" spans="1:5" x14ac:dyDescent="0.2">
      <c r="A67" s="367" t="str">
        <f>CONCATENATE(A49," celkem")</f>
        <v>Periferie celkem</v>
      </c>
      <c r="B67" s="368"/>
      <c r="C67" s="368"/>
      <c r="D67" s="369"/>
      <c r="E67" s="370">
        <f>SUM(E50:E66)</f>
        <v>0</v>
      </c>
    </row>
    <row r="68" spans="1:5" x14ac:dyDescent="0.2">
      <c r="A68" s="358" t="s">
        <v>586</v>
      </c>
      <c r="B68" s="359"/>
      <c r="C68" s="360"/>
      <c r="D68" s="361"/>
      <c r="E68" s="361"/>
    </row>
    <row r="69" spans="1:5" x14ac:dyDescent="0.2">
      <c r="A69" s="374" t="s">
        <v>587</v>
      </c>
      <c r="B69" s="375" t="s">
        <v>57</v>
      </c>
      <c r="C69" s="376">
        <v>0</v>
      </c>
      <c r="D69" s="373">
        <v>0</v>
      </c>
      <c r="E69" s="366">
        <f t="shared" ref="E69:E104" si="2">C69*D69</f>
        <v>0</v>
      </c>
    </row>
    <row r="70" spans="1:5" x14ac:dyDescent="0.2">
      <c r="A70" s="374" t="s">
        <v>588</v>
      </c>
      <c r="B70" s="375" t="s">
        <v>57</v>
      </c>
      <c r="C70" s="376">
        <v>25</v>
      </c>
      <c r="D70" s="365">
        <v>0</v>
      </c>
      <c r="E70" s="366">
        <f t="shared" si="2"/>
        <v>0</v>
      </c>
    </row>
    <row r="71" spans="1:5" x14ac:dyDescent="0.2">
      <c r="A71" s="374" t="s">
        <v>589</v>
      </c>
      <c r="B71" s="375" t="s">
        <v>57</v>
      </c>
      <c r="C71" s="376">
        <v>20</v>
      </c>
      <c r="D71" s="365">
        <v>0</v>
      </c>
      <c r="E71" s="366">
        <f t="shared" si="2"/>
        <v>0</v>
      </c>
    </row>
    <row r="72" spans="1:5" x14ac:dyDescent="0.2">
      <c r="A72" s="374" t="s">
        <v>590</v>
      </c>
      <c r="B72" s="375" t="s">
        <v>57</v>
      </c>
      <c r="C72" s="376">
        <v>25</v>
      </c>
      <c r="D72" s="365">
        <v>0</v>
      </c>
      <c r="E72" s="366">
        <f t="shared" si="2"/>
        <v>0</v>
      </c>
    </row>
    <row r="73" spans="1:5" x14ac:dyDescent="0.2">
      <c r="A73" s="374" t="s">
        <v>591</v>
      </c>
      <c r="B73" s="375" t="s">
        <v>57</v>
      </c>
      <c r="C73" s="376">
        <v>20</v>
      </c>
      <c r="D73" s="365">
        <v>0</v>
      </c>
      <c r="E73" s="366">
        <f t="shared" si="2"/>
        <v>0</v>
      </c>
    </row>
    <row r="74" spans="1:5" x14ac:dyDescent="0.2">
      <c r="A74" s="374" t="s">
        <v>592</v>
      </c>
      <c r="B74" s="375" t="s">
        <v>57</v>
      </c>
      <c r="C74" s="376">
        <v>40</v>
      </c>
      <c r="D74" s="365">
        <v>0</v>
      </c>
      <c r="E74" s="366">
        <f t="shared" si="2"/>
        <v>0</v>
      </c>
    </row>
    <row r="75" spans="1:5" x14ac:dyDescent="0.2">
      <c r="A75" s="374" t="s">
        <v>593</v>
      </c>
      <c r="B75" s="375" t="s">
        <v>57</v>
      </c>
      <c r="C75" s="376">
        <v>30</v>
      </c>
      <c r="D75" s="365">
        <v>0</v>
      </c>
      <c r="E75" s="366">
        <f t="shared" si="2"/>
        <v>0</v>
      </c>
    </row>
    <row r="76" spans="1:5" x14ac:dyDescent="0.2">
      <c r="A76" s="374" t="s">
        <v>594</v>
      </c>
      <c r="B76" s="375" t="s">
        <v>57</v>
      </c>
      <c r="C76" s="376">
        <v>30</v>
      </c>
      <c r="D76" s="365">
        <v>0</v>
      </c>
      <c r="E76" s="366">
        <f t="shared" si="2"/>
        <v>0</v>
      </c>
    </row>
    <row r="77" spans="1:5" x14ac:dyDescent="0.2">
      <c r="A77" s="374" t="s">
        <v>595</v>
      </c>
      <c r="B77" s="375" t="s">
        <v>57</v>
      </c>
      <c r="C77" s="376">
        <v>30</v>
      </c>
      <c r="D77" s="365">
        <v>0</v>
      </c>
      <c r="E77" s="366">
        <f t="shared" si="2"/>
        <v>0</v>
      </c>
    </row>
    <row r="78" spans="1:5" x14ac:dyDescent="0.2">
      <c r="A78" s="374" t="s">
        <v>596</v>
      </c>
      <c r="B78" s="375" t="s">
        <v>57</v>
      </c>
      <c r="C78" s="376">
        <v>30</v>
      </c>
      <c r="D78" s="365">
        <v>0</v>
      </c>
      <c r="E78" s="366">
        <f t="shared" si="2"/>
        <v>0</v>
      </c>
    </row>
    <row r="79" spans="1:5" x14ac:dyDescent="0.2">
      <c r="A79" s="374" t="s">
        <v>597</v>
      </c>
      <c r="B79" s="375" t="s">
        <v>57</v>
      </c>
      <c r="C79" s="376">
        <v>36</v>
      </c>
      <c r="D79" s="365">
        <v>0</v>
      </c>
      <c r="E79" s="366">
        <f t="shared" si="2"/>
        <v>0</v>
      </c>
    </row>
    <row r="80" spans="1:5" x14ac:dyDescent="0.2">
      <c r="A80" s="374" t="s">
        <v>598</v>
      </c>
      <c r="B80" s="375" t="s">
        <v>57</v>
      </c>
      <c r="C80" s="376">
        <v>625</v>
      </c>
      <c r="D80" s="365">
        <v>0</v>
      </c>
      <c r="E80" s="366">
        <f t="shared" si="2"/>
        <v>0</v>
      </c>
    </row>
    <row r="81" spans="1:5" x14ac:dyDescent="0.2">
      <c r="A81" s="374" t="s">
        <v>599</v>
      </c>
      <c r="B81" s="375" t="s">
        <v>57</v>
      </c>
      <c r="C81" s="376">
        <v>60</v>
      </c>
      <c r="D81" s="365">
        <v>0</v>
      </c>
      <c r="E81" s="366">
        <f t="shared" si="2"/>
        <v>0</v>
      </c>
    </row>
    <row r="82" spans="1:5" x14ac:dyDescent="0.2">
      <c r="A82" s="374" t="s">
        <v>600</v>
      </c>
      <c r="B82" s="375" t="s">
        <v>57</v>
      </c>
      <c r="C82" s="376">
        <v>98</v>
      </c>
      <c r="D82" s="365">
        <v>0</v>
      </c>
      <c r="E82" s="366">
        <f t="shared" si="2"/>
        <v>0</v>
      </c>
    </row>
    <row r="83" spans="1:5" x14ac:dyDescent="0.2">
      <c r="A83" s="374" t="s">
        <v>601</v>
      </c>
      <c r="B83" s="375" t="s">
        <v>57</v>
      </c>
      <c r="C83" s="376">
        <v>18</v>
      </c>
      <c r="D83" s="365">
        <v>0</v>
      </c>
      <c r="E83" s="366">
        <f t="shared" si="2"/>
        <v>0</v>
      </c>
    </row>
    <row r="84" spans="1:5" x14ac:dyDescent="0.2">
      <c r="A84" s="374" t="s">
        <v>602</v>
      </c>
      <c r="B84" s="375" t="s">
        <v>57</v>
      </c>
      <c r="C84" s="376">
        <v>25</v>
      </c>
      <c r="D84" s="365">
        <v>0</v>
      </c>
      <c r="E84" s="366">
        <f t="shared" si="2"/>
        <v>0</v>
      </c>
    </row>
    <row r="85" spans="1:5" x14ac:dyDescent="0.2">
      <c r="A85" s="374" t="s">
        <v>603</v>
      </c>
      <c r="B85" s="375" t="s">
        <v>57</v>
      </c>
      <c r="C85" s="376">
        <v>50</v>
      </c>
      <c r="D85" s="365">
        <v>0</v>
      </c>
      <c r="E85" s="366">
        <f t="shared" si="2"/>
        <v>0</v>
      </c>
    </row>
    <row r="86" spans="1:5" x14ac:dyDescent="0.2">
      <c r="A86" s="374" t="s">
        <v>604</v>
      </c>
      <c r="B86" s="375" t="s">
        <v>57</v>
      </c>
      <c r="C86" s="376">
        <v>40</v>
      </c>
      <c r="D86" s="365">
        <v>0</v>
      </c>
      <c r="E86" s="366">
        <f t="shared" si="2"/>
        <v>0</v>
      </c>
    </row>
    <row r="87" spans="1:5" x14ac:dyDescent="0.2">
      <c r="A87" s="374" t="s">
        <v>605</v>
      </c>
      <c r="B87" s="375" t="s">
        <v>57</v>
      </c>
      <c r="C87" s="376">
        <v>80</v>
      </c>
      <c r="D87" s="365">
        <v>0</v>
      </c>
      <c r="E87" s="366">
        <f t="shared" si="2"/>
        <v>0</v>
      </c>
    </row>
    <row r="88" spans="1:5" x14ac:dyDescent="0.2">
      <c r="A88" s="374" t="s">
        <v>606</v>
      </c>
      <c r="B88" s="375" t="s">
        <v>57</v>
      </c>
      <c r="C88" s="376">
        <v>140</v>
      </c>
      <c r="D88" s="365">
        <v>0</v>
      </c>
      <c r="E88" s="366">
        <f t="shared" si="2"/>
        <v>0</v>
      </c>
    </row>
    <row r="89" spans="1:5" x14ac:dyDescent="0.2">
      <c r="A89" s="374" t="s">
        <v>607</v>
      </c>
      <c r="B89" s="375" t="s">
        <v>57</v>
      </c>
      <c r="C89" s="376">
        <v>10</v>
      </c>
      <c r="D89" s="365">
        <v>0</v>
      </c>
      <c r="E89" s="366">
        <f t="shared" si="2"/>
        <v>0</v>
      </c>
    </row>
    <row r="90" spans="1:5" x14ac:dyDescent="0.2">
      <c r="A90" s="374" t="s">
        <v>608</v>
      </c>
      <c r="B90" s="375" t="s">
        <v>57</v>
      </c>
      <c r="C90" s="376">
        <v>50</v>
      </c>
      <c r="D90" s="365">
        <v>0</v>
      </c>
      <c r="E90" s="366">
        <f t="shared" si="2"/>
        <v>0</v>
      </c>
    </row>
    <row r="91" spans="1:5" x14ac:dyDescent="0.2">
      <c r="A91" s="374" t="s">
        <v>609</v>
      </c>
      <c r="B91" s="375" t="s">
        <v>57</v>
      </c>
      <c r="C91" s="376">
        <v>40</v>
      </c>
      <c r="D91" s="365">
        <v>0</v>
      </c>
      <c r="E91" s="366">
        <f t="shared" si="2"/>
        <v>0</v>
      </c>
    </row>
    <row r="92" spans="1:5" x14ac:dyDescent="0.2">
      <c r="A92" s="374" t="s">
        <v>610</v>
      </c>
      <c r="B92" s="375" t="s">
        <v>57</v>
      </c>
      <c r="C92" s="376">
        <v>60</v>
      </c>
      <c r="D92" s="365">
        <v>0</v>
      </c>
      <c r="E92" s="366">
        <f t="shared" si="2"/>
        <v>0</v>
      </c>
    </row>
    <row r="93" spans="1:5" x14ac:dyDescent="0.2">
      <c r="A93" s="374" t="s">
        <v>611</v>
      </c>
      <c r="B93" s="375" t="s">
        <v>57</v>
      </c>
      <c r="C93" s="376">
        <v>30</v>
      </c>
      <c r="D93" s="365">
        <v>0</v>
      </c>
      <c r="E93" s="366">
        <f t="shared" si="2"/>
        <v>0</v>
      </c>
    </row>
    <row r="94" spans="1:5" x14ac:dyDescent="0.2">
      <c r="A94" s="374" t="s">
        <v>612</v>
      </c>
      <c r="B94" s="375" t="s">
        <v>57</v>
      </c>
      <c r="C94" s="376">
        <v>80</v>
      </c>
      <c r="D94" s="365">
        <v>0</v>
      </c>
      <c r="E94" s="366">
        <f t="shared" si="2"/>
        <v>0</v>
      </c>
    </row>
    <row r="95" spans="1:5" x14ac:dyDescent="0.2">
      <c r="A95" s="374" t="s">
        <v>613</v>
      </c>
      <c r="B95" s="375" t="s">
        <v>57</v>
      </c>
      <c r="C95" s="376">
        <v>12</v>
      </c>
      <c r="D95" s="365">
        <v>0</v>
      </c>
      <c r="E95" s="366">
        <f t="shared" si="2"/>
        <v>0</v>
      </c>
    </row>
    <row r="96" spans="1:5" x14ac:dyDescent="0.2">
      <c r="A96" s="374" t="s">
        <v>614</v>
      </c>
      <c r="B96" s="375" t="s">
        <v>539</v>
      </c>
      <c r="C96" s="376">
        <v>1</v>
      </c>
      <c r="D96" s="365">
        <v>0</v>
      </c>
      <c r="E96" s="366">
        <f t="shared" si="2"/>
        <v>0</v>
      </c>
    </row>
    <row r="97" spans="1:5" x14ac:dyDescent="0.2">
      <c r="A97" s="374" t="s">
        <v>615</v>
      </c>
      <c r="B97" s="375" t="s">
        <v>539</v>
      </c>
      <c r="C97" s="376">
        <v>1</v>
      </c>
      <c r="D97" s="365">
        <v>0</v>
      </c>
      <c r="E97" s="366">
        <f t="shared" si="2"/>
        <v>0</v>
      </c>
    </row>
    <row r="98" spans="1:5" x14ac:dyDescent="0.2">
      <c r="A98" s="374" t="s">
        <v>616</v>
      </c>
      <c r="B98" s="375">
        <v>1</v>
      </c>
      <c r="C98" s="376">
        <v>1</v>
      </c>
      <c r="D98" s="365">
        <v>0</v>
      </c>
      <c r="E98" s="366">
        <f t="shared" si="2"/>
        <v>0</v>
      </c>
    </row>
    <row r="99" spans="1:5" x14ac:dyDescent="0.2">
      <c r="A99" s="374" t="s">
        <v>617</v>
      </c>
      <c r="B99" s="375" t="s">
        <v>3</v>
      </c>
      <c r="C99" s="376">
        <v>2</v>
      </c>
      <c r="D99" s="365">
        <v>0</v>
      </c>
      <c r="E99" s="366">
        <f t="shared" si="2"/>
        <v>0</v>
      </c>
    </row>
    <row r="100" spans="1:5" x14ac:dyDescent="0.2">
      <c r="A100" s="374" t="s">
        <v>618</v>
      </c>
      <c r="B100" s="375" t="s">
        <v>3</v>
      </c>
      <c r="C100" s="376">
        <v>2</v>
      </c>
      <c r="D100" s="365">
        <v>0</v>
      </c>
      <c r="E100" s="366">
        <f t="shared" si="2"/>
        <v>0</v>
      </c>
    </row>
    <row r="101" spans="1:5" x14ac:dyDescent="0.2">
      <c r="A101" s="374" t="s">
        <v>619</v>
      </c>
      <c r="B101" s="375" t="s">
        <v>3</v>
      </c>
      <c r="C101" s="376">
        <v>2</v>
      </c>
      <c r="D101" s="365">
        <v>0</v>
      </c>
      <c r="E101" s="366">
        <f t="shared" si="2"/>
        <v>0</v>
      </c>
    </row>
    <row r="102" spans="1:5" x14ac:dyDescent="0.2">
      <c r="A102" s="374" t="s">
        <v>620</v>
      </c>
      <c r="B102" s="375" t="s">
        <v>3</v>
      </c>
      <c r="C102" s="376">
        <v>1</v>
      </c>
      <c r="D102" s="365">
        <v>0</v>
      </c>
      <c r="E102" s="366">
        <f t="shared" si="2"/>
        <v>0</v>
      </c>
    </row>
    <row r="103" spans="1:5" x14ac:dyDescent="0.2">
      <c r="A103" s="374" t="s">
        <v>621</v>
      </c>
      <c r="B103" s="375" t="s">
        <v>3</v>
      </c>
      <c r="C103" s="376">
        <v>2</v>
      </c>
      <c r="D103" s="365">
        <v>0</v>
      </c>
      <c r="E103" s="366">
        <f t="shared" si="2"/>
        <v>0</v>
      </c>
    </row>
    <row r="104" spans="1:5" x14ac:dyDescent="0.2">
      <c r="A104" s="374" t="s">
        <v>622</v>
      </c>
      <c r="B104" s="375" t="s">
        <v>539</v>
      </c>
      <c r="C104" s="376">
        <v>1</v>
      </c>
      <c r="D104" s="365">
        <v>0</v>
      </c>
      <c r="E104" s="366">
        <f t="shared" si="2"/>
        <v>0</v>
      </c>
    </row>
    <row r="105" spans="1:5" x14ac:dyDescent="0.2">
      <c r="A105" s="367" t="str">
        <f>CONCATENATE(A68," celkem")</f>
        <v>Montážní materiál celkem</v>
      </c>
      <c r="B105" s="368"/>
      <c r="C105" s="368"/>
      <c r="D105" s="369"/>
      <c r="E105" s="370">
        <f>SUM(E69:E104)</f>
        <v>0</v>
      </c>
    </row>
    <row r="106" spans="1:5" x14ac:dyDescent="0.2">
      <c r="A106" s="358" t="s">
        <v>623</v>
      </c>
      <c r="B106" s="359"/>
      <c r="C106" s="360"/>
      <c r="D106" s="361"/>
      <c r="E106" s="361"/>
    </row>
    <row r="107" spans="1:5" x14ac:dyDescent="0.2">
      <c r="A107" s="374" t="s">
        <v>624</v>
      </c>
      <c r="B107" s="375" t="s">
        <v>57</v>
      </c>
      <c r="C107" s="376">
        <v>10</v>
      </c>
      <c r="D107" s="365">
        <v>0</v>
      </c>
      <c r="E107" s="366">
        <f t="shared" ref="E107:E119" si="3">C107*D107</f>
        <v>0</v>
      </c>
    </row>
    <row r="108" spans="1:5" x14ac:dyDescent="0.2">
      <c r="A108" s="374" t="s">
        <v>608</v>
      </c>
      <c r="B108" s="375" t="s">
        <v>57</v>
      </c>
      <c r="C108" s="376">
        <v>90</v>
      </c>
      <c r="D108" s="365">
        <v>0</v>
      </c>
      <c r="E108" s="366">
        <f t="shared" si="3"/>
        <v>0</v>
      </c>
    </row>
    <row r="109" spans="1:5" x14ac:dyDescent="0.2">
      <c r="A109" s="374" t="s">
        <v>625</v>
      </c>
      <c r="B109" s="375" t="s">
        <v>57</v>
      </c>
      <c r="C109" s="376">
        <v>60</v>
      </c>
      <c r="D109" s="365">
        <v>0</v>
      </c>
      <c r="E109" s="366">
        <f t="shared" si="3"/>
        <v>0</v>
      </c>
    </row>
    <row r="110" spans="1:5" x14ac:dyDescent="0.2">
      <c r="A110" s="374" t="s">
        <v>626</v>
      </c>
      <c r="B110" s="375" t="s">
        <v>57</v>
      </c>
      <c r="C110" s="376">
        <v>30</v>
      </c>
      <c r="D110" s="365">
        <v>0</v>
      </c>
      <c r="E110" s="366">
        <f t="shared" si="3"/>
        <v>0</v>
      </c>
    </row>
    <row r="111" spans="1:5" x14ac:dyDescent="0.2">
      <c r="A111" s="374" t="s">
        <v>612</v>
      </c>
      <c r="B111" s="375" t="s">
        <v>57</v>
      </c>
      <c r="C111" s="376">
        <v>80</v>
      </c>
      <c r="D111" s="365">
        <v>0</v>
      </c>
      <c r="E111" s="366">
        <f t="shared" si="3"/>
        <v>0</v>
      </c>
    </row>
    <row r="112" spans="1:5" x14ac:dyDescent="0.2">
      <c r="A112" s="374" t="s">
        <v>613</v>
      </c>
      <c r="B112" s="375" t="s">
        <v>57</v>
      </c>
      <c r="C112" s="376">
        <v>12</v>
      </c>
      <c r="D112" s="365">
        <v>0</v>
      </c>
      <c r="E112" s="366">
        <f t="shared" si="3"/>
        <v>0</v>
      </c>
    </row>
    <row r="113" spans="1:5" x14ac:dyDescent="0.2">
      <c r="A113" s="374" t="s">
        <v>614</v>
      </c>
      <c r="B113" s="375" t="s">
        <v>539</v>
      </c>
      <c r="C113" s="376">
        <v>1</v>
      </c>
      <c r="D113" s="365">
        <v>0</v>
      </c>
      <c r="E113" s="366">
        <f t="shared" si="3"/>
        <v>0</v>
      </c>
    </row>
    <row r="114" spans="1:5" x14ac:dyDescent="0.2">
      <c r="A114" s="374" t="s">
        <v>627</v>
      </c>
      <c r="B114" s="375" t="s">
        <v>57</v>
      </c>
      <c r="C114" s="376">
        <v>1422</v>
      </c>
      <c r="D114" s="365">
        <v>0</v>
      </c>
      <c r="E114" s="366">
        <f t="shared" si="3"/>
        <v>0</v>
      </c>
    </row>
    <row r="115" spans="1:5" x14ac:dyDescent="0.2">
      <c r="A115" s="374" t="s">
        <v>628</v>
      </c>
      <c r="B115" s="375" t="s">
        <v>539</v>
      </c>
      <c r="C115" s="376">
        <v>4</v>
      </c>
      <c r="D115" s="365">
        <v>0</v>
      </c>
      <c r="E115" s="366">
        <f t="shared" si="3"/>
        <v>0</v>
      </c>
    </row>
    <row r="116" spans="1:5" x14ac:dyDescent="0.2">
      <c r="A116" s="374" t="s">
        <v>629</v>
      </c>
      <c r="B116" s="375" t="s">
        <v>539</v>
      </c>
      <c r="C116" s="376">
        <v>2</v>
      </c>
      <c r="D116" s="365">
        <v>0</v>
      </c>
      <c r="E116" s="366">
        <f t="shared" si="3"/>
        <v>0</v>
      </c>
    </row>
    <row r="117" spans="1:5" x14ac:dyDescent="0.2">
      <c r="A117" s="374" t="s">
        <v>630</v>
      </c>
      <c r="B117" s="375" t="s">
        <v>3</v>
      </c>
      <c r="C117" s="376">
        <v>25</v>
      </c>
      <c r="D117" s="365">
        <v>0</v>
      </c>
      <c r="E117" s="366">
        <f t="shared" si="3"/>
        <v>0</v>
      </c>
    </row>
    <row r="118" spans="1:5" x14ac:dyDescent="0.2">
      <c r="A118" s="374" t="s">
        <v>631</v>
      </c>
      <c r="B118" s="375" t="s">
        <v>539</v>
      </c>
      <c r="C118" s="376">
        <v>1</v>
      </c>
      <c r="D118" s="365">
        <v>0</v>
      </c>
      <c r="E118" s="366">
        <f t="shared" si="3"/>
        <v>0</v>
      </c>
    </row>
    <row r="119" spans="1:5" x14ac:dyDescent="0.2">
      <c r="A119" s="374" t="s">
        <v>632</v>
      </c>
      <c r="B119" s="375" t="s">
        <v>539</v>
      </c>
      <c r="C119" s="376">
        <v>1</v>
      </c>
      <c r="D119" s="365">
        <v>0</v>
      </c>
      <c r="E119" s="366">
        <f t="shared" si="3"/>
        <v>0</v>
      </c>
    </row>
    <row r="120" spans="1:5" x14ac:dyDescent="0.2">
      <c r="A120" s="367" t="str">
        <f>CONCATENATE(A106," celkem")</f>
        <v>Montáž celkem</v>
      </c>
      <c r="B120" s="368"/>
      <c r="C120" s="368"/>
      <c r="D120" s="369"/>
      <c r="E120" s="370">
        <f>SUM(E107:E119)</f>
        <v>0</v>
      </c>
    </row>
    <row r="121" spans="1:5" x14ac:dyDescent="0.2">
      <c r="A121" s="358" t="s">
        <v>633</v>
      </c>
      <c r="B121" s="359"/>
      <c r="C121" s="360"/>
      <c r="D121" s="361"/>
      <c r="E121" s="361"/>
    </row>
    <row r="122" spans="1:5" x14ac:dyDescent="0.2">
      <c r="A122" s="378" t="s">
        <v>634</v>
      </c>
      <c r="B122" s="379" t="s">
        <v>3</v>
      </c>
      <c r="C122" s="380">
        <v>1</v>
      </c>
      <c r="D122" s="365">
        <v>0</v>
      </c>
      <c r="E122" s="366">
        <f t="shared" ref="E122:E127" si="4">C122*D122</f>
        <v>0</v>
      </c>
    </row>
    <row r="123" spans="1:5" x14ac:dyDescent="0.2">
      <c r="A123" s="378" t="s">
        <v>635</v>
      </c>
      <c r="B123" s="379" t="s">
        <v>3</v>
      </c>
      <c r="C123" s="380">
        <v>2</v>
      </c>
      <c r="D123" s="365">
        <v>0</v>
      </c>
      <c r="E123" s="366">
        <f t="shared" si="4"/>
        <v>0</v>
      </c>
    </row>
    <row r="124" spans="1:5" x14ac:dyDescent="0.2">
      <c r="A124" s="378" t="s">
        <v>636</v>
      </c>
      <c r="B124" s="379" t="s">
        <v>3</v>
      </c>
      <c r="C124" s="380">
        <v>1</v>
      </c>
      <c r="D124" s="365">
        <v>0</v>
      </c>
      <c r="E124" s="366">
        <f t="shared" si="4"/>
        <v>0</v>
      </c>
    </row>
    <row r="125" spans="1:5" x14ac:dyDescent="0.2">
      <c r="A125" s="378" t="s">
        <v>637</v>
      </c>
      <c r="B125" s="379" t="s">
        <v>3</v>
      </c>
      <c r="C125" s="380">
        <v>1</v>
      </c>
      <c r="D125" s="365">
        <v>0</v>
      </c>
      <c r="E125" s="366">
        <f t="shared" si="4"/>
        <v>0</v>
      </c>
    </row>
    <row r="126" spans="1:5" x14ac:dyDescent="0.2">
      <c r="A126" s="378" t="s">
        <v>638</v>
      </c>
      <c r="B126" s="379" t="s">
        <v>539</v>
      </c>
      <c r="C126" s="380">
        <v>1</v>
      </c>
      <c r="D126" s="365">
        <v>0</v>
      </c>
      <c r="E126" s="366">
        <f t="shared" si="4"/>
        <v>0</v>
      </c>
    </row>
    <row r="127" spans="1:5" x14ac:dyDescent="0.2">
      <c r="A127" s="378" t="s">
        <v>639</v>
      </c>
      <c r="B127" s="379" t="s">
        <v>539</v>
      </c>
      <c r="C127" s="380">
        <v>1</v>
      </c>
      <c r="D127" s="365">
        <v>0</v>
      </c>
      <c r="E127" s="366">
        <f t="shared" si="4"/>
        <v>0</v>
      </c>
    </row>
    <row r="128" spans="1:5" x14ac:dyDescent="0.2">
      <c r="A128" s="367" t="str">
        <f>CONCATENATE(A121," celkem")</f>
        <v>Dispečerské pracoviště celkem</v>
      </c>
      <c r="B128" s="368"/>
      <c r="C128" s="368"/>
      <c r="D128" s="369"/>
      <c r="E128" s="370">
        <f>SUM(E122:E127)</f>
        <v>0</v>
      </c>
    </row>
    <row r="129" spans="1:5" x14ac:dyDescent="0.2">
      <c r="A129" s="358" t="s">
        <v>640</v>
      </c>
      <c r="B129" s="359"/>
      <c r="C129" s="360"/>
      <c r="D129" s="361"/>
      <c r="E129" s="361"/>
    </row>
    <row r="130" spans="1:5" x14ac:dyDescent="0.2">
      <c r="A130" s="378" t="s">
        <v>641</v>
      </c>
      <c r="B130" s="375" t="s">
        <v>539</v>
      </c>
      <c r="C130" s="376">
        <v>1</v>
      </c>
      <c r="D130" s="365">
        <v>0</v>
      </c>
      <c r="E130" s="366">
        <f t="shared" ref="E130:E137" si="5">C130*D130</f>
        <v>0</v>
      </c>
    </row>
    <row r="131" spans="1:5" x14ac:dyDescent="0.2">
      <c r="A131" s="378" t="s">
        <v>642</v>
      </c>
      <c r="B131" s="375" t="s">
        <v>539</v>
      </c>
      <c r="C131" s="376">
        <v>1</v>
      </c>
      <c r="D131" s="365">
        <v>0</v>
      </c>
      <c r="E131" s="366">
        <f t="shared" si="5"/>
        <v>0</v>
      </c>
    </row>
    <row r="132" spans="1:5" x14ac:dyDescent="0.2">
      <c r="A132" s="378" t="s">
        <v>643</v>
      </c>
      <c r="B132" s="375" t="s">
        <v>539</v>
      </c>
      <c r="C132" s="376">
        <v>1</v>
      </c>
      <c r="D132" s="365">
        <v>0</v>
      </c>
      <c r="E132" s="366">
        <f t="shared" si="5"/>
        <v>0</v>
      </c>
    </row>
    <row r="133" spans="1:5" x14ac:dyDescent="0.2">
      <c r="A133" s="378" t="s">
        <v>644</v>
      </c>
      <c r="B133" s="375" t="s">
        <v>539</v>
      </c>
      <c r="C133" s="376">
        <v>1</v>
      </c>
      <c r="D133" s="365">
        <v>0</v>
      </c>
      <c r="E133" s="366">
        <f t="shared" si="5"/>
        <v>0</v>
      </c>
    </row>
    <row r="134" spans="1:5" x14ac:dyDescent="0.2">
      <c r="A134" s="378" t="s">
        <v>645</v>
      </c>
      <c r="B134" s="375" t="s">
        <v>539</v>
      </c>
      <c r="C134" s="376">
        <v>1</v>
      </c>
      <c r="D134" s="365">
        <v>0</v>
      </c>
      <c r="E134" s="366">
        <f t="shared" si="5"/>
        <v>0</v>
      </c>
    </row>
    <row r="135" spans="1:5" x14ac:dyDescent="0.2">
      <c r="A135" s="378" t="s">
        <v>646</v>
      </c>
      <c r="B135" s="375" t="s">
        <v>539</v>
      </c>
      <c r="C135" s="376">
        <v>1</v>
      </c>
      <c r="D135" s="365">
        <v>0</v>
      </c>
      <c r="E135" s="366">
        <f t="shared" si="5"/>
        <v>0</v>
      </c>
    </row>
    <row r="136" spans="1:5" x14ac:dyDescent="0.2">
      <c r="A136" s="378" t="s">
        <v>647</v>
      </c>
      <c r="B136" s="375" t="s">
        <v>539</v>
      </c>
      <c r="C136" s="376">
        <v>1</v>
      </c>
      <c r="D136" s="365">
        <v>0</v>
      </c>
      <c r="E136" s="366">
        <f t="shared" si="5"/>
        <v>0</v>
      </c>
    </row>
    <row r="137" spans="1:5" x14ac:dyDescent="0.2">
      <c r="A137" s="378" t="s">
        <v>648</v>
      </c>
      <c r="B137" s="375" t="s">
        <v>539</v>
      </c>
      <c r="C137" s="376">
        <v>1</v>
      </c>
      <c r="D137" s="365">
        <v>0</v>
      </c>
      <c r="E137" s="366">
        <f t="shared" si="5"/>
        <v>0</v>
      </c>
    </row>
    <row r="138" spans="1:5" x14ac:dyDescent="0.2">
      <c r="A138" s="367" t="str">
        <f>CONCATENATE(A129," celkem")</f>
        <v>Ostatní práce celkem</v>
      </c>
      <c r="B138" s="368"/>
      <c r="C138" s="368"/>
      <c r="D138" s="369"/>
      <c r="E138" s="370">
        <f>SUM(E130:E137)</f>
        <v>0</v>
      </c>
    </row>
    <row r="139" spans="1:5" x14ac:dyDescent="0.2">
      <c r="A139" s="358" t="s">
        <v>649</v>
      </c>
      <c r="B139" s="359"/>
      <c r="C139" s="360"/>
      <c r="D139" s="361"/>
      <c r="E139" s="361"/>
    </row>
    <row r="140" spans="1:5" x14ac:dyDescent="0.2">
      <c r="A140" s="378" t="s">
        <v>650</v>
      </c>
      <c r="B140" s="379" t="s">
        <v>57</v>
      </c>
      <c r="C140" s="380">
        <v>102</v>
      </c>
      <c r="D140" s="365">
        <v>0</v>
      </c>
      <c r="E140" s="366">
        <f>C140*D140</f>
        <v>0</v>
      </c>
    </row>
    <row r="141" spans="1:5" x14ac:dyDescent="0.2">
      <c r="A141" s="378" t="s">
        <v>651</v>
      </c>
      <c r="B141" s="379" t="s">
        <v>57</v>
      </c>
      <c r="C141" s="380">
        <v>102</v>
      </c>
      <c r="D141" s="365">
        <v>0</v>
      </c>
      <c r="E141" s="366">
        <f>C141*D141</f>
        <v>0</v>
      </c>
    </row>
    <row r="142" spans="1:5" x14ac:dyDescent="0.2">
      <c r="A142" s="378" t="s">
        <v>652</v>
      </c>
      <c r="B142" s="379" t="s">
        <v>539</v>
      </c>
      <c r="C142" s="380">
        <v>26</v>
      </c>
      <c r="D142" s="365">
        <v>0</v>
      </c>
      <c r="E142" s="366">
        <f>C142*D142</f>
        <v>0</v>
      </c>
    </row>
    <row r="143" spans="1:5" x14ac:dyDescent="0.2">
      <c r="A143" s="378" t="s">
        <v>653</v>
      </c>
      <c r="B143" s="379" t="s">
        <v>539</v>
      </c>
      <c r="C143" s="380">
        <v>52</v>
      </c>
      <c r="D143" s="365">
        <v>0</v>
      </c>
      <c r="E143" s="366">
        <f>C143*D143</f>
        <v>0</v>
      </c>
    </row>
    <row r="144" spans="1:5" x14ac:dyDescent="0.2">
      <c r="A144" s="378" t="s">
        <v>654</v>
      </c>
      <c r="B144" s="379" t="s">
        <v>539</v>
      </c>
      <c r="C144" s="380">
        <v>26</v>
      </c>
      <c r="D144" s="365">
        <v>0</v>
      </c>
      <c r="E144" s="366">
        <f>C144*D144</f>
        <v>0</v>
      </c>
    </row>
    <row r="145" spans="1:5" x14ac:dyDescent="0.2">
      <c r="A145" s="367" t="str">
        <f>CONCATENATE(A139," celkem")</f>
        <v>Výměna stávajících kabelových lávek v potrubním kanále celkem</v>
      </c>
      <c r="B145" s="368"/>
      <c r="C145" s="368"/>
      <c r="D145" s="369"/>
      <c r="E145" s="370">
        <f>SUM(E140:E144)</f>
        <v>0</v>
      </c>
    </row>
    <row r="146" spans="1:5" ht="18" x14ac:dyDescent="0.25">
      <c r="A146" s="381" t="s">
        <v>655</v>
      </c>
      <c r="B146" s="382"/>
      <c r="C146" s="405">
        <f>E145+E138+E128+E120+E105+E67+E48+E40+E22+E19+E11</f>
        <v>0</v>
      </c>
      <c r="D146" s="405"/>
      <c r="E146" s="405"/>
    </row>
  </sheetData>
  <mergeCells count="2">
    <mergeCell ref="B5:C5"/>
    <mergeCell ref="C146:E146"/>
  </mergeCells>
  <printOptions horizontalCentered="1" verticalCentered="1" gridLines="1"/>
  <pageMargins left="0.39370078740157483" right="0.39370078740157483" top="0.59055118110236227" bottom="0.35433070866141736" header="0.31496062992125984" footer="0.39370078740157483"/>
  <pageSetup paperSize="9" scale="90" fitToHeight="2" orientation="landscape" horizontalDpi="300" verticalDpi="300" r:id="rId1"/>
  <headerFooter>
    <oddHeader>&amp;Lverze 03.12.2025&amp;Cvýkaz výměr - část elektro a MaR&amp;R&amp;P</oddHeader>
  </headerFooter>
  <rowBreaks count="2" manualBreakCount="2">
    <brk id="67" max="16383" man="1"/>
    <brk id="10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část technologická</vt:lpstr>
      <vt:lpstr>část elektro a MaR</vt:lpstr>
      <vt:lpstr>'část elektro a MaR'!Oblast_tisku</vt:lpstr>
      <vt:lpstr>'část technologická'!Oblast_tisku</vt:lpstr>
    </vt:vector>
  </TitlesOfParts>
  <Company>ERMEX  ENGINEERING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Šurdová</dc:creator>
  <cp:lastModifiedBy>Administrator</cp:lastModifiedBy>
  <cp:lastPrinted>2026-01-15T15:44:58Z</cp:lastPrinted>
  <dcterms:created xsi:type="dcterms:W3CDTF">1997-09-11T07:48:45Z</dcterms:created>
  <dcterms:modified xsi:type="dcterms:W3CDTF">2026-01-27T09:05:54Z</dcterms:modified>
</cp:coreProperties>
</file>