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Kancelář KVS - Projekt\KVS - Projekt servis\Akce 2026\Rozpočty\Lovosice zimní stadion - kanál\"/>
    </mc:Choice>
  </mc:AlternateContent>
  <bookViews>
    <workbookView xWindow="0" yWindow="0" windowWidth="0" windowHeight="0"/>
  </bookViews>
  <sheets>
    <sheet name="Rekapitulace stavby" sheetId="1" r:id="rId1"/>
    <sheet name="2026-005 - Oprava technol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'2026-005 - Oprava technol...'!$C$91:$K$1081</definedName>
    <definedName name="_xlnm.Print_Area" localSheetId="1">'2026-005 - Oprava technol...'!$C$4:$J$37,'2026-005 - Oprava technol...'!$C$43:$J$75,'2026-005 - Oprava technol...'!$C$81:$K$1081</definedName>
    <definedName name="_xlnm.Print_Titles" localSheetId="1">'2026-005 - Oprava technol...'!$91:$91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080"/>
  <c r="BH1080"/>
  <c r="BG1080"/>
  <c r="BF1080"/>
  <c r="T1080"/>
  <c r="T1079"/>
  <c r="R1080"/>
  <c r="R1079"/>
  <c r="P1080"/>
  <c r="P1079"/>
  <c r="BI1077"/>
  <c r="BH1077"/>
  <c r="BG1077"/>
  <c r="BF1077"/>
  <c r="T1077"/>
  <c r="T1076"/>
  <c r="R1077"/>
  <c r="R1076"/>
  <c r="P1077"/>
  <c r="P1076"/>
  <c r="BI1074"/>
  <c r="BH1074"/>
  <c r="BG1074"/>
  <c r="BF1074"/>
  <c r="T1074"/>
  <c r="T1073"/>
  <c r="R1074"/>
  <c r="R1073"/>
  <c r="P1074"/>
  <c r="P1073"/>
  <c r="BI1071"/>
  <c r="BH1071"/>
  <c r="BG1071"/>
  <c r="BF1071"/>
  <c r="T1071"/>
  <c r="T1070"/>
  <c r="T1069"/>
  <c r="R1071"/>
  <c r="R1070"/>
  <c r="R1069"/>
  <c r="P1071"/>
  <c r="P1070"/>
  <c r="P1069"/>
  <c r="BI1067"/>
  <c r="BH1067"/>
  <c r="BG1067"/>
  <c r="BF1067"/>
  <c r="T1067"/>
  <c r="R1067"/>
  <c r="P1067"/>
  <c r="BI1065"/>
  <c r="BH1065"/>
  <c r="BG1065"/>
  <c r="BF1065"/>
  <c r="T1065"/>
  <c r="R1065"/>
  <c r="P1065"/>
  <c r="BI1057"/>
  <c r="BH1057"/>
  <c r="BG1057"/>
  <c r="BF1057"/>
  <c r="T1057"/>
  <c r="R1057"/>
  <c r="P1057"/>
  <c r="BI1049"/>
  <c r="BH1049"/>
  <c r="BG1049"/>
  <c r="BF1049"/>
  <c r="T1049"/>
  <c r="R1049"/>
  <c r="P1049"/>
  <c r="BI1043"/>
  <c r="BH1043"/>
  <c r="BG1043"/>
  <c r="BF1043"/>
  <c r="T1043"/>
  <c r="R1043"/>
  <c r="P1043"/>
  <c r="BI1037"/>
  <c r="BH1037"/>
  <c r="BG1037"/>
  <c r="BF1037"/>
  <c r="T1037"/>
  <c r="R1037"/>
  <c r="P1037"/>
  <c r="BI1002"/>
  <c r="BH1002"/>
  <c r="BG1002"/>
  <c r="BF1002"/>
  <c r="T1002"/>
  <c r="R1002"/>
  <c r="P1002"/>
  <c r="BI992"/>
  <c r="BH992"/>
  <c r="BG992"/>
  <c r="BF992"/>
  <c r="T992"/>
  <c r="R992"/>
  <c r="P992"/>
  <c r="BI950"/>
  <c r="BH950"/>
  <c r="BG950"/>
  <c r="BF950"/>
  <c r="T950"/>
  <c r="R950"/>
  <c r="P950"/>
  <c r="BI929"/>
  <c r="BH929"/>
  <c r="BG929"/>
  <c r="BF929"/>
  <c r="T929"/>
  <c r="R929"/>
  <c r="P929"/>
  <c r="BI898"/>
  <c r="BH898"/>
  <c r="BG898"/>
  <c r="BF898"/>
  <c r="T898"/>
  <c r="R898"/>
  <c r="P898"/>
  <c r="BI892"/>
  <c r="BH892"/>
  <c r="BG892"/>
  <c r="BF892"/>
  <c r="T892"/>
  <c r="R892"/>
  <c r="P892"/>
  <c r="BI835"/>
  <c r="BH835"/>
  <c r="BG835"/>
  <c r="BF835"/>
  <c r="T835"/>
  <c r="R835"/>
  <c r="P835"/>
  <c r="BI827"/>
  <c r="BH827"/>
  <c r="BG827"/>
  <c r="BF827"/>
  <c r="T827"/>
  <c r="R827"/>
  <c r="P827"/>
  <c r="BI819"/>
  <c r="BH819"/>
  <c r="BG819"/>
  <c r="BF819"/>
  <c r="T819"/>
  <c r="R819"/>
  <c r="P819"/>
  <c r="BI809"/>
  <c r="BH809"/>
  <c r="BG809"/>
  <c r="BF809"/>
  <c r="T809"/>
  <c r="R809"/>
  <c r="P809"/>
  <c r="BI799"/>
  <c r="BH799"/>
  <c r="BG799"/>
  <c r="BF799"/>
  <c r="T799"/>
  <c r="R799"/>
  <c r="P799"/>
  <c r="BI787"/>
  <c r="BH787"/>
  <c r="BG787"/>
  <c r="BF787"/>
  <c r="T787"/>
  <c r="T786"/>
  <c r="R787"/>
  <c r="R786"/>
  <c r="P787"/>
  <c r="P786"/>
  <c r="BI772"/>
  <c r="BH772"/>
  <c r="BG772"/>
  <c r="BF772"/>
  <c r="T772"/>
  <c r="T771"/>
  <c r="R772"/>
  <c r="R771"/>
  <c r="P772"/>
  <c r="P771"/>
  <c r="BI768"/>
  <c r="BH768"/>
  <c r="BG768"/>
  <c r="BF768"/>
  <c r="T768"/>
  <c r="R768"/>
  <c r="P768"/>
  <c r="BI766"/>
  <c r="BH766"/>
  <c r="BG766"/>
  <c r="BF766"/>
  <c r="T766"/>
  <c r="R766"/>
  <c r="P766"/>
  <c r="BI763"/>
  <c r="BH763"/>
  <c r="BG763"/>
  <c r="BF763"/>
  <c r="T763"/>
  <c r="R763"/>
  <c r="P763"/>
  <c r="BI761"/>
  <c r="BH761"/>
  <c r="BG761"/>
  <c r="BF761"/>
  <c r="T761"/>
  <c r="R761"/>
  <c r="P761"/>
  <c r="BI760"/>
  <c r="BH760"/>
  <c r="BG760"/>
  <c r="BF760"/>
  <c r="T760"/>
  <c r="R760"/>
  <c r="P760"/>
  <c r="BI758"/>
  <c r="BH758"/>
  <c r="BG758"/>
  <c r="BF758"/>
  <c r="T758"/>
  <c r="R758"/>
  <c r="P758"/>
  <c r="BI754"/>
  <c r="BH754"/>
  <c r="BG754"/>
  <c r="BF754"/>
  <c r="T754"/>
  <c r="R754"/>
  <c r="P754"/>
  <c r="BI752"/>
  <c r="BH752"/>
  <c r="BG752"/>
  <c r="BF752"/>
  <c r="T752"/>
  <c r="R752"/>
  <c r="P752"/>
  <c r="BI748"/>
  <c r="BH748"/>
  <c r="BG748"/>
  <c r="BF748"/>
  <c r="T748"/>
  <c r="R748"/>
  <c r="P748"/>
  <c r="BI746"/>
  <c r="BH746"/>
  <c r="BG746"/>
  <c r="BF746"/>
  <c r="T746"/>
  <c r="R746"/>
  <c r="P746"/>
  <c r="BI741"/>
  <c r="BH741"/>
  <c r="BG741"/>
  <c r="BF741"/>
  <c r="T741"/>
  <c r="R741"/>
  <c r="P741"/>
  <c r="BI738"/>
  <c r="BH738"/>
  <c r="BG738"/>
  <c r="BF738"/>
  <c r="T738"/>
  <c r="R738"/>
  <c r="P738"/>
  <c r="BI731"/>
  <c r="BH731"/>
  <c r="BG731"/>
  <c r="BF731"/>
  <c r="T731"/>
  <c r="R731"/>
  <c r="P731"/>
  <c r="BI724"/>
  <c r="BH724"/>
  <c r="BG724"/>
  <c r="BF724"/>
  <c r="T724"/>
  <c r="R724"/>
  <c r="P724"/>
  <c r="BI710"/>
  <c r="BH710"/>
  <c r="BG710"/>
  <c r="BF710"/>
  <c r="T710"/>
  <c r="R710"/>
  <c r="P710"/>
  <c r="BI698"/>
  <c r="BH698"/>
  <c r="BG698"/>
  <c r="BF698"/>
  <c r="T698"/>
  <c r="R698"/>
  <c r="P698"/>
  <c r="BI691"/>
  <c r="BH691"/>
  <c r="BG691"/>
  <c r="BF691"/>
  <c r="T691"/>
  <c r="R691"/>
  <c r="P691"/>
  <c r="BI681"/>
  <c r="BH681"/>
  <c r="BG681"/>
  <c r="BF681"/>
  <c r="T681"/>
  <c r="R681"/>
  <c r="P681"/>
  <c r="BI643"/>
  <c r="BH643"/>
  <c r="BG643"/>
  <c r="BF643"/>
  <c r="T643"/>
  <c r="R643"/>
  <c r="P643"/>
  <c r="BI605"/>
  <c r="BH605"/>
  <c r="BG605"/>
  <c r="BF605"/>
  <c r="T605"/>
  <c r="R605"/>
  <c r="P605"/>
  <c r="BI567"/>
  <c r="BH567"/>
  <c r="BG567"/>
  <c r="BF567"/>
  <c r="T567"/>
  <c r="R567"/>
  <c r="P567"/>
  <c r="BI554"/>
  <c r="BH554"/>
  <c r="BG554"/>
  <c r="BF554"/>
  <c r="T554"/>
  <c r="R554"/>
  <c r="P554"/>
  <c r="BI548"/>
  <c r="BH548"/>
  <c r="BG548"/>
  <c r="BF548"/>
  <c r="T548"/>
  <c r="R548"/>
  <c r="P548"/>
  <c r="BI543"/>
  <c r="BH543"/>
  <c r="BG543"/>
  <c r="BF543"/>
  <c r="T543"/>
  <c r="R543"/>
  <c r="P543"/>
  <c r="BI535"/>
  <c r="BH535"/>
  <c r="BG535"/>
  <c r="BF535"/>
  <c r="T535"/>
  <c r="R535"/>
  <c r="P535"/>
  <c r="BI533"/>
  <c r="BH533"/>
  <c r="BG533"/>
  <c r="BF533"/>
  <c r="T533"/>
  <c r="R533"/>
  <c r="P533"/>
  <c r="BI496"/>
  <c r="BH496"/>
  <c r="BG496"/>
  <c r="BF496"/>
  <c r="T496"/>
  <c r="R496"/>
  <c r="P496"/>
  <c r="BI459"/>
  <c r="BH459"/>
  <c r="BG459"/>
  <c r="BF459"/>
  <c r="T459"/>
  <c r="R459"/>
  <c r="P459"/>
  <c r="BI453"/>
  <c r="BH453"/>
  <c r="BG453"/>
  <c r="BF453"/>
  <c r="T453"/>
  <c r="R453"/>
  <c r="P453"/>
  <c r="BI418"/>
  <c r="BH418"/>
  <c r="BG418"/>
  <c r="BF418"/>
  <c r="T418"/>
  <c r="R418"/>
  <c r="P418"/>
  <c r="BI383"/>
  <c r="BH383"/>
  <c r="BG383"/>
  <c r="BF383"/>
  <c r="T383"/>
  <c r="R383"/>
  <c r="P383"/>
  <c r="BI351"/>
  <c r="BH351"/>
  <c r="BG351"/>
  <c r="BF351"/>
  <c r="T351"/>
  <c r="R351"/>
  <c r="P351"/>
  <c r="BI345"/>
  <c r="BH345"/>
  <c r="BG345"/>
  <c r="BF345"/>
  <c r="T345"/>
  <c r="R345"/>
  <c r="P345"/>
  <c r="BI274"/>
  <c r="BH274"/>
  <c r="BG274"/>
  <c r="BF274"/>
  <c r="T274"/>
  <c r="R274"/>
  <c r="P274"/>
  <c r="BI266"/>
  <c r="BH266"/>
  <c r="BG266"/>
  <c r="BF266"/>
  <c r="T266"/>
  <c r="R266"/>
  <c r="P266"/>
  <c r="BI256"/>
  <c r="BH256"/>
  <c r="BG256"/>
  <c r="BF256"/>
  <c r="T256"/>
  <c r="R256"/>
  <c r="P256"/>
  <c r="BI186"/>
  <c r="BH186"/>
  <c r="BG186"/>
  <c r="BF186"/>
  <c r="T186"/>
  <c r="R186"/>
  <c r="P186"/>
  <c r="BI116"/>
  <c r="BH116"/>
  <c r="BG116"/>
  <c r="BF116"/>
  <c r="T116"/>
  <c r="R116"/>
  <c r="P116"/>
  <c r="BI106"/>
  <c r="BH106"/>
  <c r="BG106"/>
  <c r="BF106"/>
  <c r="T106"/>
  <c r="T105"/>
  <c r="R106"/>
  <c r="R105"/>
  <c r="P106"/>
  <c r="P105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0"/>
  <c r="F50"/>
  <c r="F48"/>
  <c r="E46"/>
  <c r="J22"/>
  <c r="E22"/>
  <c r="J89"/>
  <c r="J21"/>
  <c r="J16"/>
  <c r="E16"/>
  <c r="F89"/>
  <c r="J15"/>
  <c r="J10"/>
  <c r="J86"/>
  <c i="1" r="L50"/>
  <c r="AM50"/>
  <c r="AM49"/>
  <c r="L49"/>
  <c r="AM47"/>
  <c r="L47"/>
  <c r="L45"/>
  <c r="L44"/>
  <c i="2" r="J274"/>
  <c r="BK256"/>
  <c r="BK116"/>
  <c r="J100"/>
  <c r="J1080"/>
  <c r="BK1074"/>
  <c r="BK1067"/>
  <c r="BK1057"/>
  <c r="J1049"/>
  <c r="J1037"/>
  <c r="J992"/>
  <c r="J929"/>
  <c r="BK892"/>
  <c r="J835"/>
  <c r="J819"/>
  <c r="BK799"/>
  <c r="BK772"/>
  <c r="BK766"/>
  <c r="BK761"/>
  <c r="BK758"/>
  <c r="BK752"/>
  <c r="BK748"/>
  <c r="BK741"/>
  <c r="J738"/>
  <c r="J724"/>
  <c r="J681"/>
  <c r="J535"/>
  <c r="BK496"/>
  <c r="J459"/>
  <c r="J453"/>
  <c r="J418"/>
  <c r="J383"/>
  <c r="J351"/>
  <c r="BK274"/>
  <c r="J256"/>
  <c r="J116"/>
  <c r="BK100"/>
  <c i="1" r="AS54"/>
  <c i="2" r="J1074"/>
  <c r="J1067"/>
  <c r="J1057"/>
  <c r="J1043"/>
  <c r="BK1002"/>
  <c r="J950"/>
  <c r="J898"/>
  <c r="BK827"/>
  <c r="BK809"/>
  <c r="BK787"/>
  <c r="J768"/>
  <c r="J763"/>
  <c r="BK760"/>
  <c r="J758"/>
  <c r="J752"/>
  <c r="J746"/>
  <c r="BK731"/>
  <c r="BK710"/>
  <c r="J698"/>
  <c r="BK418"/>
  <c r="BK351"/>
  <c r="J345"/>
  <c r="BK266"/>
  <c r="BK186"/>
  <c r="J106"/>
  <c r="J95"/>
  <c r="J1077"/>
  <c r="J1071"/>
  <c r="J1065"/>
  <c r="BK1043"/>
  <c r="J1002"/>
  <c r="BK950"/>
  <c r="BK898"/>
  <c r="J892"/>
  <c r="J827"/>
  <c r="J799"/>
  <c r="J772"/>
  <c r="J766"/>
  <c r="J761"/>
  <c r="J754"/>
  <c r="BK746"/>
  <c r="BK738"/>
  <c r="J731"/>
  <c r="J710"/>
  <c r="BK691"/>
  <c r="BK1080"/>
  <c r="J691"/>
  <c r="BK681"/>
  <c r="BK643"/>
  <c r="BK605"/>
  <c r="J605"/>
  <c r="BK567"/>
  <c r="J567"/>
  <c r="BK554"/>
  <c r="J554"/>
  <c r="BK548"/>
  <c r="J548"/>
  <c r="BK543"/>
  <c r="J543"/>
  <c r="BK535"/>
  <c r="BK533"/>
  <c r="J533"/>
  <c r="J496"/>
  <c r="BK459"/>
  <c r="BK453"/>
  <c r="BK383"/>
  <c r="BK345"/>
  <c r="J266"/>
  <c r="J186"/>
  <c r="BK106"/>
  <c r="BK95"/>
  <c r="BK1077"/>
  <c r="BK1071"/>
  <c r="BK1065"/>
  <c r="BK1049"/>
  <c r="BK1037"/>
  <c r="BK992"/>
  <c r="BK929"/>
  <c r="BK835"/>
  <c r="BK819"/>
  <c r="J809"/>
  <c r="J787"/>
  <c r="BK768"/>
  <c r="BK763"/>
  <c r="J760"/>
  <c r="BK754"/>
  <c r="J748"/>
  <c r="J741"/>
  <c r="BK724"/>
  <c r="BK698"/>
  <c r="J643"/>
  <c l="1" r="P542"/>
  <c r="R94"/>
  <c r="T94"/>
  <c r="T542"/>
  <c r="P94"/>
  <c r="R542"/>
  <c r="T798"/>
  <c r="T770"/>
  <c r="P798"/>
  <c r="P770"/>
  <c r="BK115"/>
  <c r="J115"/>
  <c r="J59"/>
  <c r="P115"/>
  <c r="R115"/>
  <c r="T115"/>
  <c r="BK344"/>
  <c r="J344"/>
  <c r="J60"/>
  <c r="P344"/>
  <c r="R344"/>
  <c r="T344"/>
  <c r="BK553"/>
  <c r="J553"/>
  <c r="J62"/>
  <c r="P553"/>
  <c r="R553"/>
  <c r="T553"/>
  <c r="BK690"/>
  <c r="J690"/>
  <c r="J63"/>
  <c r="P690"/>
  <c r="R690"/>
  <c r="T690"/>
  <c r="BK745"/>
  <c r="J745"/>
  <c r="J64"/>
  <c r="P745"/>
  <c r="R745"/>
  <c r="T745"/>
  <c r="BK765"/>
  <c r="J765"/>
  <c r="J65"/>
  <c r="P765"/>
  <c r="R765"/>
  <c r="T765"/>
  <c r="BK798"/>
  <c r="J798"/>
  <c r="J69"/>
  <c r="R798"/>
  <c r="R770"/>
  <c r="BE681"/>
  <c r="BE691"/>
  <c r="BE698"/>
  <c r="BE710"/>
  <c r="BE724"/>
  <c r="BE731"/>
  <c r="BE738"/>
  <c r="BE741"/>
  <c r="BE746"/>
  <c r="BE748"/>
  <c r="BK1079"/>
  <c r="J1079"/>
  <c r="J74"/>
  <c r="BE752"/>
  <c r="BE754"/>
  <c r="BE758"/>
  <c r="BE760"/>
  <c r="BE761"/>
  <c r="BE763"/>
  <c r="BE766"/>
  <c r="BE768"/>
  <c r="BE772"/>
  <c r="BE787"/>
  <c r="BE799"/>
  <c r="BE809"/>
  <c r="BE819"/>
  <c r="BE827"/>
  <c r="BE835"/>
  <c r="BE892"/>
  <c r="BE898"/>
  <c r="BE929"/>
  <c r="BE950"/>
  <c r="BE992"/>
  <c r="BE1002"/>
  <c r="BE1037"/>
  <c r="BE1043"/>
  <c r="BE1049"/>
  <c r="BE1057"/>
  <c r="BE1065"/>
  <c r="BE1067"/>
  <c r="BE1071"/>
  <c r="BE1074"/>
  <c r="BE1077"/>
  <c r="BE1080"/>
  <c r="BK786"/>
  <c r="J786"/>
  <c r="J68"/>
  <c r="BK94"/>
  <c r="J94"/>
  <c r="J57"/>
  <c r="BK105"/>
  <c r="J105"/>
  <c r="J58"/>
  <c r="BK542"/>
  <c r="J542"/>
  <c r="J61"/>
  <c r="BK771"/>
  <c r="J771"/>
  <c r="J67"/>
  <c r="J48"/>
  <c r="F51"/>
  <c r="J51"/>
  <c r="BE95"/>
  <c r="BE100"/>
  <c r="BE106"/>
  <c r="BE116"/>
  <c r="BE186"/>
  <c r="BE256"/>
  <c r="BE266"/>
  <c r="BE274"/>
  <c r="BE345"/>
  <c r="BE351"/>
  <c r="BE383"/>
  <c r="BE418"/>
  <c r="BE453"/>
  <c r="BE459"/>
  <c r="BE496"/>
  <c r="BE533"/>
  <c r="BE535"/>
  <c r="BE543"/>
  <c r="BE548"/>
  <c r="BE554"/>
  <c r="BE567"/>
  <c r="BE605"/>
  <c r="BE643"/>
  <c r="BK1070"/>
  <c r="J1070"/>
  <c r="J71"/>
  <c r="BK1073"/>
  <c r="J1073"/>
  <c r="J72"/>
  <c r="BK1076"/>
  <c r="J1076"/>
  <c r="J73"/>
  <c r="J32"/>
  <c i="1" r="AW55"/>
  <c i="2" r="F35"/>
  <c i="1" r="BD55"/>
  <c r="BD54"/>
  <c r="W33"/>
  <c i="2" r="F32"/>
  <c i="1" r="BA55"/>
  <c r="BA54"/>
  <c r="W30"/>
  <c i="2" r="F34"/>
  <c i="1" r="BC55"/>
  <c r="BC54"/>
  <c r="W32"/>
  <c i="2" r="F33"/>
  <c i="1" r="BB55"/>
  <c r="BB54"/>
  <c r="W31"/>
  <c i="2" l="1" r="R93"/>
  <c r="P93"/>
  <c r="P92"/>
  <c i="1" r="AU55"/>
  <c i="2" r="T93"/>
  <c r="T92"/>
  <c r="R92"/>
  <c r="BK93"/>
  <c r="J93"/>
  <c r="J56"/>
  <c r="BK770"/>
  <c r="J770"/>
  <c r="J66"/>
  <c r="BK1069"/>
  <c r="J1069"/>
  <c r="J70"/>
  <c i="1" r="AU54"/>
  <c r="AX54"/>
  <c r="AW54"/>
  <c r="AK30"/>
  <c r="AY54"/>
  <c i="2" r="J31"/>
  <c i="1" r="AV55"/>
  <c r="AT55"/>
  <c i="2" r="F31"/>
  <c i="1" r="AZ55"/>
  <c r="AZ54"/>
  <c r="W29"/>
  <c i="2" l="1" r="BK92"/>
  <c r="J92"/>
  <c r="J55"/>
  <c i="1" r="AV54"/>
  <c r="AK29"/>
  <c i="2" l="1" r="J28"/>
  <c i="1" r="AG55"/>
  <c r="AG54"/>
  <c r="AK26"/>
  <c r="AK35"/>
  <c r="AT54"/>
  <c l="1" r="AN54"/>
  <c r="AN55"/>
  <c i="2" r="J37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<sst xmlns="http://schemas.openxmlformats.org/spreadsheetml/2006/main">
  <si>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</si>
  <si>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</si>
  <si>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</si>
  <si>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</si>
  <si>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</si>
  <si>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{f83e0f5a-68a8-4781-80cb-64535dc956b3}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</si>
  <si>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</si>
  <si>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</si>
  <si>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</si>
  <si>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</si>
  <si>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</si>
  <si>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</si>
  <si>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</si>
  <si>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</si>
  <si>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</si>
  <si>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</si>
  <si>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</si>
  <si>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technologie chlazení Zimní stadion v Lovosicích</t>
  </si>
  <si>
    <t>KSO:</t>
  </si>
  <si>
    <t/>
  </si>
  <si>
    <t>CC-CZ:</t>
  </si>
  <si>
    <t>Místo:</t>
  </si>
  <si>
    <t>kat.č.976/5 - Lovosice</t>
  </si>
  <si>
    <t>Datum:</t>
  </si>
  <si>
    <t>3. 2. 2026</t>
  </si>
  <si>
    <t>Zadavatel:</t>
  </si>
  <si>
    <t>IČ:</t>
  </si>
  <si>
    <t>Město Lovosice, Školní 407/2, 410 02 Lovosice 2</t>
  </si>
  <si>
    <t>DIČ:</t>
  </si>
  <si>
    <t>Účastník:</t>
  </si>
  <si>
    <t>Vyplň údaj</t>
  </si>
  <si>
    <t>Projektant:</t>
  </si>
  <si>
    <t>KVS-Projekt s.r.o. Ing. Schwarz M.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</si>
  <si>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</si>
  <si>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</si>
  <si>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</si>
  <si>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</si>
  <si>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</si>
  <si>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</si>
  <si>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</si>
  <si>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</si>
  <si>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</si>
  <si>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</si>
  <si>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</si>
  <si>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</si>
  <si>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</si>
  <si>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</si>
  <si>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</si>
  <si>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</si>
  <si>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</si>
  <si>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</si>
  <si>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</si>
  <si>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</si>
  <si>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</si>
  <si>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</si>
  <si>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</si>
  <si>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</si>
  <si>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</si>
  <si>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</si>
  <si>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</si>
  <si>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</si>
  <si>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</si>
  <si>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</si>
  <si>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</si>
  <si>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</si>
  <si>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</si>
  <si>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</si>
  <si>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</si>
  <si>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</si>
  <si>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</si>
  <si>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</si>
  <si>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</si>
  <si>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</si>
  <si>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</si>
  <si>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</si>
  <si>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</si>
  <si>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</si>
  <si>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</si>
  <si>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</si>
  <si>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</si>
  <si>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</si>
  <si>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</si>
  <si>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</si>
  <si>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</si>
  <si>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</si>
  <si>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</si>
  <si>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</si>
  <si>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</si>
  <si>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</si>
  <si>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</si>
  <si>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</si>
  <si>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</si>
  <si>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</si>
  <si>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</si>
  <si>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</si>
  <si>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</si>
  <si>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733 - Chlazení - rozvodné potrubí</t>
  </si>
  <si>
    <t xml:space="preserve">    741 - Elektroinstalace - silnoproud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</si>
  <si>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</si>
  <si>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</si>
  <si>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</si>
  <si>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</si>
  <si>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</si>
  <si>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</si>
  <si>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</si>
  <si>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</si>
  <si>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</si>
  <si>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</si>
  <si>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</si>
  <si>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</si>
  <si>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</si>
  <si>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</si>
  <si>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</si>
  <si>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</si>
  <si>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</si>
  <si>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</si>
  <si>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</si>
  <si>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</si>
  <si>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</si>
  <si>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</si>
  <si>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</si>
  <si>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</si>
  <si>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113107312</t>
  </si>
  <si>
    <t>Odstranění podkladů nebo krytů strojně plochy jednotlivě do 50 m2 s přemístěním hmot na skládku na vzdálenost do 3 m nebo s naložením na dopravní prostředek z kameniva těženého, o tl. vrstvy přes 100 do 200 mm</t>
  </si>
  <si>
    <t>m2</t>
  </si>
  <si>
    <t>CS ÚRS 2026 01</t>
  </si>
  <si>
    <t>4</t>
  </si>
  <si>
    <t>668419475</t>
  </si>
  <si>
    <t>Online PSC</t>
  </si>
  <si>
    <t>https://podminky.urs.cz/item/CS_URS_2026_01/113107312</t>
  </si>
  <si>
    <t>VV</t>
  </si>
  <si>
    <t>stávající plocha</t>
  </si>
  <si>
    <t>128,5</t>
  </si>
  <si>
    <t>Součet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</si>
  <si>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</si>
  <si>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</si>
  <si>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-843045500</t>
  </si>
  <si>
    <t>https://podminky.urs.cz/item/CS_URS_2026_01/113107342</t>
  </si>
  <si>
    <t>Zakládání</t>
  </si>
  <si>
    <t>3</t>
  </si>
  <si>
    <t>279113143</t>
  </si>
  <si>
    <t>Základové zdi z tvárnic ztraceného bednění včetně výplně z betonu bez zvláštních nároků na vliv prostředí třídy C 20/25, tloušťky zdiva přes 200 do 250 mm</t>
  </si>
  <si>
    <t>-317961465</t>
  </si>
  <si>
    <t>https://podminky.urs.cz/item/CS_URS_2026_01/279113143</t>
  </si>
  <si>
    <t>stěna SE1</t>
  </si>
  <si>
    <t>9*0,75</t>
  </si>
  <si>
    <t>stěna SE2</t>
  </si>
  <si>
    <t>20*0,75</t>
  </si>
  <si>
    <t>stěna SE3</t>
  </si>
  <si>
    <t>Svislé a kompletní konstrukce</t>
  </si>
  <si>
    <t>341351311</t>
  </si>
  <si>
    <t>Bednění stěn a příček nosných rovné jednostranné zřízení</t>
  </si>
  <si>
    <t>575629974</t>
  </si>
  <si>
    <t>https://podminky.urs.cz/item/CS_URS_2026_01/341351311</t>
  </si>
  <si>
    <t>stěny s výztuží</t>
  </si>
  <si>
    <t>B1</t>
  </si>
  <si>
    <t>1*0,9</t>
  </si>
  <si>
    <t>B2</t>
  </si>
  <si>
    <t>3*0,9</t>
  </si>
  <si>
    <t>B3</t>
  </si>
  <si>
    <t>B4</t>
  </si>
  <si>
    <t>1,58*0,9</t>
  </si>
  <si>
    <t>B5</t>
  </si>
  <si>
    <t>2,36*0,9</t>
  </si>
  <si>
    <t>B6</t>
  </si>
  <si>
    <t>B7</t>
  </si>
  <si>
    <t>B8</t>
  </si>
  <si>
    <t>B9</t>
  </si>
  <si>
    <t>B10</t>
  </si>
  <si>
    <t>B11</t>
  </si>
  <si>
    <t>2,49*0,9</t>
  </si>
  <si>
    <t>B12</t>
  </si>
  <si>
    <t>1,81*0,9</t>
  </si>
  <si>
    <t>B13</t>
  </si>
  <si>
    <t>B14</t>
  </si>
  <si>
    <t>B15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</si>
  <si>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</si>
  <si>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</si>
  <si>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</si>
  <si>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</si>
  <si>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</si>
  <si>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</si>
  <si>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</si>
  <si>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</si>
  <si>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</si>
  <si>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</si>
  <si>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</si>
  <si>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</si>
  <si>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</si>
  <si>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</si>
  <si>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</si>
  <si>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E1</t>
  </si>
  <si>
    <t>8,61*0,75</t>
  </si>
  <si>
    <t>E2</t>
  </si>
  <si>
    <t>19,93*0,75</t>
  </si>
  <si>
    <t>E3</t>
  </si>
  <si>
    <t>8,86*0,75</t>
  </si>
  <si>
    <t>5</t>
  </si>
  <si>
    <t>341351312</t>
  </si>
  <si>
    <t>Bednění stěn a příček nosných rovné jednostranné odstranění</t>
  </si>
  <si>
    <t>-1300773235</t>
  </si>
  <si>
    <t>https://podminky.urs.cz/item/CS_URS_2026_01/341351312</t>
  </si>
  <si>
    <t>6</t>
  </si>
  <si>
    <t>341361821</t>
  </si>
  <si>
    <t>Výztuž stěn a příček nosných svislých nebo šikmých, rovných nebo oblých z betonářské oceli 10 505 (R) nebo BSt 500</t>
  </si>
  <si>
    <t>t</t>
  </si>
  <si>
    <t>-590341280</t>
  </si>
  <si>
    <t>https://podminky.urs.cz/item/CS_URS_2026_01/341361821</t>
  </si>
  <si>
    <t>stěny</t>
  </si>
  <si>
    <t>B1 - B15</t>
  </si>
  <si>
    <t>0,53699</t>
  </si>
  <si>
    <t>C1 - C15</t>
  </si>
  <si>
    <t>E1 - E3</t>
  </si>
  <si>
    <t>0,34977</t>
  </si>
  <si>
    <t>7</t>
  </si>
  <si>
    <t>341362021</t>
  </si>
  <si>
    <t>Výztuž stěn a příček nosných svislých nebo šikmých, rovných nebo oblých ze svařovaných sítí z drátů typu KARI</t>
  </si>
  <si>
    <t>850027990</t>
  </si>
  <si>
    <t>https://podminky.urs.cz/item/CS_URS_2026_01/341362021</t>
  </si>
  <si>
    <t>stěny - SÍŤ r10/100/100</t>
  </si>
  <si>
    <t>0,59232</t>
  </si>
  <si>
    <t>8</t>
  </si>
  <si>
    <t>342321610</t>
  </si>
  <si>
    <t>Stěny a příčky z betonu železového (bez výztuže) výplňové a oddělovací pevné, ochranné přizdívky tř. C 30/37</t>
  </si>
  <si>
    <t>m3</t>
  </si>
  <si>
    <t>-1191543668</t>
  </si>
  <si>
    <t>https://podminky.urs.cz/item/CS_URS_2026_01/342321610</t>
  </si>
  <si>
    <t>(1*0,9)*0,1</t>
  </si>
  <si>
    <t>(3*0,9)*0,1</t>
  </si>
  <si>
    <t>(1,58*0,9)*0,1</t>
  </si>
  <si>
    <t>(2,36*0,9)*0,1</t>
  </si>
  <si>
    <t>(2,49*0,9)*0,1</t>
  </si>
  <si>
    <t>(1,81*0,9)*0,1</t>
  </si>
  <si>
    <t>(8,61*0,75)*0,25</t>
  </si>
  <si>
    <t>(19,93*0,75)*0,25</t>
  </si>
  <si>
    <t>(8,86*0,75)*0,25</t>
  </si>
  <si>
    <t>Vodorovné konstrukce</t>
  </si>
  <si>
    <t>9</t>
  </si>
  <si>
    <t>411321616</t>
  </si>
  <si>
    <t>Stropy z betonu železového (bez výztuže) stropů deskových, plochých střech, desek balkonových, desek hřibových stropů včetně hlavic hřibových sloupů tř. C 30/37</t>
  </si>
  <si>
    <t>-1735734727</t>
  </si>
  <si>
    <t>https://podminky.urs.cz/item/CS_URS_2026_01/411321616</t>
  </si>
  <si>
    <t>odkaz na výkres D.1.03</t>
  </si>
  <si>
    <t>úsek 4</t>
  </si>
  <si>
    <t>(2,33*0,2)*6,27</t>
  </si>
  <si>
    <t>10</t>
  </si>
  <si>
    <t>411354229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</si>
  <si>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92 mm, tl. plechu 1,00 mm</t>
  </si>
  <si>
    <t>2006774236</t>
  </si>
  <si>
    <t>https://podminky.urs.cz/item/CS_URS_2026_01/411354229</t>
  </si>
  <si>
    <t>trapézové plechy</t>
  </si>
  <si>
    <t>M1</t>
  </si>
  <si>
    <t>7,26</t>
  </si>
  <si>
    <t>M2</t>
  </si>
  <si>
    <t>M3</t>
  </si>
  <si>
    <t>3,63</t>
  </si>
  <si>
    <t>M4</t>
  </si>
  <si>
    <t>5,446</t>
  </si>
  <si>
    <t>M5</t>
  </si>
  <si>
    <t>M6</t>
  </si>
  <si>
    <t>M7</t>
  </si>
  <si>
    <t>M8</t>
  </si>
  <si>
    <t>M9</t>
  </si>
  <si>
    <t>M10</t>
  </si>
  <si>
    <t>5,1975</t>
  </si>
  <si>
    <t>M11</t>
  </si>
  <si>
    <t>M12</t>
  </si>
  <si>
    <t>6,93</t>
  </si>
  <si>
    <t>M13</t>
  </si>
  <si>
    <t>6,6</t>
  </si>
  <si>
    <t>kanál uvnitř haly</t>
  </si>
  <si>
    <t>16</t>
  </si>
  <si>
    <t>11</t>
  </si>
  <si>
    <t>411354313</t>
  </si>
  <si>
    <t>Podpěrná konstrukce stropů - desek, kleneb a skořepin výška podepření do 4 m tloušťka stropu přes 15 do 25 cm zřízení</t>
  </si>
  <si>
    <t>521282092</t>
  </si>
  <si>
    <t>https://podminky.urs.cz/item/CS_URS_2026_01/411354313</t>
  </si>
  <si>
    <t>411354314</t>
  </si>
  <si>
    <t>Podpěrná konstrukce stropů - desek, kleneb a skořepin výška podepření do 4 m tloušťka stropu přes 15 do 25 cm odstranění</t>
  </si>
  <si>
    <t>-56421307</t>
  </si>
  <si>
    <t>https://podminky.urs.cz/item/CS_URS_2026_01/411354314</t>
  </si>
  <si>
    <t>13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</si>
  <si>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</si>
  <si>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</si>
  <si>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-1762351664</t>
  </si>
  <si>
    <t>https://podminky.urs.cz/item/CS_URS_2026_01/411362021</t>
  </si>
  <si>
    <t>dvojkomorový kanál úsek 4 síť 10/100/100</t>
  </si>
  <si>
    <t>(2,33*6,27)*0,008433*2</t>
  </si>
  <si>
    <t>14</t>
  </si>
  <si>
    <t>417321616</t>
  </si>
  <si>
    <t>Ztužující pásy a věnce z betonu železového (bez výztuže) tř. C 30/37</t>
  </si>
  <si>
    <t>-945883989</t>
  </si>
  <si>
    <t>https://podminky.urs.cz/item/CS_URS_2026_01/417321616</t>
  </si>
  <si>
    <t>U1</t>
  </si>
  <si>
    <t>(4*0,25)*0,15</t>
  </si>
  <si>
    <t>U2</t>
  </si>
  <si>
    <t>(3*0,25)*0,15</t>
  </si>
  <si>
    <t>U3</t>
  </si>
  <si>
    <t>(1,58*0,25)*0,15</t>
  </si>
  <si>
    <t>U4</t>
  </si>
  <si>
    <t>(2,36*0,25)*0,15</t>
  </si>
  <si>
    <t>U5</t>
  </si>
  <si>
    <t>U6</t>
  </si>
  <si>
    <t>U7</t>
  </si>
  <si>
    <t>U8</t>
  </si>
  <si>
    <t>U9</t>
  </si>
  <si>
    <t>U10</t>
  </si>
  <si>
    <t>(2,49*0,25)*0,15</t>
  </si>
  <si>
    <t>U11</t>
  </si>
  <si>
    <t>(4,81*0,25)*0,15</t>
  </si>
  <si>
    <t>U12</t>
  </si>
  <si>
    <t>V1</t>
  </si>
  <si>
    <t>(3,5*0,12)*0,24</t>
  </si>
  <si>
    <t>V2</t>
  </si>
  <si>
    <t>V3</t>
  </si>
  <si>
    <t>(1,07*0,12)*0,24</t>
  </si>
  <si>
    <t>V4</t>
  </si>
  <si>
    <t>V5</t>
  </si>
  <si>
    <t>15</t>
  </si>
  <si>
    <t>417351115</t>
  </si>
  <si>
    <t>Bednění bočnic ztužujících pásů a věnců včetně vzpěr zřízení</t>
  </si>
  <si>
    <t>-110787594</t>
  </si>
  <si>
    <t>https://podminky.urs.cz/item/CS_URS_2026_01/417351115</t>
  </si>
  <si>
    <t>(4*2)*0,3</t>
  </si>
  <si>
    <t>(3*2)*0,3</t>
  </si>
  <si>
    <t>(1,58*2)*0,3</t>
  </si>
  <si>
    <t>(2,36*2)*0,3</t>
  </si>
  <si>
    <t>(2,49*2)*0,3</t>
  </si>
  <si>
    <t>(4,81*2)*0,3</t>
  </si>
  <si>
    <t>3,5*0,4</t>
  </si>
  <si>
    <t>1,07*0,4</t>
  </si>
  <si>
    <t>417351116</t>
  </si>
  <si>
    <t>Bednění bočnic ztužujících pásů a věnců včetně vzpěr odstranění</t>
  </si>
  <si>
    <t>-48221013</t>
  </si>
  <si>
    <t>https://podminky.urs.cz/item/CS_URS_2026_01/417351116</t>
  </si>
  <si>
    <t>17</t>
  </si>
  <si>
    <t>417361821</t>
  </si>
  <si>
    <t>Výztuž ztužujících pásů a věnců z betonářské oceli 10 505 (R) nebo BSt 500</t>
  </si>
  <si>
    <t>1851886594</t>
  </si>
  <si>
    <t>https://podminky.urs.cz/item/CS_URS_2026_01/417361821</t>
  </si>
  <si>
    <t>věnec U1 - U12</t>
  </si>
  <si>
    <t>0,2364</t>
  </si>
  <si>
    <t>věnec V1 - V5</t>
  </si>
  <si>
    <t>0,0907</t>
  </si>
  <si>
    <t>Komunikace pozemní</t>
  </si>
  <si>
    <t>18</t>
  </si>
  <si>
    <t>564231011</t>
  </si>
  <si>
    <t>Podklad nebo podsyp ze štěrkopísku ŠP s rozprostřením, vlhčením a zhutněním plochy jednotlivě do 100 m2, po zhutnění tl. 100 mm</t>
  </si>
  <si>
    <t>2104869978</t>
  </si>
  <si>
    <t>https://podminky.urs.cz/item/CS_URS_2026_01/564231011</t>
  </si>
  <si>
    <t>nová plocha pojezdu okolo kanálu</t>
  </si>
  <si>
    <t>33,87</t>
  </si>
  <si>
    <t>19</t>
  </si>
  <si>
    <t>565175001</t>
  </si>
  <si>
    <t>Asfaltový beton vrstva podkladní ACP 16 z nemodifikovaného asfaltu s rozprostřením a zhutněním ACP 16 + v pruhu šířky do 1,5 m, po zhutnění tl. 100 mm</t>
  </si>
  <si>
    <t>-861802257</t>
  </si>
  <si>
    <t>https://podminky.urs.cz/item/CS_URS_2026_01/565175001</t>
  </si>
  <si>
    <t>Úpravy povrchů, podlahy a osazování výplní</t>
  </si>
  <si>
    <t>20</t>
  </si>
  <si>
    <t>628613611</t>
  </si>
  <si>
    <t>Žárové zinkování ponorem dílů ocelových hmotnosti dílců do 100 kg</t>
  </si>
  <si>
    <t>kg</t>
  </si>
  <si>
    <t>1864062709</t>
  </si>
  <si>
    <t>https://podminky.urs.cz/item/CS_URS_2026_01/628613611</t>
  </si>
  <si>
    <t>stropnice</t>
  </si>
  <si>
    <t>595,33</t>
  </si>
  <si>
    <t>průvlaky</t>
  </si>
  <si>
    <t>109,33</t>
  </si>
  <si>
    <t>krajní profily</t>
  </si>
  <si>
    <t>689,68</t>
  </si>
  <si>
    <t>rošt plechu</t>
  </si>
  <si>
    <t>392,72</t>
  </si>
  <si>
    <t>lamely roštu</t>
  </si>
  <si>
    <t>420,37+1255,27</t>
  </si>
  <si>
    <t>631311225</t>
  </si>
  <si>
    <t>Mazanina z betonu prostého se zvýšenými nároky na prostředí tl. přes 80 do 120 mm tř. C 30/37</t>
  </si>
  <si>
    <t>1481850396</t>
  </si>
  <si>
    <t>https://podminky.urs.cz/item/CS_URS_2026_01/631311225</t>
  </si>
  <si>
    <t>desky dna kanálu</t>
  </si>
  <si>
    <t>D1</t>
  </si>
  <si>
    <t>(2,03*1)*0,1</t>
  </si>
  <si>
    <t>D2</t>
  </si>
  <si>
    <t>(2,01*3)*0,1</t>
  </si>
  <si>
    <t>D3</t>
  </si>
  <si>
    <t>(1,98*3)*0,1</t>
  </si>
  <si>
    <t>D4</t>
  </si>
  <si>
    <t>(1,99*1,58)*0,1</t>
  </si>
  <si>
    <t>D5</t>
  </si>
  <si>
    <t>(2*2,36)*0,1</t>
  </si>
  <si>
    <t>D6</t>
  </si>
  <si>
    <t>(2*3)*0,1</t>
  </si>
  <si>
    <t>D7</t>
  </si>
  <si>
    <t>D8</t>
  </si>
  <si>
    <t>D9</t>
  </si>
  <si>
    <t>D10</t>
  </si>
  <si>
    <t>(1,97*3)*0,1</t>
  </si>
  <si>
    <t>D11</t>
  </si>
  <si>
    <t>(1,93*2,49)*0,1</t>
  </si>
  <si>
    <t>D12</t>
  </si>
  <si>
    <t>(1,91*1,81)*0,1</t>
  </si>
  <si>
    <t>D13</t>
  </si>
  <si>
    <t>(1,8*3)*0,1</t>
  </si>
  <si>
    <t>D14</t>
  </si>
  <si>
    <t>(1,72*3)*0,1</t>
  </si>
  <si>
    <t>D15</t>
  </si>
  <si>
    <t>(1,68*1)*0,1</t>
  </si>
  <si>
    <t>16*0,1</t>
  </si>
  <si>
    <t>33,87*0,2</t>
  </si>
  <si>
    <t>22</t>
  </si>
  <si>
    <t>631319012</t>
  </si>
  <si>
    <t>Příplatek k cenám mazanin za úpravu povrchu mazaniny přehlazením, mazanina tl. přes 80 do 120 mm</t>
  </si>
  <si>
    <t>2029755779</t>
  </si>
  <si>
    <t>https://podminky.urs.cz/item/CS_URS_2026_01/631319012</t>
  </si>
  <si>
    <t>23</t>
  </si>
  <si>
    <t>631319173</t>
  </si>
  <si>
    <t>Příplatek k cenám mazanin za stržení povrchu spodní vrstvy mazaniny latí před vložením výztuže nebo pletiva pro tl. obou vrstev mazaniny přes 80 do 120 mm</t>
  </si>
  <si>
    <t>-211835420</t>
  </si>
  <si>
    <t>https://podminky.urs.cz/item/CS_URS_2026_01/631319173</t>
  </si>
  <si>
    <t>24</t>
  </si>
  <si>
    <t>631361821</t>
  </si>
  <si>
    <t>Výztuž mazanin 10 505 (R) nebo BSt 500</t>
  </si>
  <si>
    <t>-2016304678</t>
  </si>
  <si>
    <t>https://podminky.urs.cz/item/CS_URS_2026_01/631361821</t>
  </si>
  <si>
    <t>D1 - D15</t>
  </si>
  <si>
    <t>0,55457+0,22626</t>
  </si>
  <si>
    <t>16*0,00444</t>
  </si>
  <si>
    <t>nová plocha pojezdu okolo kanálu síť 10/100/100</t>
  </si>
  <si>
    <t>(33,87*0,008433)*2</t>
  </si>
  <si>
    <t>Ostatní konstrukce a práce, bourání</t>
  </si>
  <si>
    <t>25</t>
  </si>
  <si>
    <t>952902121</t>
  </si>
  <si>
    <t>Čištění budov při provádění oprav a udržovacích prací podlah drsných nebo chodníků zametením</t>
  </si>
  <si>
    <t>31409680</t>
  </si>
  <si>
    <t>https://podminky.urs.cz/item/CS_URS_2026_01/952902121</t>
  </si>
  <si>
    <t>jednokomorový kanál</t>
  </si>
  <si>
    <t>7*1</t>
  </si>
  <si>
    <t>dvojkomorový kanál</t>
  </si>
  <si>
    <t>46,95*1,99</t>
  </si>
  <si>
    <t>26</t>
  </si>
  <si>
    <t>962042320</t>
  </si>
  <si>
    <t>Bourání zdiva z betonu prostého nadzákladového objemu do 1 m3</t>
  </si>
  <si>
    <t>-1999245465</t>
  </si>
  <si>
    <t>https://podminky.urs.cz/item/CS_URS_2026_01/962042320</t>
  </si>
  <si>
    <t>úsek 1</t>
  </si>
  <si>
    <t>(1*0,24)*8,87</t>
  </si>
  <si>
    <t>úsek 2</t>
  </si>
  <si>
    <t>(1*0,24)*19,86</t>
  </si>
  <si>
    <t>úsek 3</t>
  </si>
  <si>
    <t>(1*0,24)*8,8</t>
  </si>
  <si>
    <t>úsek 5</t>
  </si>
  <si>
    <t>(0,3*0,12)*7,16*2</t>
  </si>
  <si>
    <t>27</t>
  </si>
  <si>
    <t>963012520</t>
  </si>
  <si>
    <t>Bourání stropů z desek nebo panelů železobetonových prefabrikovaných s dutinami z panelů, š. přes 300 mm tl. přes 140 mm</t>
  </si>
  <si>
    <t>-908052300</t>
  </si>
  <si>
    <t>https://podminky.urs.cz/item/CS_URS_2026_01/963012520</t>
  </si>
  <si>
    <t>16*0,2</t>
  </si>
  <si>
    <t>(3,04*0,2)*8,87</t>
  </si>
  <si>
    <t>(3,1*0,2)*19,86</t>
  </si>
  <si>
    <t>(2,92*0,2)*8,8</t>
  </si>
  <si>
    <t>28</t>
  </si>
  <si>
    <t>985131111</t>
  </si>
  <si>
    <t>Očištění ploch stěn, rubu kleneb a podlah tlakovou vodou</t>
  </si>
  <si>
    <t>200201655</t>
  </si>
  <si>
    <t>https://podminky.urs.cz/item/CS_URS_2026_01/985131111</t>
  </si>
  <si>
    <t>53</t>
  </si>
  <si>
    <t>29</t>
  </si>
  <si>
    <t>985139111</t>
  </si>
  <si>
    <t>Očištění ploch Příplatek k cenám za práci ve stísněném prostoru</t>
  </si>
  <si>
    <t>775772324</t>
  </si>
  <si>
    <t>https://podminky.urs.cz/item/CS_URS_2026_01/985139111</t>
  </si>
  <si>
    <t>(7*1)+16</t>
  </si>
  <si>
    <t>(46,95*1,99)+53</t>
  </si>
  <si>
    <t>30</t>
  </si>
  <si>
    <t>985139111a</t>
  </si>
  <si>
    <t>Příplatek k očištění ploch za práci ve stísněném prostoru</t>
  </si>
  <si>
    <t>kpl</t>
  </si>
  <si>
    <t>188572910</t>
  </si>
  <si>
    <t>31</t>
  </si>
  <si>
    <t>985311114</t>
  </si>
  <si>
    <t>Reprofilace betonu sanačními maltami na cementové bázi ručně stěn, tloušťky přes 30 do 40 mm</t>
  </si>
  <si>
    <t>-1747653505</t>
  </si>
  <si>
    <t>https://podminky.urs.cz/item/CS_URS_2026_01/985311114</t>
  </si>
  <si>
    <t>26+45</t>
  </si>
  <si>
    <t>997</t>
  </si>
  <si>
    <t>Doprava suti a vybouraných hmot</t>
  </si>
  <si>
    <t>32</t>
  </si>
  <si>
    <t>997013211</t>
  </si>
  <si>
    <t>Vnitrostaveništní doprava suti a vybouraných hmot vodorovně do 50 m s naložením ručně pro budovy a haly výšky do 6 m</t>
  </si>
  <si>
    <t>186179200</t>
  </si>
  <si>
    <t>https://podminky.urs.cz/item/CS_URS_2026_01/997013211</t>
  </si>
  <si>
    <t>33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</si>
  <si>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</si>
  <si>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</si>
  <si>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-416445416</t>
  </si>
  <si>
    <t>https://podminky.urs.cz/item/CS_URS_2026_01/997013219</t>
  </si>
  <si>
    <t>139,507*6</t>
  </si>
  <si>
    <t>34</t>
  </si>
  <si>
    <t>997013501</t>
  </si>
  <si>
    <t>Odvoz suti a vybouraných hmot na skládku nebo meziskládku se složením, na vzdálenost do 1 km</t>
  </si>
  <si>
    <t>-1058254870</t>
  </si>
  <si>
    <t>https://podminky.urs.cz/item/CS_URS_2026_01/997013501</t>
  </si>
  <si>
    <t>35</t>
  </si>
  <si>
    <t>997013509</t>
  </si>
  <si>
    <t>Odvoz suti a vybouraných hmot na skládku nebo meziskládku se složením, na vzdálenost Příplatek k ceně za každý další započatý 1 km přes 1 km</t>
  </si>
  <si>
    <t>319803563</t>
  </si>
  <si>
    <t>https://podminky.urs.cz/item/CS_URS_2026_01/997013509</t>
  </si>
  <si>
    <t>25,071*20</t>
  </si>
  <si>
    <t>36</t>
  </si>
  <si>
    <t>997013645</t>
  </si>
  <si>
    <t>Poplatek za uložení stavebního odpadu na skládce (skládkovné) asfaltového bez obsahu dehtu zatříděného do Katalogu odpadů pod kódem 17 03 02</t>
  </si>
  <si>
    <t>1280135963</t>
  </si>
  <si>
    <t>https://podminky.urs.cz/item/CS_URS_2026_01/997013645</t>
  </si>
  <si>
    <t>37</t>
  </si>
  <si>
    <t>997013655R</t>
  </si>
  <si>
    <t>Poplatek za uložení stavebního odpadu železo</t>
  </si>
  <si>
    <t>-1127210498</t>
  </si>
  <si>
    <t>38</t>
  </si>
  <si>
    <t>997013861</t>
  </si>
  <si>
    <t>Poplatek za předání stavebního odpadu recyklačnímu zařízení z prostého betonu zatříděného do Katalogu odpadů pod kódem 17 01 01</t>
  </si>
  <si>
    <t>652160962</t>
  </si>
  <si>
    <t>https://podminky.urs.cz/item/CS_URS_2026_01/997013861</t>
  </si>
  <si>
    <t>39</t>
  </si>
  <si>
    <t>997013873</t>
  </si>
  <si>
    <t>Poplatek za předání stavebního odpadu recyklačnímu zařízení zeminy a kamení zatříděného do Katalogu odpadů pod kódem 17 05 04</t>
  </si>
  <si>
    <t>2058314903</t>
  </si>
  <si>
    <t>https://podminky.urs.cz/item/CS_URS_2026_01/997013873</t>
  </si>
  <si>
    <t>998</t>
  </si>
  <si>
    <t>Přesun hmot</t>
  </si>
  <si>
    <t>40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</si>
  <si>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</si>
  <si>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</si>
  <si>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-2042492382</t>
  </si>
  <si>
    <t>https://podminky.urs.cz/item/CS_URS_2026_01/998011008</t>
  </si>
  <si>
    <t>41</t>
  </si>
  <si>
    <t>998011014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</si>
  <si>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</si>
  <si>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-2099623193</t>
  </si>
  <si>
    <t>https://podminky.urs.cz/item/CS_URS_2026_01/998011014</t>
  </si>
  <si>
    <t>PSV</t>
  </si>
  <si>
    <t>Práce a dodávky PSV</t>
  </si>
  <si>
    <t>733</t>
  </si>
  <si>
    <t>Chlazení - rozvodné potrubí</t>
  </si>
  <si>
    <t>42</t>
  </si>
  <si>
    <t>733120842</t>
  </si>
  <si>
    <t>Demontáž potrubí z trubek ocelových hladkých Ø 273</t>
  </si>
  <si>
    <t>m</t>
  </si>
  <si>
    <t>81750106</t>
  </si>
  <si>
    <t>https://podminky.urs.cz/item/CS_URS_2026_01/733120842</t>
  </si>
  <si>
    <t>8,87*2</t>
  </si>
  <si>
    <t>19,86*2</t>
  </si>
  <si>
    <t>8,8*2</t>
  </si>
  <si>
    <t>6,27*2</t>
  </si>
  <si>
    <t>7,16</t>
  </si>
  <si>
    <t>741</t>
  </si>
  <si>
    <t>Elektroinstalace - silnoproud</t>
  </si>
  <si>
    <t>43</t>
  </si>
  <si>
    <t>741000R</t>
  </si>
  <si>
    <t xml:space="preserve">Provizorní vyvěšení kabeláže v kanálech po dobu prováděných stavebních prací </t>
  </si>
  <si>
    <t>-1337916381</t>
  </si>
  <si>
    <t>8,87*6</t>
  </si>
  <si>
    <t>19,86*6</t>
  </si>
  <si>
    <t>8,8*6</t>
  </si>
  <si>
    <t>6,27*6</t>
  </si>
  <si>
    <t>767</t>
  </si>
  <si>
    <t>Konstrukce zámečnické</t>
  </si>
  <si>
    <t>44</t>
  </si>
  <si>
    <t>767995111</t>
  </si>
  <si>
    <t>Montáž ostatních atypických zámečnických konstrukcí hmotnosti přes 3 do 5 kg</t>
  </si>
  <si>
    <t>-2119548134</t>
  </si>
  <si>
    <t>https://podminky.urs.cz/item/CS_URS_2026_01/767995111</t>
  </si>
  <si>
    <t>P1</t>
  </si>
  <si>
    <t>(1,07*3,77)*14</t>
  </si>
  <si>
    <t>P2</t>
  </si>
  <si>
    <t>(1*3,77)*12</t>
  </si>
  <si>
    <t>P3</t>
  </si>
  <si>
    <t>(1,01*3,77)*2</t>
  </si>
  <si>
    <t>45</t>
  </si>
  <si>
    <t>M</t>
  </si>
  <si>
    <t>13010420</t>
  </si>
  <si>
    <t>úhelník ocelový rovnostranný jakost S235JR (11 375) 50x50x5mm</t>
  </si>
  <si>
    <t>-1980080133</t>
  </si>
  <si>
    <t>(1,07*0,00377)*14</t>
  </si>
  <si>
    <t>(1*0,00377)*12</t>
  </si>
  <si>
    <t>(1,01*0,00377)*2</t>
  </si>
  <si>
    <t>0,109*1,05 'Přepočtené koeficientem množství</t>
  </si>
  <si>
    <t>46</t>
  </si>
  <si>
    <t>767995112</t>
  </si>
  <si>
    <t>Montáž ostatních atypických zámečnických konstrukcí hmotnosti přes 5 do 10 kg</t>
  </si>
  <si>
    <t>265441617</t>
  </si>
  <si>
    <t>https://podminky.urs.cz/item/CS_URS_2026_01/767995112</t>
  </si>
  <si>
    <t>R1</t>
  </si>
  <si>
    <t>(1*9,26)*2</t>
  </si>
  <si>
    <t>R7</t>
  </si>
  <si>
    <t>47</t>
  </si>
  <si>
    <t>13010438</t>
  </si>
  <si>
    <t>úhelník ocelový rovnostranný jakost S235JR (11 375) 100x100x6mm</t>
  </si>
  <si>
    <t>578320954</t>
  </si>
  <si>
    <t>(1*0,0926)*2</t>
  </si>
  <si>
    <t>0,37*1,05 'Přepočtené koeficientem množství</t>
  </si>
  <si>
    <t>48</t>
  </si>
  <si>
    <t>767995113</t>
  </si>
  <si>
    <t>Montáž ostatních atypických zámečnických konstrukcí hmotnosti přes 10 do 20 kg</t>
  </si>
  <si>
    <t>583226540</t>
  </si>
  <si>
    <t>https://podminky.urs.cz/item/CS_URS_2026_01/767995113</t>
  </si>
  <si>
    <t>S13</t>
  </si>
  <si>
    <t>2,13*9,26</t>
  </si>
  <si>
    <t>S14</t>
  </si>
  <si>
    <t>2,11*9,26</t>
  </si>
  <si>
    <t>S15</t>
  </si>
  <si>
    <t>(2,08*9,26)*2</t>
  </si>
  <si>
    <t>S16</t>
  </si>
  <si>
    <t>(2*9,26)*2</t>
  </si>
  <si>
    <t>S17</t>
  </si>
  <si>
    <t>(1,92*9,26)*2</t>
  </si>
  <si>
    <t>S18</t>
  </si>
  <si>
    <t>1,86*9,26</t>
  </si>
  <si>
    <t>R3</t>
  </si>
  <si>
    <t>(1,58*9,26)*2</t>
  </si>
  <si>
    <t>R6</t>
  </si>
  <si>
    <t>(1,81*9,26)*2</t>
  </si>
  <si>
    <t>L1C</t>
  </si>
  <si>
    <t>0,79*14,54</t>
  </si>
  <si>
    <t>L2B</t>
  </si>
  <si>
    <t>(0,99*14,54)*2</t>
  </si>
  <si>
    <t>L2C</t>
  </si>
  <si>
    <t>K1A</t>
  </si>
  <si>
    <t>(0,99*6,69)*2</t>
  </si>
  <si>
    <t>K1B</t>
  </si>
  <si>
    <t>(1,07*6,69)*2</t>
  </si>
  <si>
    <t>K2A</t>
  </si>
  <si>
    <t>K2B</t>
  </si>
  <si>
    <t>K3A</t>
  </si>
  <si>
    <t>K3B</t>
  </si>
  <si>
    <t>K4A</t>
  </si>
  <si>
    <t>K4B</t>
  </si>
  <si>
    <t>K5A</t>
  </si>
  <si>
    <t>K5B</t>
  </si>
  <si>
    <t>K6A</t>
  </si>
  <si>
    <t>(0,99*6,96)*2</t>
  </si>
  <si>
    <t>K6B</t>
  </si>
  <si>
    <t>K7A</t>
  </si>
  <si>
    <t>K7B</t>
  </si>
  <si>
    <t>49</t>
  </si>
  <si>
    <t>14550301</t>
  </si>
  <si>
    <t>profil ocelový svařovaný jakost S235 průřez čtvercový 100x100x5mm</t>
  </si>
  <si>
    <t>-1251209960</t>
  </si>
  <si>
    <t>0,79*0,1454</t>
  </si>
  <si>
    <t>0,115*1,05 'Přepočtené koeficientem množství</t>
  </si>
  <si>
    <t>50</t>
  </si>
  <si>
    <t>14550250</t>
  </si>
  <si>
    <t>profil ocelový svařovaný jakost S235 průřez čtvercový 50x50x5mm</t>
  </si>
  <si>
    <t>-1290202405</t>
  </si>
  <si>
    <t>(0,99*0,00669)*2</t>
  </si>
  <si>
    <t>(1,07*0,00669)*2</t>
  </si>
  <si>
    <t>(0,99*0,00696)*2</t>
  </si>
  <si>
    <t>0,19*1,05 'Přepočtené koeficientem množství</t>
  </si>
  <si>
    <t>51</t>
  </si>
  <si>
    <t>1979086272</t>
  </si>
  <si>
    <t>2,13*0,0926</t>
  </si>
  <si>
    <t>2,11*0,0926</t>
  </si>
  <si>
    <t>(2,08*0,0926)*2</t>
  </si>
  <si>
    <t>(2*0,0926)*2</t>
  </si>
  <si>
    <t>(1,92*0,0926)*2</t>
  </si>
  <si>
    <t>1,86*0,0926</t>
  </si>
  <si>
    <t>(1,58*0,0926)*2</t>
  </si>
  <si>
    <t>(1,81*0,0926)*2</t>
  </si>
  <si>
    <t>2,303*1,05 'Přepočtené koeficientem množství</t>
  </si>
  <si>
    <t>52</t>
  </si>
  <si>
    <t>767995114</t>
  </si>
  <si>
    <t>Montáž ostatních atypických zámečnických konstrukcí hmotnosti přes 20 do 50 kg</t>
  </si>
  <si>
    <t>-1668899562</t>
  </si>
  <si>
    <t>https://podminky.urs.cz/item/CS_URS_2026_01/767995114</t>
  </si>
  <si>
    <t>S1</t>
  </si>
  <si>
    <t>2,22*9,26</t>
  </si>
  <si>
    <t>S2</t>
  </si>
  <si>
    <t>(2,23*9,26)*2</t>
  </si>
  <si>
    <t>S3</t>
  </si>
  <si>
    <t>(2,21*9,26)*2</t>
  </si>
  <si>
    <t>S4</t>
  </si>
  <si>
    <t>(2,18*9,26)*2</t>
  </si>
  <si>
    <t>S5</t>
  </si>
  <si>
    <t>2,19*9,26</t>
  </si>
  <si>
    <t>S6</t>
  </si>
  <si>
    <t>2,2*9,26</t>
  </si>
  <si>
    <t>S7</t>
  </si>
  <si>
    <t>(2,2*9,26)*2</t>
  </si>
  <si>
    <t>S8</t>
  </si>
  <si>
    <t>S9</t>
  </si>
  <si>
    <t>S10</t>
  </si>
  <si>
    <t>S11</t>
  </si>
  <si>
    <t>S12</t>
  </si>
  <si>
    <t>(2,17*9,26)*2</t>
  </si>
  <si>
    <t>R2</t>
  </si>
  <si>
    <t>(3*9,26)*18</t>
  </si>
  <si>
    <t>R4</t>
  </si>
  <si>
    <t>(2,36*9,26)*2</t>
  </si>
  <si>
    <t>R5</t>
  </si>
  <si>
    <t>(2,49*9,26)*2</t>
  </si>
  <si>
    <t>L1A</t>
  </si>
  <si>
    <t>(2,22*14,54)*2</t>
  </si>
  <si>
    <t>L1B</t>
  </si>
  <si>
    <t>L2A</t>
  </si>
  <si>
    <t>(1,88*14,54)*2</t>
  </si>
  <si>
    <t>523852450</t>
  </si>
  <si>
    <t>(2,22*0,1454)*2</t>
  </si>
  <si>
    <t>(0,99*0,1454)*2</t>
  </si>
  <si>
    <t>(1,88*0,1454)*2</t>
  </si>
  <si>
    <t>1,481*1,05 'Přepočtené koeficientem množství</t>
  </si>
  <si>
    <t>54</t>
  </si>
  <si>
    <t>1957564600</t>
  </si>
  <si>
    <t>2,22*0,0926</t>
  </si>
  <si>
    <t>(2,23*0,0926)*2</t>
  </si>
  <si>
    <t>(2,21*0,0926)*2</t>
  </si>
  <si>
    <t>(2,18*0,0926)*2</t>
  </si>
  <si>
    <t>2,19*0,0926</t>
  </si>
  <si>
    <t>2,2*0,0926</t>
  </si>
  <si>
    <t>(2,2*0,0926)*2</t>
  </si>
  <si>
    <t>(2,17*0,0926)*2</t>
  </si>
  <si>
    <t>(3*0,0926)*18</t>
  </si>
  <si>
    <t>(2,36*0,0926)*2</t>
  </si>
  <si>
    <t>(2,49*0,0926)*2</t>
  </si>
  <si>
    <t>10,174*1,05 'Přepočtené koeficientem množství</t>
  </si>
  <si>
    <t>55</t>
  </si>
  <si>
    <t>767995115</t>
  </si>
  <si>
    <t>Montáž ostatních atypických zámečnických konstrukcí hmotnosti přes 50 do 100 kg</t>
  </si>
  <si>
    <t>-1117831446</t>
  </si>
  <si>
    <t>https://podminky.urs.cz/item/CS_URS_2026_01/767995115</t>
  </si>
  <si>
    <t>K1 -K7</t>
  </si>
  <si>
    <t>1255,27</t>
  </si>
  <si>
    <t>56</t>
  </si>
  <si>
    <t>13611220</t>
  </si>
  <si>
    <t>plech ocelový hladký jakost S235JR tl 6mm tabule</t>
  </si>
  <si>
    <t>521887401</t>
  </si>
  <si>
    <t>1,25527</t>
  </si>
  <si>
    <t>1,255*1,05 'Přepočtené koeficientem množství</t>
  </si>
  <si>
    <t>57</t>
  </si>
  <si>
    <t>767995116</t>
  </si>
  <si>
    <t>Montáž ostatních atypických zámečnických konstrukcí hmotnosti přes 100 do 250 kg</t>
  </si>
  <si>
    <t>-321968860</t>
  </si>
  <si>
    <t>https://podminky.urs.cz/item/CS_URS_2026_01/767995116</t>
  </si>
  <si>
    <t>L1</t>
  </si>
  <si>
    <t>226,06</t>
  </si>
  <si>
    <t>L2</t>
  </si>
  <si>
    <t>194,3</t>
  </si>
  <si>
    <t>58</t>
  </si>
  <si>
    <t>13611228</t>
  </si>
  <si>
    <t>plech ocelový slzičkový jakost S235JR tl 10mm tabule</t>
  </si>
  <si>
    <t>-403004133</t>
  </si>
  <si>
    <t>0,22606</t>
  </si>
  <si>
    <t>0,1943</t>
  </si>
  <si>
    <t>0,42*1,05 'Přepočtené koeficientem množství</t>
  </si>
  <si>
    <t>59</t>
  </si>
  <si>
    <t>998767311</t>
  </si>
  <si>
    <t>Přesun hmot pro zámečnické konstrukce stanovený procentní sazbou (%) z ceny vodorovná dopravní vzdálenost do 50 m ruční (bez užití mechanizace) v objektech výšky do 6 m</t>
  </si>
  <si>
    <t>%</t>
  </si>
  <si>
    <t>403407744</t>
  </si>
  <si>
    <t>https://podminky.urs.cz/item/CS_URS_2026_01/998767311</t>
  </si>
  <si>
    <t>60</t>
  </si>
  <si>
    <t>998767319</t>
  </si>
  <si>
    <t>Přesun hmot pro zámečnické konstrukce stanovený procentní sazbou (%) z ceny vodorovná dopravní vzdálenost do 50 m Příplatek k cenám za ruční zvětšený přesun přes vymezenou vodorovnou dopravní vzdálenost za každých dalších započatých 50 m</t>
  </si>
  <si>
    <t>-1163462160</t>
  </si>
  <si>
    <t>https://podminky.urs.cz/item/CS_URS_2026_01/998767319</t>
  </si>
  <si>
    <t>VRN</t>
  </si>
  <si>
    <t>Vedlejší rozpočtové náklady</t>
  </si>
  <si>
    <t>VRN1</t>
  </si>
  <si>
    <t>Průzkumné, zeměměřičské a projektové práce</t>
  </si>
  <si>
    <t>61</t>
  </si>
  <si>
    <t>013254000</t>
  </si>
  <si>
    <t>Dokumentace skutečného provedení stavby</t>
  </si>
  <si>
    <t>1024</t>
  </si>
  <si>
    <t>1995415379</t>
  </si>
  <si>
    <t>https://podminky.urs.cz/item/CS_URS_2026_01/013254000</t>
  </si>
  <si>
    <t>VRN3</t>
  </si>
  <si>
    <t>Zařízení staveniště</t>
  </si>
  <si>
    <t>62</t>
  </si>
  <si>
    <t>034002000</t>
  </si>
  <si>
    <t>Zabezpečení staveniště</t>
  </si>
  <si>
    <t>-1495447586</t>
  </si>
  <si>
    <t>https://podminky.urs.cz/item/CS_URS_2026_01/034002000</t>
  </si>
  <si>
    <t>VRN4</t>
  </si>
  <si>
    <t>Inženýrská činnost</t>
  </si>
  <si>
    <t>63</t>
  </si>
  <si>
    <t>041414000</t>
  </si>
  <si>
    <t>Plán BOZP</t>
  </si>
  <si>
    <t>1942367070</t>
  </si>
  <si>
    <t>https://podminky.urs.cz/item/CS_URS_2026_01/041414000</t>
  </si>
  <si>
    <t>VRN6</t>
  </si>
  <si>
    <t>Územní vlivy</t>
  </si>
  <si>
    <t>64</t>
  </si>
  <si>
    <t>065002000</t>
  </si>
  <si>
    <t>Mimostaveništní doprava materiálů, výrobků a strojů</t>
  </si>
  <si>
    <t>-461263378</t>
  </si>
  <si>
    <t>https://podminky.urs.cz/item/CS_URS_2026_01/065002000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</si>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</sst>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312" TargetMode="External" /><Relationship Id="rId2" Type="http://schemas.openxmlformats.org/officeDocument/2006/relationships/hyperlink" Target="https://podminky.urs.cz/item/CS_URS_2026_01/113107342" TargetMode="External" /><Relationship Id="rId3" Type="http://schemas.openxmlformats.org/officeDocument/2006/relationships/hyperlink" Target="https://podminky.urs.cz/item/CS_URS_2026_01/279113143" TargetMode="External" /><Relationship Id="rId4" Type="http://schemas.openxmlformats.org/officeDocument/2006/relationships/hyperlink" Target="https://podminky.urs.cz/item/CS_URS_2026_01/341351311" TargetMode="External" /><Relationship Id="rId5" Type="http://schemas.openxmlformats.org/officeDocument/2006/relationships/hyperlink" Target="https://podminky.urs.cz/item/CS_URS_2026_01/341351312" TargetMode="External" /><Relationship Id="rId6" Type="http://schemas.openxmlformats.org/officeDocument/2006/relationships/hyperlink" Target="https://podminky.urs.cz/item/CS_URS_2026_01/341361821" TargetMode="External" /><Relationship Id="rId7" Type="http://schemas.openxmlformats.org/officeDocument/2006/relationships/hyperlink" Target="https://podminky.urs.cz/item/CS_URS_2026_01/341362021" TargetMode="External" /><Relationship Id="rId8" Type="http://schemas.openxmlformats.org/officeDocument/2006/relationships/hyperlink" Target="https://podminky.urs.cz/item/CS_URS_2026_01/342321610" TargetMode="External" /><Relationship Id="rId9" Type="http://schemas.openxmlformats.org/officeDocument/2006/relationships/hyperlink" Target="https://podminky.urs.cz/item/CS_URS_2026_01/411321616" TargetMode="External" /><Relationship Id="rId10" Type="http://schemas.openxmlformats.org/officeDocument/2006/relationships/hyperlink" Target="https://podminky.urs.cz/item/CS_URS_2026_01/411354229" TargetMode="External" /><Relationship Id="rId11" Type="http://schemas.openxmlformats.org/officeDocument/2006/relationships/hyperlink" Target="https://podminky.urs.cz/item/CS_URS_2026_01/411354313" TargetMode="External" /><Relationship Id="rId12" Type="http://schemas.openxmlformats.org/officeDocument/2006/relationships/hyperlink" Target="https://podminky.urs.cz/item/CS_URS_2026_01/411354314" TargetMode="External" /><Relationship Id="rId13" Type="http://schemas.openxmlformats.org/officeDocument/2006/relationships/hyperlink" Target="https://podminky.urs.cz/item/CS_URS_2026_01/411362021" TargetMode="External" /><Relationship Id="rId14" Type="http://schemas.openxmlformats.org/officeDocument/2006/relationships/hyperlink" Target="https://podminky.urs.cz/item/CS_URS_2026_01/417321616" TargetMode="External" /><Relationship Id="rId15" Type="http://schemas.openxmlformats.org/officeDocument/2006/relationships/hyperlink" Target="https://podminky.urs.cz/item/CS_URS_2026_01/417351115" TargetMode="External" /><Relationship Id="rId16" Type="http://schemas.openxmlformats.org/officeDocument/2006/relationships/hyperlink" Target="https://podminky.urs.cz/item/CS_URS_2026_01/417351116" TargetMode="External" /><Relationship Id="rId17" Type="http://schemas.openxmlformats.org/officeDocument/2006/relationships/hyperlink" Target="https://podminky.urs.cz/item/CS_URS_2026_01/417361821" TargetMode="External" /><Relationship Id="rId18" Type="http://schemas.openxmlformats.org/officeDocument/2006/relationships/hyperlink" Target="https://podminky.urs.cz/item/CS_URS_2026_01/564231011" TargetMode="External" /><Relationship Id="rId19" Type="http://schemas.openxmlformats.org/officeDocument/2006/relationships/hyperlink" Target="https://podminky.urs.cz/item/CS_URS_2026_01/565175001" TargetMode="External" /><Relationship Id="rId20" Type="http://schemas.openxmlformats.org/officeDocument/2006/relationships/hyperlink" Target="https://podminky.urs.cz/item/CS_URS_2026_01/628613611" TargetMode="External" /><Relationship Id="rId21" Type="http://schemas.openxmlformats.org/officeDocument/2006/relationships/hyperlink" Target="https://podminky.urs.cz/item/CS_URS_2026_01/631311225" TargetMode="External" /><Relationship Id="rId22" Type="http://schemas.openxmlformats.org/officeDocument/2006/relationships/hyperlink" Target="https://podminky.urs.cz/item/CS_URS_2026_01/631319012" TargetMode="External" /><Relationship Id="rId23" Type="http://schemas.openxmlformats.org/officeDocument/2006/relationships/hyperlink" Target="https://podminky.urs.cz/item/CS_URS_2026_01/631319173" TargetMode="External" /><Relationship Id="rId24" Type="http://schemas.openxmlformats.org/officeDocument/2006/relationships/hyperlink" Target="https://podminky.urs.cz/item/CS_URS_2026_01/631361821" TargetMode="External" /><Relationship Id="rId25" Type="http://schemas.openxmlformats.org/officeDocument/2006/relationships/hyperlink" Target="https://podminky.urs.cz/item/CS_URS_2026_01/952902121" TargetMode="External" /><Relationship Id="rId26" Type="http://schemas.openxmlformats.org/officeDocument/2006/relationships/hyperlink" Target="https://podminky.urs.cz/item/CS_URS_2026_01/962042320" TargetMode="External" /><Relationship Id="rId27" Type="http://schemas.openxmlformats.org/officeDocument/2006/relationships/hyperlink" Target="https://podminky.urs.cz/item/CS_URS_2026_01/963012520" TargetMode="External" /><Relationship Id="rId28" Type="http://schemas.openxmlformats.org/officeDocument/2006/relationships/hyperlink" Target="https://podminky.urs.cz/item/CS_URS_2026_01/985131111" TargetMode="External" /><Relationship Id="rId29" Type="http://schemas.openxmlformats.org/officeDocument/2006/relationships/hyperlink" Target="https://podminky.urs.cz/item/CS_URS_2026_01/985139111" TargetMode="External" /><Relationship Id="rId30" Type="http://schemas.openxmlformats.org/officeDocument/2006/relationships/hyperlink" Target="https://podminky.urs.cz/item/CS_URS_2026_01/985311114" TargetMode="External" /><Relationship Id="rId31" Type="http://schemas.openxmlformats.org/officeDocument/2006/relationships/hyperlink" Target="https://podminky.urs.cz/item/CS_URS_2026_01/997013211" TargetMode="External" /><Relationship Id="rId32" Type="http://schemas.openxmlformats.org/officeDocument/2006/relationships/hyperlink" Target="https://podminky.urs.cz/item/CS_URS_2026_01/997013219" TargetMode="External" /><Relationship Id="rId33" Type="http://schemas.openxmlformats.org/officeDocument/2006/relationships/hyperlink" Target="https://podminky.urs.cz/item/CS_URS_2026_01/997013501" TargetMode="External" /><Relationship Id="rId34" Type="http://schemas.openxmlformats.org/officeDocument/2006/relationships/hyperlink" Target="https://podminky.urs.cz/item/CS_URS_2026_01/997013509" TargetMode="External" /><Relationship Id="rId35" Type="http://schemas.openxmlformats.org/officeDocument/2006/relationships/hyperlink" Target="https://podminky.urs.cz/item/CS_URS_2026_01/997013645" TargetMode="External" /><Relationship Id="rId36" Type="http://schemas.openxmlformats.org/officeDocument/2006/relationships/hyperlink" Target="https://podminky.urs.cz/item/CS_URS_2026_01/997013861" TargetMode="External" /><Relationship Id="rId37" Type="http://schemas.openxmlformats.org/officeDocument/2006/relationships/hyperlink" Target="https://podminky.urs.cz/item/CS_URS_2026_01/997013873" TargetMode="External" /><Relationship Id="rId38" Type="http://schemas.openxmlformats.org/officeDocument/2006/relationships/hyperlink" Target="https://podminky.urs.cz/item/CS_URS_2026_01/998011008" TargetMode="External" /><Relationship Id="rId39" Type="http://schemas.openxmlformats.org/officeDocument/2006/relationships/hyperlink" Target="https://podminky.urs.cz/item/CS_URS_2026_01/998011014" TargetMode="External" /><Relationship Id="rId40" Type="http://schemas.openxmlformats.org/officeDocument/2006/relationships/hyperlink" Target="https://podminky.urs.cz/item/CS_URS_2026_01/733120842" TargetMode="External" /><Relationship Id="rId41" Type="http://schemas.openxmlformats.org/officeDocument/2006/relationships/hyperlink" Target="https://podminky.urs.cz/item/CS_URS_2026_01/767995111" TargetMode="External" /><Relationship Id="rId42" Type="http://schemas.openxmlformats.org/officeDocument/2006/relationships/hyperlink" Target="https://podminky.urs.cz/item/CS_URS_2026_01/767995112" TargetMode="External" /><Relationship Id="rId43" Type="http://schemas.openxmlformats.org/officeDocument/2006/relationships/hyperlink" Target="https://podminky.urs.cz/item/CS_URS_2026_01/767995113" TargetMode="External" /><Relationship Id="rId44" Type="http://schemas.openxmlformats.org/officeDocument/2006/relationships/hyperlink" Target="https://podminky.urs.cz/item/CS_URS_2026_01/767995114" TargetMode="External" /><Relationship Id="rId45" Type="http://schemas.openxmlformats.org/officeDocument/2006/relationships/hyperlink" Target="https://podminky.urs.cz/item/CS_URS_2026_01/767995115" TargetMode="External" /><Relationship Id="rId46" Type="http://schemas.openxmlformats.org/officeDocument/2006/relationships/hyperlink" Target="https://podminky.urs.cz/item/CS_URS_2026_01/767995116" TargetMode="External" /><Relationship Id="rId47" Type="http://schemas.openxmlformats.org/officeDocument/2006/relationships/hyperlink" Target="https://podminky.urs.cz/item/CS_URS_2026_01/998767311" TargetMode="External" /><Relationship Id="rId48" Type="http://schemas.openxmlformats.org/officeDocument/2006/relationships/hyperlink" Target="https://podminky.urs.cz/item/CS_URS_2026_01/998767319" TargetMode="External" /><Relationship Id="rId49" Type="http://schemas.openxmlformats.org/officeDocument/2006/relationships/hyperlink" Target="https://podminky.urs.cz/item/CS_URS_2026_01/013254000" TargetMode="External" /><Relationship Id="rId50" Type="http://schemas.openxmlformats.org/officeDocument/2006/relationships/hyperlink" Target="https://podminky.urs.cz/item/CS_URS_2026_01/034002000" TargetMode="External" /><Relationship Id="rId51" Type="http://schemas.openxmlformats.org/officeDocument/2006/relationships/hyperlink" Target="https://podminky.urs.cz/item/CS_URS_2026_01/041414000" TargetMode="External" /><Relationship Id="rId52" Type="http://schemas.openxmlformats.org/officeDocument/2006/relationships/hyperlink" Target="https://podminky.urs.cz/item/CS_URS_2026_01/065002000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2026/005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technologie chlazení Zimní stadion v Lovosicích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kat.č.976/5 - Lovosice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3. 2. 2026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Lovosice, Školní 407/2, 410 02 Lovosice 2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KVS-Projekt s.r.o. Ing. Schwarz M.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2" t="s">
        <v>75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'2026-005 - Oprava technol...'!J28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'2026-005 - Oprava technol...'!P92</f>
        <v>0</v>
      </c>
      <c r="AV55" s="121">
        <f>'2026-005 - Oprava technol...'!J31</f>
        <v>0</v>
      </c>
      <c r="AW55" s="121">
        <f>'2026-005 - Oprava technol...'!J32</f>
        <v>0</v>
      </c>
      <c r="AX55" s="121">
        <f>'2026-005 - Oprava technol...'!J33</f>
        <v>0</v>
      </c>
      <c r="AY55" s="121">
        <f>'2026-005 - Oprava technol...'!J34</f>
        <v>0</v>
      </c>
      <c r="AZ55" s="121">
        <f>'2026-005 - Oprava technol...'!F31</f>
        <v>0</v>
      </c>
      <c r="BA55" s="121">
        <f>'2026-005 - Oprava technol...'!F32</f>
        <v>0</v>
      </c>
      <c r="BB55" s="121">
        <f>'2026-005 - Oprava technol...'!F33</f>
        <v>0</v>
      </c>
      <c r="BC55" s="121">
        <f>'2026-005 - Oprava technol...'!F34</f>
        <v>0</v>
      </c>
      <c r="BD55" s="123">
        <f>'2026-005 - Oprava technol...'!F35</f>
        <v>0</v>
      </c>
      <c r="BE55" s="7"/>
      <c r="BT55" s="124" t="s">
        <v>77</v>
      </c>
      <c r="BU55" s="124" t="s">
        <v>78</v>
      </c>
      <c r="BV55" s="124" t="s">
        <v>73</v>
      </c>
      <c r="BW55" s="124" t="s">
        <v>5</v>
      </c>
      <c r="BX55" s="124" t="s">
        <v>74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hKETGMbABZ9cplMZ3kDeKCbKXj9AKun3TsaJx/o+dlLXL3X3WAEeoPt9LbSis/0wQNW7kZLfRBi0T28xOlkeZQ==" hashValue="qXBjefQO+09yRZpKbE1tvFaI8sAsslZ3UTeFW2peA9h4bkiny6DAbzQZrEL+pqm//oxX5o+8HzV764FX04G+bA==" algorithmName="SHA-512" password="CC13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6-005 - Oprava techno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3. 2. 2026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34</v>
      </c>
      <c r="E21" s="40"/>
      <c r="F21" s="40"/>
      <c r="G21" s="40"/>
      <c r="H21" s="40"/>
      <c r="I21" s="129" t="s">
        <v>26</v>
      </c>
      <c r="J21" s="132" t="str">
        <f>IF('Rekapitulace stavby'!AN19="","",'Rekapitulace stavby'!AN19)</f>
        <v/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tr">
        <f>IF('Rekapitulace stavby'!E20="","",'Rekapitulace stavby'!E20)</f>
        <v xml:space="preserve"> </v>
      </c>
      <c r="F22" s="40"/>
      <c r="G22" s="40"/>
      <c r="H22" s="40"/>
      <c r="I22" s="129" t="s">
        <v>28</v>
      </c>
      <c r="J22" s="132" t="str">
        <f>IF('Rekapitulace stavby'!AN20="","",'Rekapitulace stavby'!AN20)</f>
        <v/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36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71.25" customHeight="1">
      <c r="A25" s="134"/>
      <c r="B25" s="135"/>
      <c r="C25" s="134"/>
      <c r="D25" s="134"/>
      <c r="E25" s="136" t="s">
        <v>37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38</v>
      </c>
      <c r="E28" s="40"/>
      <c r="F28" s="40"/>
      <c r="G28" s="40"/>
      <c r="H28" s="40"/>
      <c r="I28" s="40"/>
      <c r="J28" s="140">
        <f>ROUND(J92,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40</v>
      </c>
      <c r="G30" s="40"/>
      <c r="H30" s="40"/>
      <c r="I30" s="141" t="s">
        <v>39</v>
      </c>
      <c r="J30" s="141" t="s">
        <v>41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42</v>
      </c>
      <c r="E31" s="129" t="s">
        <v>43</v>
      </c>
      <c r="F31" s="143">
        <f>ROUND((SUM(BE92:BE1081)),  2)</f>
        <v>0</v>
      </c>
      <c r="G31" s="40"/>
      <c r="H31" s="40"/>
      <c r="I31" s="144">
        <v>0.20999999999999999</v>
      </c>
      <c r="J31" s="143">
        <f>ROUND(((SUM(BE92:BE1081))*I31),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44</v>
      </c>
      <c r="F32" s="143">
        <f>ROUND((SUM(BF92:BF1081)),  2)</f>
        <v>0</v>
      </c>
      <c r="G32" s="40"/>
      <c r="H32" s="40"/>
      <c r="I32" s="144">
        <v>0.12</v>
      </c>
      <c r="J32" s="143">
        <f>ROUND(((SUM(BF92:BF1081))*I32),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45</v>
      </c>
      <c r="F33" s="143">
        <f>ROUND((SUM(BG92:BG1081)),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46</v>
      </c>
      <c r="F34" s="143">
        <f>ROUND((SUM(BH92:BH1081)),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47</v>
      </c>
      <c r="F35" s="143">
        <f>ROUND((SUM(BI92:BI1081)),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48</v>
      </c>
      <c r="E37" s="147"/>
      <c r="F37" s="147"/>
      <c r="G37" s="148" t="s">
        <v>49</v>
      </c>
      <c r="H37" s="149" t="s">
        <v>50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81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Oprava technologie chlazení Zimní stadion v Lovosicích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kat.č.976/5 - Lovosice</v>
      </c>
      <c r="G48" s="42"/>
      <c r="H48" s="42"/>
      <c r="I48" s="34" t="s">
        <v>23</v>
      </c>
      <c r="J48" s="74" t="str">
        <f>IF(J10="","",J10)</f>
        <v>3. 2. 2026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5.65" customHeight="1">
      <c r="A50" s="40"/>
      <c r="B50" s="41"/>
      <c r="C50" s="34" t="s">
        <v>25</v>
      </c>
      <c r="D50" s="42"/>
      <c r="E50" s="42"/>
      <c r="F50" s="29" t="str">
        <f>E13</f>
        <v>Město Lovosice, Školní 407/2, 410 02 Lovosice 2</v>
      </c>
      <c r="G50" s="42"/>
      <c r="H50" s="42"/>
      <c r="I50" s="34" t="s">
        <v>31</v>
      </c>
      <c r="J50" s="38" t="str">
        <f>E19</f>
        <v>KVS-Projekt s.r.o. Ing. Schwarz M.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 xml:space="preserve"> 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82</v>
      </c>
      <c r="D53" s="157"/>
      <c r="E53" s="157"/>
      <c r="F53" s="157"/>
      <c r="G53" s="157"/>
      <c r="H53" s="157"/>
      <c r="I53" s="157"/>
      <c r="J53" s="158" t="s">
        <v>83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70</v>
      </c>
      <c r="D55" s="42"/>
      <c r="E55" s="42"/>
      <c r="F55" s="42"/>
      <c r="G55" s="42"/>
      <c r="H55" s="42"/>
      <c r="I55" s="42"/>
      <c r="J55" s="104">
        <f>J92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84</v>
      </c>
    </row>
    <row r="56" s="9" customFormat="1" ht="24.96" customHeight="1">
      <c r="A56" s="9"/>
      <c r="B56" s="160"/>
      <c r="C56" s="161"/>
      <c r="D56" s="162" t="s">
        <v>85</v>
      </c>
      <c r="E56" s="163"/>
      <c r="F56" s="163"/>
      <c r="G56" s="163"/>
      <c r="H56" s="163"/>
      <c r="I56" s="163"/>
      <c r="J56" s="164">
        <f>J93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86</v>
      </c>
      <c r="E57" s="169"/>
      <c r="F57" s="169"/>
      <c r="G57" s="169"/>
      <c r="H57" s="169"/>
      <c r="I57" s="169"/>
      <c r="J57" s="170">
        <f>J94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87</v>
      </c>
      <c r="E58" s="169"/>
      <c r="F58" s="169"/>
      <c r="G58" s="169"/>
      <c r="H58" s="169"/>
      <c r="I58" s="169"/>
      <c r="J58" s="170">
        <f>J105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88</v>
      </c>
      <c r="E59" s="169"/>
      <c r="F59" s="169"/>
      <c r="G59" s="169"/>
      <c r="H59" s="169"/>
      <c r="I59" s="169"/>
      <c r="J59" s="170">
        <f>J115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J344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J542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91</v>
      </c>
      <c r="E62" s="169"/>
      <c r="F62" s="169"/>
      <c r="G62" s="169"/>
      <c r="H62" s="169"/>
      <c r="I62" s="169"/>
      <c r="J62" s="170">
        <f>J553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92</v>
      </c>
      <c r="E63" s="169"/>
      <c r="F63" s="169"/>
      <c r="G63" s="169"/>
      <c r="H63" s="169"/>
      <c r="I63" s="169"/>
      <c r="J63" s="170">
        <f>J690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93</v>
      </c>
      <c r="E64" s="169"/>
      <c r="F64" s="169"/>
      <c r="G64" s="169"/>
      <c r="H64" s="169"/>
      <c r="I64" s="169"/>
      <c r="J64" s="170">
        <f>J745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94</v>
      </c>
      <c r="E65" s="169"/>
      <c r="F65" s="169"/>
      <c r="G65" s="169"/>
      <c r="H65" s="169"/>
      <c r="I65" s="169"/>
      <c r="J65" s="170">
        <f>J765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0"/>
      <c r="C66" s="161"/>
      <c r="D66" s="162" t="s">
        <v>95</v>
      </c>
      <c r="E66" s="163"/>
      <c r="F66" s="163"/>
      <c r="G66" s="163"/>
      <c r="H66" s="163"/>
      <c r="I66" s="163"/>
      <c r="J66" s="164">
        <f>J770</f>
        <v>0</v>
      </c>
      <c r="K66" s="161"/>
      <c r="L66" s="16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6"/>
      <c r="C67" s="167"/>
      <c r="D67" s="168" t="s">
        <v>96</v>
      </c>
      <c r="E67" s="169"/>
      <c r="F67" s="169"/>
      <c r="G67" s="169"/>
      <c r="H67" s="169"/>
      <c r="I67" s="169"/>
      <c r="J67" s="170">
        <f>J771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97</v>
      </c>
      <c r="E68" s="169"/>
      <c r="F68" s="169"/>
      <c r="G68" s="169"/>
      <c r="H68" s="169"/>
      <c r="I68" s="169"/>
      <c r="J68" s="170">
        <f>J786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98</v>
      </c>
      <c r="E69" s="169"/>
      <c r="F69" s="169"/>
      <c r="G69" s="169"/>
      <c r="H69" s="169"/>
      <c r="I69" s="169"/>
      <c r="J69" s="170">
        <f>J798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0"/>
      <c r="C70" s="161"/>
      <c r="D70" s="162" t="s">
        <v>99</v>
      </c>
      <c r="E70" s="163"/>
      <c r="F70" s="163"/>
      <c r="G70" s="163"/>
      <c r="H70" s="163"/>
      <c r="I70" s="163"/>
      <c r="J70" s="164">
        <f>J1069</f>
        <v>0</v>
      </c>
      <c r="K70" s="161"/>
      <c r="L70" s="16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66"/>
      <c r="C71" s="167"/>
      <c r="D71" s="168" t="s">
        <v>100</v>
      </c>
      <c r="E71" s="169"/>
      <c r="F71" s="169"/>
      <c r="G71" s="169"/>
      <c r="H71" s="169"/>
      <c r="I71" s="169"/>
      <c r="J71" s="170">
        <f>J1070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6"/>
      <c r="C72" s="167"/>
      <c r="D72" s="168" t="s">
        <v>101</v>
      </c>
      <c r="E72" s="169"/>
      <c r="F72" s="169"/>
      <c r="G72" s="169"/>
      <c r="H72" s="169"/>
      <c r="I72" s="169"/>
      <c r="J72" s="170">
        <f>J1073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6"/>
      <c r="C73" s="167"/>
      <c r="D73" s="168" t="s">
        <v>102</v>
      </c>
      <c r="E73" s="169"/>
      <c r="F73" s="169"/>
      <c r="G73" s="169"/>
      <c r="H73" s="169"/>
      <c r="I73" s="169"/>
      <c r="J73" s="170">
        <f>J1076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6"/>
      <c r="C74" s="167"/>
      <c r="D74" s="168" t="s">
        <v>103</v>
      </c>
      <c r="E74" s="169"/>
      <c r="F74" s="169"/>
      <c r="G74" s="169"/>
      <c r="H74" s="169"/>
      <c r="I74" s="169"/>
      <c r="J74" s="170">
        <f>J1079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104</v>
      </c>
      <c r="D81" s="42"/>
      <c r="E81" s="42"/>
      <c r="F81" s="42"/>
      <c r="G81" s="42"/>
      <c r="H81" s="42"/>
      <c r="I81" s="42"/>
      <c r="J81" s="42"/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E7</f>
        <v>Oprava technologie chlazení Zimní stadion v Lovosicích</v>
      </c>
      <c r="F84" s="42"/>
      <c r="G84" s="42"/>
      <c r="H84" s="42"/>
      <c r="I84" s="42"/>
      <c r="J84" s="42"/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F10</f>
        <v>kat.č.976/5 - Lovosice</v>
      </c>
      <c r="G86" s="42"/>
      <c r="H86" s="42"/>
      <c r="I86" s="34" t="s">
        <v>23</v>
      </c>
      <c r="J86" s="74" t="str">
        <f>IF(J10="","",J10)</f>
        <v>3. 2. 2026</v>
      </c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25</v>
      </c>
      <c r="D88" s="42"/>
      <c r="E88" s="42"/>
      <c r="F88" s="29" t="str">
        <f>E13</f>
        <v>Město Lovosice, Školní 407/2, 410 02 Lovosice 2</v>
      </c>
      <c r="G88" s="42"/>
      <c r="H88" s="42"/>
      <c r="I88" s="34" t="s">
        <v>31</v>
      </c>
      <c r="J88" s="38" t="str">
        <f>E19</f>
        <v>KVS-Projekt s.r.o. Ing. Schwarz M.</v>
      </c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IF(E16="","",E16)</f>
        <v>Vyplň údaj</v>
      </c>
      <c r="G89" s="42"/>
      <c r="H89" s="42"/>
      <c r="I89" s="34" t="s">
        <v>34</v>
      </c>
      <c r="J89" s="38" t="str">
        <f>E22</f>
        <v xml:space="preserve"> </v>
      </c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2"/>
      <c r="B91" s="173"/>
      <c r="C91" s="174" t="s">
        <v>105</v>
      </c>
      <c r="D91" s="175" t="s">
        <v>57</v>
      </c>
      <c r="E91" s="175" t="s">
        <v>53</v>
      </c>
      <c r="F91" s="175" t="s">
        <v>54</v>
      </c>
      <c r="G91" s="175" t="s">
        <v>106</v>
      </c>
      <c r="H91" s="175" t="s">
        <v>107</v>
      </c>
      <c r="I91" s="175" t="s">
        <v>108</v>
      </c>
      <c r="J91" s="175" t="s">
        <v>83</v>
      </c>
      <c r="K91" s="176" t="s">
        <v>109</v>
      </c>
      <c r="L91" s="177"/>
      <c r="M91" s="94" t="s">
        <v>19</v>
      </c>
      <c r="N91" s="95" t="s">
        <v>42</v>
      </c>
      <c r="O91" s="95" t="s">
        <v>110</v>
      </c>
      <c r="P91" s="95" t="s">
        <v>111</v>
      </c>
      <c r="Q91" s="95" t="s">
        <v>112</v>
      </c>
      <c r="R91" s="95" t="s">
        <v>113</v>
      </c>
      <c r="S91" s="95" t="s">
        <v>114</v>
      </c>
      <c r="T91" s="96" t="s">
        <v>115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40"/>
      <c r="B92" s="41"/>
      <c r="C92" s="101" t="s">
        <v>116</v>
      </c>
      <c r="D92" s="42"/>
      <c r="E92" s="42"/>
      <c r="F92" s="42"/>
      <c r="G92" s="42"/>
      <c r="H92" s="42"/>
      <c r="I92" s="42"/>
      <c r="J92" s="178">
        <f>BK92</f>
        <v>0</v>
      </c>
      <c r="K92" s="42"/>
      <c r="L92" s="46"/>
      <c r="M92" s="97"/>
      <c r="N92" s="179"/>
      <c r="O92" s="98"/>
      <c r="P92" s="180">
        <f>P93+P770+P1069</f>
        <v>0</v>
      </c>
      <c r="Q92" s="98"/>
      <c r="R92" s="180">
        <f>R93+R770+R1069</f>
        <v>150.08538138</v>
      </c>
      <c r="S92" s="98"/>
      <c r="T92" s="181">
        <f>T93+T770+T1069</f>
        <v>139.5058536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84</v>
      </c>
      <c r="BK92" s="182">
        <f>BK93+BK770+BK1069</f>
        <v>0</v>
      </c>
    </row>
    <row r="93" s="12" customFormat="1" ht="25.92" customHeight="1">
      <c r="A93" s="12"/>
      <c r="B93" s="183"/>
      <c r="C93" s="184"/>
      <c r="D93" s="185" t="s">
        <v>71</v>
      </c>
      <c r="E93" s="186" t="s">
        <v>117</v>
      </c>
      <c r="F93" s="186" t="s">
        <v>118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P94+P105+P115+P344+P542+P553+P690+P745+P765</f>
        <v>0</v>
      </c>
      <c r="Q93" s="191"/>
      <c r="R93" s="192">
        <f>R94+R105+R115+R344+R542+R553+R690+R745+R765</f>
        <v>132.65957216000001</v>
      </c>
      <c r="S93" s="191"/>
      <c r="T93" s="193">
        <f>T94+T105+T115+T344+T542+T553+T690+T745+T765</f>
        <v>134.11779999999999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4" t="s">
        <v>77</v>
      </c>
      <c r="AT93" s="195" t="s">
        <v>71</v>
      </c>
      <c r="AU93" s="195" t="s">
        <v>72</v>
      </c>
      <c r="AY93" s="194" t="s">
        <v>119</v>
      </c>
      <c r="BK93" s="196">
        <f>BK94+BK105+BK115+BK344+BK542+BK553+BK690+BK745+BK765</f>
        <v>0</v>
      </c>
    </row>
    <row r="94" s="12" customFormat="1" ht="22.8" customHeight="1">
      <c r="A94" s="12"/>
      <c r="B94" s="183"/>
      <c r="C94" s="184"/>
      <c r="D94" s="185" t="s">
        <v>71</v>
      </c>
      <c r="E94" s="197" t="s">
        <v>77</v>
      </c>
      <c r="F94" s="197" t="s">
        <v>120</v>
      </c>
      <c r="G94" s="184"/>
      <c r="H94" s="184"/>
      <c r="I94" s="187"/>
      <c r="J94" s="198">
        <f>BK94</f>
        <v>0</v>
      </c>
      <c r="K94" s="184"/>
      <c r="L94" s="189"/>
      <c r="M94" s="190"/>
      <c r="N94" s="191"/>
      <c r="O94" s="191"/>
      <c r="P94" s="192">
        <f>SUM(P95:P104)</f>
        <v>0</v>
      </c>
      <c r="Q94" s="191"/>
      <c r="R94" s="192">
        <f>SUM(R95:R104)</f>
        <v>0</v>
      </c>
      <c r="S94" s="191"/>
      <c r="T94" s="193">
        <f>SUM(T95:T104)</f>
        <v>66.819999999999993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4" t="s">
        <v>77</v>
      </c>
      <c r="AT94" s="195" t="s">
        <v>71</v>
      </c>
      <c r="AU94" s="195" t="s">
        <v>77</v>
      </c>
      <c r="AY94" s="194" t="s">
        <v>119</v>
      </c>
      <c r="BK94" s="196">
        <f>SUM(BK95:BK104)</f>
        <v>0</v>
      </c>
    </row>
    <row r="95" s="2" customFormat="1" ht="62.7" customHeight="1">
      <c r="A95" s="40"/>
      <c r="B95" s="41"/>
      <c r="C95" s="199" t="s">
        <v>77</v>
      </c>
      <c r="D95" s="199" t="s">
        <v>121</v>
      </c>
      <c r="E95" s="200" t="s">
        <v>122</v>
      </c>
      <c r="F95" s="201" t="s">
        <v>123</v>
      </c>
      <c r="G95" s="202" t="s">
        <v>124</v>
      </c>
      <c r="H95" s="203">
        <v>128.5</v>
      </c>
      <c r="I95" s="204"/>
      <c r="J95" s="205">
        <f>ROUND(I95*H95,2)</f>
        <v>0</v>
      </c>
      <c r="K95" s="201" t="s">
        <v>125</v>
      </c>
      <c r="L95" s="46"/>
      <c r="M95" s="206" t="s">
        <v>19</v>
      </c>
      <c r="N95" s="207" t="s">
        <v>43</v>
      </c>
      <c r="O95" s="86"/>
      <c r="P95" s="208">
        <f>O95*H95</f>
        <v>0</v>
      </c>
      <c r="Q95" s="208">
        <v>0</v>
      </c>
      <c r="R95" s="208">
        <f>Q95*H95</f>
        <v>0</v>
      </c>
      <c r="S95" s="208">
        <v>0.29999999999999999</v>
      </c>
      <c r="T95" s="209">
        <f>S95*H95</f>
        <v>38.549999999999997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0" t="s">
        <v>126</v>
      </c>
      <c r="AT95" s="210" t="s">
        <v>121</v>
      </c>
      <c r="AU95" s="210" t="s">
        <v>79</v>
      </c>
      <c r="AY95" s="19" t="s">
        <v>119</v>
      </c>
      <c r="BE95" s="211">
        <f>IF(N95="základní",J95,0)</f>
        <v>0</v>
      </c>
      <c r="BF95" s="211">
        <f>IF(N95="snížená",J95,0)</f>
        <v>0</v>
      </c>
      <c r="BG95" s="211">
        <f>IF(N95="zákl. přenesená",J95,0)</f>
        <v>0</v>
      </c>
      <c r="BH95" s="211">
        <f>IF(N95="sníž. přenesená",J95,0)</f>
        <v>0</v>
      </c>
      <c r="BI95" s="211">
        <f>IF(N95="nulová",J95,0)</f>
        <v>0</v>
      </c>
      <c r="BJ95" s="19" t="s">
        <v>77</v>
      </c>
      <c r="BK95" s="211">
        <f>ROUND(I95*H95,2)</f>
        <v>0</v>
      </c>
      <c r="BL95" s="19" t="s">
        <v>126</v>
      </c>
      <c r="BM95" s="210" t="s">
        <v>127</v>
      </c>
    </row>
    <row r="96" s="2" customFormat="1">
      <c r="A96" s="40"/>
      <c r="B96" s="41"/>
      <c r="C96" s="42"/>
      <c r="D96" s="212" t="s">
        <v>128</v>
      </c>
      <c r="E96" s="42"/>
      <c r="F96" s="213" t="s">
        <v>129</v>
      </c>
      <c r="G96" s="42"/>
      <c r="H96" s="42"/>
      <c r="I96" s="214"/>
      <c r="J96" s="42"/>
      <c r="K96" s="42"/>
      <c r="L96" s="46"/>
      <c r="M96" s="215"/>
      <c r="N96" s="216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128</v>
      </c>
      <c r="AU96" s="19" t="s">
        <v>79</v>
      </c>
    </row>
    <row r="97" s="13" customFormat="1">
      <c r="A97" s="13"/>
      <c r="B97" s="217"/>
      <c r="C97" s="218"/>
      <c r="D97" s="219" t="s">
        <v>130</v>
      </c>
      <c r="E97" s="220" t="s">
        <v>19</v>
      </c>
      <c r="F97" s="221" t="s">
        <v>131</v>
      </c>
      <c r="G97" s="218"/>
      <c r="H97" s="220" t="s">
        <v>19</v>
      </c>
      <c r="I97" s="222"/>
      <c r="J97" s="218"/>
      <c r="K97" s="218"/>
      <c r="L97" s="223"/>
      <c r="M97" s="224"/>
      <c r="N97" s="225"/>
      <c r="O97" s="225"/>
      <c r="P97" s="225"/>
      <c r="Q97" s="225"/>
      <c r="R97" s="225"/>
      <c r="S97" s="225"/>
      <c r="T97" s="22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7" t="s">
        <v>130</v>
      </c>
      <c r="AU97" s="227" t="s">
        <v>79</v>
      </c>
      <c r="AV97" s="13" t="s">
        <v>77</v>
      </c>
      <c r="AW97" s="13" t="s">
        <v>33</v>
      </c>
      <c r="AX97" s="13" t="s">
        <v>72</v>
      </c>
      <c r="AY97" s="227" t="s">
        <v>119</v>
      </c>
    </row>
    <row r="98" s="14" customFormat="1">
      <c r="A98" s="14"/>
      <c r="B98" s="228"/>
      <c r="C98" s="229"/>
      <c r="D98" s="219" t="s">
        <v>130</v>
      </c>
      <c r="E98" s="230" t="s">
        <v>19</v>
      </c>
      <c r="F98" s="231" t="s">
        <v>132</v>
      </c>
      <c r="G98" s="229"/>
      <c r="H98" s="232">
        <v>128.5</v>
      </c>
      <c r="I98" s="233"/>
      <c r="J98" s="229"/>
      <c r="K98" s="229"/>
      <c r="L98" s="234"/>
      <c r="M98" s="235"/>
      <c r="N98" s="236"/>
      <c r="O98" s="236"/>
      <c r="P98" s="236"/>
      <c r="Q98" s="236"/>
      <c r="R98" s="236"/>
      <c r="S98" s="236"/>
      <c r="T98" s="23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38" t="s">
        <v>130</v>
      </c>
      <c r="AU98" s="238" t="s">
        <v>79</v>
      </c>
      <c r="AV98" s="14" t="s">
        <v>79</v>
      </c>
      <c r="AW98" s="14" t="s">
        <v>33</v>
      </c>
      <c r="AX98" s="14" t="s">
        <v>72</v>
      </c>
      <c r="AY98" s="238" t="s">
        <v>119</v>
      </c>
    </row>
    <row r="99" s="15" customFormat="1">
      <c r="A99" s="15"/>
      <c r="B99" s="239"/>
      <c r="C99" s="240"/>
      <c r="D99" s="219" t="s">
        <v>130</v>
      </c>
      <c r="E99" s="241" t="s">
        <v>19</v>
      </c>
      <c r="F99" s="242" t="s">
        <v>133</v>
      </c>
      <c r="G99" s="240"/>
      <c r="H99" s="243">
        <v>128.5</v>
      </c>
      <c r="I99" s="244"/>
      <c r="J99" s="240"/>
      <c r="K99" s="240"/>
      <c r="L99" s="245"/>
      <c r="M99" s="246"/>
      <c r="N99" s="247"/>
      <c r="O99" s="247"/>
      <c r="P99" s="247"/>
      <c r="Q99" s="247"/>
      <c r="R99" s="247"/>
      <c r="S99" s="247"/>
      <c r="T99" s="24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49" t="s">
        <v>130</v>
      </c>
      <c r="AU99" s="249" t="s">
        <v>79</v>
      </c>
      <c r="AV99" s="15" t="s">
        <v>126</v>
      </c>
      <c r="AW99" s="15" t="s">
        <v>33</v>
      </c>
      <c r="AX99" s="15" t="s">
        <v>77</v>
      </c>
      <c r="AY99" s="249" t="s">
        <v>119</v>
      </c>
    </row>
    <row r="100" s="2" customFormat="1" ht="55.5" customHeight="1">
      <c r="A100" s="40"/>
      <c r="B100" s="41"/>
      <c r="C100" s="199" t="s">
        <v>79</v>
      </c>
      <c r="D100" s="199" t="s">
        <v>121</v>
      </c>
      <c r="E100" s="200" t="s">
        <v>134</v>
      </c>
      <c r="F100" s="201" t="s">
        <v>135</v>
      </c>
      <c r="G100" s="202" t="s">
        <v>124</v>
      </c>
      <c r="H100" s="203">
        <v>128.5</v>
      </c>
      <c r="I100" s="204"/>
      <c r="J100" s="205">
        <f>ROUND(I100*H100,2)</f>
        <v>0</v>
      </c>
      <c r="K100" s="201" t="s">
        <v>125</v>
      </c>
      <c r="L100" s="46"/>
      <c r="M100" s="206" t="s">
        <v>19</v>
      </c>
      <c r="N100" s="207" t="s">
        <v>43</v>
      </c>
      <c r="O100" s="86"/>
      <c r="P100" s="208">
        <f>O100*H100</f>
        <v>0</v>
      </c>
      <c r="Q100" s="208">
        <v>0</v>
      </c>
      <c r="R100" s="208">
        <f>Q100*H100</f>
        <v>0</v>
      </c>
      <c r="S100" s="208">
        <v>0.22</v>
      </c>
      <c r="T100" s="209">
        <f>S100*H100</f>
        <v>28.27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0" t="s">
        <v>126</v>
      </c>
      <c r="AT100" s="210" t="s">
        <v>121</v>
      </c>
      <c r="AU100" s="210" t="s">
        <v>79</v>
      </c>
      <c r="AY100" s="19" t="s">
        <v>119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77</v>
      </c>
      <c r="BK100" s="211">
        <f>ROUND(I100*H100,2)</f>
        <v>0</v>
      </c>
      <c r="BL100" s="19" t="s">
        <v>126</v>
      </c>
      <c r="BM100" s="210" t="s">
        <v>136</v>
      </c>
    </row>
    <row r="101" s="2" customFormat="1">
      <c r="A101" s="40"/>
      <c r="B101" s="41"/>
      <c r="C101" s="42"/>
      <c r="D101" s="212" t="s">
        <v>128</v>
      </c>
      <c r="E101" s="42"/>
      <c r="F101" s="213" t="s">
        <v>137</v>
      </c>
      <c r="G101" s="42"/>
      <c r="H101" s="42"/>
      <c r="I101" s="214"/>
      <c r="J101" s="42"/>
      <c r="K101" s="42"/>
      <c r="L101" s="46"/>
      <c r="M101" s="215"/>
      <c r="N101" s="21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128</v>
      </c>
      <c r="AU101" s="19" t="s">
        <v>79</v>
      </c>
    </row>
    <row r="102" s="13" customFormat="1">
      <c r="A102" s="13"/>
      <c r="B102" s="217"/>
      <c r="C102" s="218"/>
      <c r="D102" s="219" t="s">
        <v>130</v>
      </c>
      <c r="E102" s="220" t="s">
        <v>19</v>
      </c>
      <c r="F102" s="221" t="s">
        <v>131</v>
      </c>
      <c r="G102" s="218"/>
      <c r="H102" s="220" t="s">
        <v>19</v>
      </c>
      <c r="I102" s="222"/>
      <c r="J102" s="218"/>
      <c r="K102" s="218"/>
      <c r="L102" s="223"/>
      <c r="M102" s="224"/>
      <c r="N102" s="225"/>
      <c r="O102" s="225"/>
      <c r="P102" s="225"/>
      <c r="Q102" s="225"/>
      <c r="R102" s="225"/>
      <c r="S102" s="225"/>
      <c r="T102" s="22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7" t="s">
        <v>130</v>
      </c>
      <c r="AU102" s="227" t="s">
        <v>79</v>
      </c>
      <c r="AV102" s="13" t="s">
        <v>77</v>
      </c>
      <c r="AW102" s="13" t="s">
        <v>33</v>
      </c>
      <c r="AX102" s="13" t="s">
        <v>72</v>
      </c>
      <c r="AY102" s="227" t="s">
        <v>119</v>
      </c>
    </row>
    <row r="103" s="14" customFormat="1">
      <c r="A103" s="14"/>
      <c r="B103" s="228"/>
      <c r="C103" s="229"/>
      <c r="D103" s="219" t="s">
        <v>130</v>
      </c>
      <c r="E103" s="230" t="s">
        <v>19</v>
      </c>
      <c r="F103" s="231" t="s">
        <v>132</v>
      </c>
      <c r="G103" s="229"/>
      <c r="H103" s="232">
        <v>128.5</v>
      </c>
      <c r="I103" s="233"/>
      <c r="J103" s="229"/>
      <c r="K103" s="229"/>
      <c r="L103" s="234"/>
      <c r="M103" s="235"/>
      <c r="N103" s="236"/>
      <c r="O103" s="236"/>
      <c r="P103" s="236"/>
      <c r="Q103" s="236"/>
      <c r="R103" s="236"/>
      <c r="S103" s="236"/>
      <c r="T103" s="23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38" t="s">
        <v>130</v>
      </c>
      <c r="AU103" s="238" t="s">
        <v>79</v>
      </c>
      <c r="AV103" s="14" t="s">
        <v>79</v>
      </c>
      <c r="AW103" s="14" t="s">
        <v>33</v>
      </c>
      <c r="AX103" s="14" t="s">
        <v>72</v>
      </c>
      <c r="AY103" s="238" t="s">
        <v>119</v>
      </c>
    </row>
    <row r="104" s="15" customFormat="1">
      <c r="A104" s="15"/>
      <c r="B104" s="239"/>
      <c r="C104" s="240"/>
      <c r="D104" s="219" t="s">
        <v>130</v>
      </c>
      <c r="E104" s="241" t="s">
        <v>19</v>
      </c>
      <c r="F104" s="242" t="s">
        <v>133</v>
      </c>
      <c r="G104" s="240"/>
      <c r="H104" s="243">
        <v>128.5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49" t="s">
        <v>130</v>
      </c>
      <c r="AU104" s="249" t="s">
        <v>79</v>
      </c>
      <c r="AV104" s="15" t="s">
        <v>126</v>
      </c>
      <c r="AW104" s="15" t="s">
        <v>33</v>
      </c>
      <c r="AX104" s="15" t="s">
        <v>77</v>
      </c>
      <c r="AY104" s="249" t="s">
        <v>119</v>
      </c>
    </row>
    <row r="105" s="12" customFormat="1" ht="22.8" customHeight="1">
      <c r="A105" s="12"/>
      <c r="B105" s="183"/>
      <c r="C105" s="184"/>
      <c r="D105" s="185" t="s">
        <v>71</v>
      </c>
      <c r="E105" s="197" t="s">
        <v>79</v>
      </c>
      <c r="F105" s="197" t="s">
        <v>138</v>
      </c>
      <c r="G105" s="184"/>
      <c r="H105" s="184"/>
      <c r="I105" s="187"/>
      <c r="J105" s="198">
        <f>BK105</f>
        <v>0</v>
      </c>
      <c r="K105" s="184"/>
      <c r="L105" s="189"/>
      <c r="M105" s="190"/>
      <c r="N105" s="191"/>
      <c r="O105" s="191"/>
      <c r="P105" s="192">
        <f>SUM(P106:P114)</f>
        <v>0</v>
      </c>
      <c r="Q105" s="191"/>
      <c r="R105" s="192">
        <f>SUM(R106:R114)</f>
        <v>17.444279999999999</v>
      </c>
      <c r="S105" s="191"/>
      <c r="T105" s="193">
        <f>SUM(T106:T114)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4" t="s">
        <v>77</v>
      </c>
      <c r="AT105" s="195" t="s">
        <v>71</v>
      </c>
      <c r="AU105" s="195" t="s">
        <v>77</v>
      </c>
      <c r="AY105" s="194" t="s">
        <v>119</v>
      </c>
      <c r="BK105" s="196">
        <f>SUM(BK106:BK114)</f>
        <v>0</v>
      </c>
    </row>
    <row r="106" s="2" customFormat="1" ht="44.25" customHeight="1">
      <c r="A106" s="40"/>
      <c r="B106" s="41"/>
      <c r="C106" s="199" t="s">
        <v>139</v>
      </c>
      <c r="D106" s="199" t="s">
        <v>121</v>
      </c>
      <c r="E106" s="200" t="s">
        <v>140</v>
      </c>
      <c r="F106" s="201" t="s">
        <v>141</v>
      </c>
      <c r="G106" s="202" t="s">
        <v>124</v>
      </c>
      <c r="H106" s="203">
        <v>28.5</v>
      </c>
      <c r="I106" s="204"/>
      <c r="J106" s="205">
        <f>ROUND(I106*H106,2)</f>
        <v>0</v>
      </c>
      <c r="K106" s="201" t="s">
        <v>125</v>
      </c>
      <c r="L106" s="46"/>
      <c r="M106" s="206" t="s">
        <v>19</v>
      </c>
      <c r="N106" s="207" t="s">
        <v>43</v>
      </c>
      <c r="O106" s="86"/>
      <c r="P106" s="208">
        <f>O106*H106</f>
        <v>0</v>
      </c>
      <c r="Q106" s="208">
        <v>0.61207999999999996</v>
      </c>
      <c r="R106" s="208">
        <f>Q106*H106</f>
        <v>17.444279999999999</v>
      </c>
      <c r="S106" s="208">
        <v>0</v>
      </c>
      <c r="T106" s="20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0" t="s">
        <v>126</v>
      </c>
      <c r="AT106" s="210" t="s">
        <v>121</v>
      </c>
      <c r="AU106" s="210" t="s">
        <v>79</v>
      </c>
      <c r="AY106" s="19" t="s">
        <v>119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9" t="s">
        <v>77</v>
      </c>
      <c r="BK106" s="211">
        <f>ROUND(I106*H106,2)</f>
        <v>0</v>
      </c>
      <c r="BL106" s="19" t="s">
        <v>126</v>
      </c>
      <c r="BM106" s="210" t="s">
        <v>142</v>
      </c>
    </row>
    <row r="107" s="2" customFormat="1">
      <c r="A107" s="40"/>
      <c r="B107" s="41"/>
      <c r="C107" s="42"/>
      <c r="D107" s="212" t="s">
        <v>128</v>
      </c>
      <c r="E107" s="42"/>
      <c r="F107" s="213" t="s">
        <v>143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128</v>
      </c>
      <c r="AU107" s="19" t="s">
        <v>79</v>
      </c>
    </row>
    <row r="108" s="13" customFormat="1">
      <c r="A108" s="13"/>
      <c r="B108" s="217"/>
      <c r="C108" s="218"/>
      <c r="D108" s="219" t="s">
        <v>130</v>
      </c>
      <c r="E108" s="220" t="s">
        <v>19</v>
      </c>
      <c r="F108" s="221" t="s">
        <v>144</v>
      </c>
      <c r="G108" s="218"/>
      <c r="H108" s="220" t="s">
        <v>19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7" t="s">
        <v>130</v>
      </c>
      <c r="AU108" s="227" t="s">
        <v>79</v>
      </c>
      <c r="AV108" s="13" t="s">
        <v>77</v>
      </c>
      <c r="AW108" s="13" t="s">
        <v>33</v>
      </c>
      <c r="AX108" s="13" t="s">
        <v>72</v>
      </c>
      <c r="AY108" s="227" t="s">
        <v>119</v>
      </c>
    </row>
    <row r="109" s="14" customFormat="1">
      <c r="A109" s="14"/>
      <c r="B109" s="228"/>
      <c r="C109" s="229"/>
      <c r="D109" s="219" t="s">
        <v>130</v>
      </c>
      <c r="E109" s="230" t="s">
        <v>19</v>
      </c>
      <c r="F109" s="231" t="s">
        <v>145</v>
      </c>
      <c r="G109" s="229"/>
      <c r="H109" s="232">
        <v>6.75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8" t="s">
        <v>130</v>
      </c>
      <c r="AU109" s="238" t="s">
        <v>79</v>
      </c>
      <c r="AV109" s="14" t="s">
        <v>79</v>
      </c>
      <c r="AW109" s="14" t="s">
        <v>33</v>
      </c>
      <c r="AX109" s="14" t="s">
        <v>72</v>
      </c>
      <c r="AY109" s="238" t="s">
        <v>119</v>
      </c>
    </row>
    <row r="110" s="13" customFormat="1">
      <c r="A110" s="13"/>
      <c r="B110" s="217"/>
      <c r="C110" s="218"/>
      <c r="D110" s="219" t="s">
        <v>130</v>
      </c>
      <c r="E110" s="220" t="s">
        <v>19</v>
      </c>
      <c r="F110" s="221" t="s">
        <v>146</v>
      </c>
      <c r="G110" s="218"/>
      <c r="H110" s="220" t="s">
        <v>19</v>
      </c>
      <c r="I110" s="222"/>
      <c r="J110" s="218"/>
      <c r="K110" s="218"/>
      <c r="L110" s="223"/>
      <c r="M110" s="224"/>
      <c r="N110" s="225"/>
      <c r="O110" s="225"/>
      <c r="P110" s="225"/>
      <c r="Q110" s="225"/>
      <c r="R110" s="225"/>
      <c r="S110" s="225"/>
      <c r="T110" s="22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7" t="s">
        <v>130</v>
      </c>
      <c r="AU110" s="227" t="s">
        <v>79</v>
      </c>
      <c r="AV110" s="13" t="s">
        <v>77</v>
      </c>
      <c r="AW110" s="13" t="s">
        <v>33</v>
      </c>
      <c r="AX110" s="13" t="s">
        <v>72</v>
      </c>
      <c r="AY110" s="227" t="s">
        <v>119</v>
      </c>
    </row>
    <row r="111" s="14" customFormat="1">
      <c r="A111" s="14"/>
      <c r="B111" s="228"/>
      <c r="C111" s="229"/>
      <c r="D111" s="219" t="s">
        <v>130</v>
      </c>
      <c r="E111" s="230" t="s">
        <v>19</v>
      </c>
      <c r="F111" s="231" t="s">
        <v>147</v>
      </c>
      <c r="G111" s="229"/>
      <c r="H111" s="232">
        <v>15</v>
      </c>
      <c r="I111" s="233"/>
      <c r="J111" s="229"/>
      <c r="K111" s="229"/>
      <c r="L111" s="234"/>
      <c r="M111" s="235"/>
      <c r="N111" s="236"/>
      <c r="O111" s="236"/>
      <c r="P111" s="236"/>
      <c r="Q111" s="236"/>
      <c r="R111" s="236"/>
      <c r="S111" s="236"/>
      <c r="T111" s="23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8" t="s">
        <v>130</v>
      </c>
      <c r="AU111" s="238" t="s">
        <v>79</v>
      </c>
      <c r="AV111" s="14" t="s">
        <v>79</v>
      </c>
      <c r="AW111" s="14" t="s">
        <v>33</v>
      </c>
      <c r="AX111" s="14" t="s">
        <v>72</v>
      </c>
      <c r="AY111" s="238" t="s">
        <v>119</v>
      </c>
    </row>
    <row r="112" s="13" customFormat="1">
      <c r="A112" s="13"/>
      <c r="B112" s="217"/>
      <c r="C112" s="218"/>
      <c r="D112" s="219" t="s">
        <v>130</v>
      </c>
      <c r="E112" s="220" t="s">
        <v>19</v>
      </c>
      <c r="F112" s="221" t="s">
        <v>148</v>
      </c>
      <c r="G112" s="218"/>
      <c r="H112" s="220" t="s">
        <v>19</v>
      </c>
      <c r="I112" s="222"/>
      <c r="J112" s="218"/>
      <c r="K112" s="218"/>
      <c r="L112" s="223"/>
      <c r="M112" s="224"/>
      <c r="N112" s="225"/>
      <c r="O112" s="225"/>
      <c r="P112" s="225"/>
      <c r="Q112" s="225"/>
      <c r="R112" s="225"/>
      <c r="S112" s="225"/>
      <c r="T112" s="22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7" t="s">
        <v>130</v>
      </c>
      <c r="AU112" s="227" t="s">
        <v>79</v>
      </c>
      <c r="AV112" s="13" t="s">
        <v>77</v>
      </c>
      <c r="AW112" s="13" t="s">
        <v>33</v>
      </c>
      <c r="AX112" s="13" t="s">
        <v>72</v>
      </c>
      <c r="AY112" s="227" t="s">
        <v>119</v>
      </c>
    </row>
    <row r="113" s="14" customFormat="1">
      <c r="A113" s="14"/>
      <c r="B113" s="228"/>
      <c r="C113" s="229"/>
      <c r="D113" s="219" t="s">
        <v>130</v>
      </c>
      <c r="E113" s="230" t="s">
        <v>19</v>
      </c>
      <c r="F113" s="231" t="s">
        <v>145</v>
      </c>
      <c r="G113" s="229"/>
      <c r="H113" s="232">
        <v>6.75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8" t="s">
        <v>130</v>
      </c>
      <c r="AU113" s="238" t="s">
        <v>79</v>
      </c>
      <c r="AV113" s="14" t="s">
        <v>79</v>
      </c>
      <c r="AW113" s="14" t="s">
        <v>33</v>
      </c>
      <c r="AX113" s="14" t="s">
        <v>72</v>
      </c>
      <c r="AY113" s="238" t="s">
        <v>119</v>
      </c>
    </row>
    <row r="114" s="15" customFormat="1">
      <c r="A114" s="15"/>
      <c r="B114" s="239"/>
      <c r="C114" s="240"/>
      <c r="D114" s="219" t="s">
        <v>130</v>
      </c>
      <c r="E114" s="241" t="s">
        <v>19</v>
      </c>
      <c r="F114" s="242" t="s">
        <v>133</v>
      </c>
      <c r="G114" s="240"/>
      <c r="H114" s="243">
        <v>28.5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49" t="s">
        <v>130</v>
      </c>
      <c r="AU114" s="249" t="s">
        <v>79</v>
      </c>
      <c r="AV114" s="15" t="s">
        <v>126</v>
      </c>
      <c r="AW114" s="15" t="s">
        <v>33</v>
      </c>
      <c r="AX114" s="15" t="s">
        <v>77</v>
      </c>
      <c r="AY114" s="249" t="s">
        <v>119</v>
      </c>
    </row>
    <row r="115" s="12" customFormat="1" ht="22.8" customHeight="1">
      <c r="A115" s="12"/>
      <c r="B115" s="183"/>
      <c r="C115" s="184"/>
      <c r="D115" s="185" t="s">
        <v>71</v>
      </c>
      <c r="E115" s="197" t="s">
        <v>139</v>
      </c>
      <c r="F115" s="197" t="s">
        <v>149</v>
      </c>
      <c r="G115" s="184"/>
      <c r="H115" s="184"/>
      <c r="I115" s="187"/>
      <c r="J115" s="198">
        <f>BK115</f>
        <v>0</v>
      </c>
      <c r="K115" s="184"/>
      <c r="L115" s="189"/>
      <c r="M115" s="190"/>
      <c r="N115" s="191"/>
      <c r="O115" s="191"/>
      <c r="P115" s="192">
        <f>SUM(P116:P343)</f>
        <v>0</v>
      </c>
      <c r="Q115" s="191"/>
      <c r="R115" s="192">
        <f>SUM(R116:R343)</f>
        <v>37.388048859999998</v>
      </c>
      <c r="S115" s="191"/>
      <c r="T115" s="193">
        <f>SUM(T116:T343)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4" t="s">
        <v>77</v>
      </c>
      <c r="AT115" s="195" t="s">
        <v>71</v>
      </c>
      <c r="AU115" s="195" t="s">
        <v>77</v>
      </c>
      <c r="AY115" s="194" t="s">
        <v>119</v>
      </c>
      <c r="BK115" s="196">
        <f>SUM(BK116:BK343)</f>
        <v>0</v>
      </c>
    </row>
    <row r="116" s="2" customFormat="1" ht="24.15" customHeight="1">
      <c r="A116" s="40"/>
      <c r="B116" s="41"/>
      <c r="C116" s="199" t="s">
        <v>126</v>
      </c>
      <c r="D116" s="199" t="s">
        <v>121</v>
      </c>
      <c r="E116" s="200" t="s">
        <v>150</v>
      </c>
      <c r="F116" s="201" t="s">
        <v>151</v>
      </c>
      <c r="G116" s="202" t="s">
        <v>124</v>
      </c>
      <c r="H116" s="203">
        <v>95.082999999999998</v>
      </c>
      <c r="I116" s="204"/>
      <c r="J116" s="205">
        <f>ROUND(I116*H116,2)</f>
        <v>0</v>
      </c>
      <c r="K116" s="201" t="s">
        <v>125</v>
      </c>
      <c r="L116" s="46"/>
      <c r="M116" s="206" t="s">
        <v>19</v>
      </c>
      <c r="N116" s="207" t="s">
        <v>43</v>
      </c>
      <c r="O116" s="86"/>
      <c r="P116" s="208">
        <f>O116*H116</f>
        <v>0</v>
      </c>
      <c r="Q116" s="208">
        <v>0.00346</v>
      </c>
      <c r="R116" s="208">
        <f>Q116*H116</f>
        <v>0.32898717999999999</v>
      </c>
      <c r="S116" s="208">
        <v>0</v>
      </c>
      <c r="T116" s="209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0" t="s">
        <v>126</v>
      </c>
      <c r="AT116" s="210" t="s">
        <v>121</v>
      </c>
      <c r="AU116" s="210" t="s">
        <v>79</v>
      </c>
      <c r="AY116" s="19" t="s">
        <v>119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9" t="s">
        <v>77</v>
      </c>
      <c r="BK116" s="211">
        <f>ROUND(I116*H116,2)</f>
        <v>0</v>
      </c>
      <c r="BL116" s="19" t="s">
        <v>126</v>
      </c>
      <c r="BM116" s="210" t="s">
        <v>152</v>
      </c>
    </row>
    <row r="117" s="2" customFormat="1">
      <c r="A117" s="40"/>
      <c r="B117" s="41"/>
      <c r="C117" s="42"/>
      <c r="D117" s="212" t="s">
        <v>128</v>
      </c>
      <c r="E117" s="42"/>
      <c r="F117" s="213" t="s">
        <v>153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128</v>
      </c>
      <c r="AU117" s="19" t="s">
        <v>79</v>
      </c>
    </row>
    <row r="118" s="13" customFormat="1">
      <c r="A118" s="13"/>
      <c r="B118" s="217"/>
      <c r="C118" s="218"/>
      <c r="D118" s="219" t="s">
        <v>130</v>
      </c>
      <c r="E118" s="220" t="s">
        <v>19</v>
      </c>
      <c r="F118" s="221" t="s">
        <v>154</v>
      </c>
      <c r="G118" s="218"/>
      <c r="H118" s="220" t="s">
        <v>19</v>
      </c>
      <c r="I118" s="222"/>
      <c r="J118" s="218"/>
      <c r="K118" s="218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130</v>
      </c>
      <c r="AU118" s="227" t="s">
        <v>79</v>
      </c>
      <c r="AV118" s="13" t="s">
        <v>77</v>
      </c>
      <c r="AW118" s="13" t="s">
        <v>33</v>
      </c>
      <c r="AX118" s="13" t="s">
        <v>72</v>
      </c>
      <c r="AY118" s="227" t="s">
        <v>119</v>
      </c>
    </row>
    <row r="119" s="13" customFormat="1">
      <c r="A119" s="13"/>
      <c r="B119" s="217"/>
      <c r="C119" s="218"/>
      <c r="D119" s="219" t="s">
        <v>130</v>
      </c>
      <c r="E119" s="220" t="s">
        <v>19</v>
      </c>
      <c r="F119" s="221" t="s">
        <v>155</v>
      </c>
      <c r="G119" s="218"/>
      <c r="H119" s="220" t="s">
        <v>19</v>
      </c>
      <c r="I119" s="222"/>
      <c r="J119" s="218"/>
      <c r="K119" s="218"/>
      <c r="L119" s="223"/>
      <c r="M119" s="224"/>
      <c r="N119" s="225"/>
      <c r="O119" s="225"/>
      <c r="P119" s="225"/>
      <c r="Q119" s="225"/>
      <c r="R119" s="225"/>
      <c r="S119" s="225"/>
      <c r="T119" s="22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7" t="s">
        <v>130</v>
      </c>
      <c r="AU119" s="227" t="s">
        <v>79</v>
      </c>
      <c r="AV119" s="13" t="s">
        <v>77</v>
      </c>
      <c r="AW119" s="13" t="s">
        <v>33</v>
      </c>
      <c r="AX119" s="13" t="s">
        <v>72</v>
      </c>
      <c r="AY119" s="227" t="s">
        <v>119</v>
      </c>
    </row>
    <row r="120" s="14" customFormat="1">
      <c r="A120" s="14"/>
      <c r="B120" s="228"/>
      <c r="C120" s="229"/>
      <c r="D120" s="219" t="s">
        <v>130</v>
      </c>
      <c r="E120" s="230" t="s">
        <v>19</v>
      </c>
      <c r="F120" s="231" t="s">
        <v>156</v>
      </c>
      <c r="G120" s="229"/>
      <c r="H120" s="232">
        <v>0.90000000000000002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38" t="s">
        <v>130</v>
      </c>
      <c r="AU120" s="238" t="s">
        <v>79</v>
      </c>
      <c r="AV120" s="14" t="s">
        <v>79</v>
      </c>
      <c r="AW120" s="14" t="s">
        <v>33</v>
      </c>
      <c r="AX120" s="14" t="s">
        <v>72</v>
      </c>
      <c r="AY120" s="238" t="s">
        <v>119</v>
      </c>
    </row>
    <row r="121" s="13" customFormat="1">
      <c r="A121" s="13"/>
      <c r="B121" s="217"/>
      <c r="C121" s="218"/>
      <c r="D121" s="219" t="s">
        <v>130</v>
      </c>
      <c r="E121" s="220" t="s">
        <v>19</v>
      </c>
      <c r="F121" s="221" t="s">
        <v>157</v>
      </c>
      <c r="G121" s="218"/>
      <c r="H121" s="220" t="s">
        <v>19</v>
      </c>
      <c r="I121" s="222"/>
      <c r="J121" s="218"/>
      <c r="K121" s="218"/>
      <c r="L121" s="223"/>
      <c r="M121" s="224"/>
      <c r="N121" s="225"/>
      <c r="O121" s="225"/>
      <c r="P121" s="225"/>
      <c r="Q121" s="225"/>
      <c r="R121" s="225"/>
      <c r="S121" s="225"/>
      <c r="T121" s="22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7" t="s">
        <v>130</v>
      </c>
      <c r="AU121" s="227" t="s">
        <v>79</v>
      </c>
      <c r="AV121" s="13" t="s">
        <v>77</v>
      </c>
      <c r="AW121" s="13" t="s">
        <v>33</v>
      </c>
      <c r="AX121" s="13" t="s">
        <v>72</v>
      </c>
      <c r="AY121" s="227" t="s">
        <v>119</v>
      </c>
    </row>
    <row r="122" s="14" customFormat="1">
      <c r="A122" s="14"/>
      <c r="B122" s="228"/>
      <c r="C122" s="229"/>
      <c r="D122" s="219" t="s">
        <v>130</v>
      </c>
      <c r="E122" s="230" t="s">
        <v>19</v>
      </c>
      <c r="F122" s="231" t="s">
        <v>158</v>
      </c>
      <c r="G122" s="229"/>
      <c r="H122" s="232">
        <v>2.7000000000000002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8" t="s">
        <v>130</v>
      </c>
      <c r="AU122" s="238" t="s">
        <v>79</v>
      </c>
      <c r="AV122" s="14" t="s">
        <v>79</v>
      </c>
      <c r="AW122" s="14" t="s">
        <v>33</v>
      </c>
      <c r="AX122" s="14" t="s">
        <v>72</v>
      </c>
      <c r="AY122" s="238" t="s">
        <v>119</v>
      </c>
    </row>
    <row r="123" s="13" customFormat="1">
      <c r="A123" s="13"/>
      <c r="B123" s="217"/>
      <c r="C123" s="218"/>
      <c r="D123" s="219" t="s">
        <v>130</v>
      </c>
      <c r="E123" s="220" t="s">
        <v>19</v>
      </c>
      <c r="F123" s="221" t="s">
        <v>159</v>
      </c>
      <c r="G123" s="218"/>
      <c r="H123" s="220" t="s">
        <v>19</v>
      </c>
      <c r="I123" s="222"/>
      <c r="J123" s="218"/>
      <c r="K123" s="218"/>
      <c r="L123" s="223"/>
      <c r="M123" s="224"/>
      <c r="N123" s="225"/>
      <c r="O123" s="225"/>
      <c r="P123" s="225"/>
      <c r="Q123" s="225"/>
      <c r="R123" s="225"/>
      <c r="S123" s="225"/>
      <c r="T123" s="22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7" t="s">
        <v>130</v>
      </c>
      <c r="AU123" s="227" t="s">
        <v>79</v>
      </c>
      <c r="AV123" s="13" t="s">
        <v>77</v>
      </c>
      <c r="AW123" s="13" t="s">
        <v>33</v>
      </c>
      <c r="AX123" s="13" t="s">
        <v>72</v>
      </c>
      <c r="AY123" s="227" t="s">
        <v>119</v>
      </c>
    </row>
    <row r="124" s="14" customFormat="1">
      <c r="A124" s="14"/>
      <c r="B124" s="228"/>
      <c r="C124" s="229"/>
      <c r="D124" s="219" t="s">
        <v>130</v>
      </c>
      <c r="E124" s="230" t="s">
        <v>19</v>
      </c>
      <c r="F124" s="231" t="s">
        <v>158</v>
      </c>
      <c r="G124" s="229"/>
      <c r="H124" s="232">
        <v>2.7000000000000002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8" t="s">
        <v>130</v>
      </c>
      <c r="AU124" s="238" t="s">
        <v>79</v>
      </c>
      <c r="AV124" s="14" t="s">
        <v>79</v>
      </c>
      <c r="AW124" s="14" t="s">
        <v>33</v>
      </c>
      <c r="AX124" s="14" t="s">
        <v>72</v>
      </c>
      <c r="AY124" s="238" t="s">
        <v>119</v>
      </c>
    </row>
    <row r="125" s="13" customFormat="1">
      <c r="A125" s="13"/>
      <c r="B125" s="217"/>
      <c r="C125" s="218"/>
      <c r="D125" s="219" t="s">
        <v>130</v>
      </c>
      <c r="E125" s="220" t="s">
        <v>19</v>
      </c>
      <c r="F125" s="221" t="s">
        <v>160</v>
      </c>
      <c r="G125" s="218"/>
      <c r="H125" s="220" t="s">
        <v>19</v>
      </c>
      <c r="I125" s="222"/>
      <c r="J125" s="218"/>
      <c r="K125" s="218"/>
      <c r="L125" s="223"/>
      <c r="M125" s="224"/>
      <c r="N125" s="225"/>
      <c r="O125" s="225"/>
      <c r="P125" s="225"/>
      <c r="Q125" s="225"/>
      <c r="R125" s="225"/>
      <c r="S125" s="225"/>
      <c r="T125" s="22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7" t="s">
        <v>130</v>
      </c>
      <c r="AU125" s="227" t="s">
        <v>79</v>
      </c>
      <c r="AV125" s="13" t="s">
        <v>77</v>
      </c>
      <c r="AW125" s="13" t="s">
        <v>33</v>
      </c>
      <c r="AX125" s="13" t="s">
        <v>72</v>
      </c>
      <c r="AY125" s="227" t="s">
        <v>119</v>
      </c>
    </row>
    <row r="126" s="14" customFormat="1">
      <c r="A126" s="14"/>
      <c r="B126" s="228"/>
      <c r="C126" s="229"/>
      <c r="D126" s="219" t="s">
        <v>130</v>
      </c>
      <c r="E126" s="230" t="s">
        <v>19</v>
      </c>
      <c r="F126" s="231" t="s">
        <v>161</v>
      </c>
      <c r="G126" s="229"/>
      <c r="H126" s="232">
        <v>1.4219999999999999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8" t="s">
        <v>130</v>
      </c>
      <c r="AU126" s="238" t="s">
        <v>79</v>
      </c>
      <c r="AV126" s="14" t="s">
        <v>79</v>
      </c>
      <c r="AW126" s="14" t="s">
        <v>33</v>
      </c>
      <c r="AX126" s="14" t="s">
        <v>72</v>
      </c>
      <c r="AY126" s="238" t="s">
        <v>119</v>
      </c>
    </row>
    <row r="127" s="13" customFormat="1">
      <c r="A127" s="13"/>
      <c r="B127" s="217"/>
      <c r="C127" s="218"/>
      <c r="D127" s="219" t="s">
        <v>130</v>
      </c>
      <c r="E127" s="220" t="s">
        <v>19</v>
      </c>
      <c r="F127" s="221" t="s">
        <v>162</v>
      </c>
      <c r="G127" s="218"/>
      <c r="H127" s="220" t="s">
        <v>19</v>
      </c>
      <c r="I127" s="222"/>
      <c r="J127" s="218"/>
      <c r="K127" s="218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130</v>
      </c>
      <c r="AU127" s="227" t="s">
        <v>79</v>
      </c>
      <c r="AV127" s="13" t="s">
        <v>77</v>
      </c>
      <c r="AW127" s="13" t="s">
        <v>33</v>
      </c>
      <c r="AX127" s="13" t="s">
        <v>72</v>
      </c>
      <c r="AY127" s="227" t="s">
        <v>119</v>
      </c>
    </row>
    <row r="128" s="14" customFormat="1">
      <c r="A128" s="14"/>
      <c r="B128" s="228"/>
      <c r="C128" s="229"/>
      <c r="D128" s="219" t="s">
        <v>130</v>
      </c>
      <c r="E128" s="230" t="s">
        <v>19</v>
      </c>
      <c r="F128" s="231" t="s">
        <v>163</v>
      </c>
      <c r="G128" s="229"/>
      <c r="H128" s="232">
        <v>2.1240000000000001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8" t="s">
        <v>130</v>
      </c>
      <c r="AU128" s="238" t="s">
        <v>79</v>
      </c>
      <c r="AV128" s="14" t="s">
        <v>79</v>
      </c>
      <c r="AW128" s="14" t="s">
        <v>33</v>
      </c>
      <c r="AX128" s="14" t="s">
        <v>72</v>
      </c>
      <c r="AY128" s="238" t="s">
        <v>119</v>
      </c>
    </row>
    <row r="129" s="13" customFormat="1">
      <c r="A129" s="13"/>
      <c r="B129" s="217"/>
      <c r="C129" s="218"/>
      <c r="D129" s="219" t="s">
        <v>130</v>
      </c>
      <c r="E129" s="220" t="s">
        <v>19</v>
      </c>
      <c r="F129" s="221" t="s">
        <v>164</v>
      </c>
      <c r="G129" s="218"/>
      <c r="H129" s="220" t="s">
        <v>19</v>
      </c>
      <c r="I129" s="222"/>
      <c r="J129" s="218"/>
      <c r="K129" s="218"/>
      <c r="L129" s="223"/>
      <c r="M129" s="224"/>
      <c r="N129" s="225"/>
      <c r="O129" s="225"/>
      <c r="P129" s="225"/>
      <c r="Q129" s="225"/>
      <c r="R129" s="225"/>
      <c r="S129" s="225"/>
      <c r="T129" s="22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7" t="s">
        <v>130</v>
      </c>
      <c r="AU129" s="227" t="s">
        <v>79</v>
      </c>
      <c r="AV129" s="13" t="s">
        <v>77</v>
      </c>
      <c r="AW129" s="13" t="s">
        <v>33</v>
      </c>
      <c r="AX129" s="13" t="s">
        <v>72</v>
      </c>
      <c r="AY129" s="227" t="s">
        <v>119</v>
      </c>
    </row>
    <row r="130" s="14" customFormat="1">
      <c r="A130" s="14"/>
      <c r="B130" s="228"/>
      <c r="C130" s="229"/>
      <c r="D130" s="219" t="s">
        <v>130</v>
      </c>
      <c r="E130" s="230" t="s">
        <v>19</v>
      </c>
      <c r="F130" s="231" t="s">
        <v>158</v>
      </c>
      <c r="G130" s="229"/>
      <c r="H130" s="232">
        <v>2.7000000000000002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8" t="s">
        <v>130</v>
      </c>
      <c r="AU130" s="238" t="s">
        <v>79</v>
      </c>
      <c r="AV130" s="14" t="s">
        <v>79</v>
      </c>
      <c r="AW130" s="14" t="s">
        <v>33</v>
      </c>
      <c r="AX130" s="14" t="s">
        <v>72</v>
      </c>
      <c r="AY130" s="238" t="s">
        <v>119</v>
      </c>
    </row>
    <row r="131" s="13" customFormat="1">
      <c r="A131" s="13"/>
      <c r="B131" s="217"/>
      <c r="C131" s="218"/>
      <c r="D131" s="219" t="s">
        <v>130</v>
      </c>
      <c r="E131" s="220" t="s">
        <v>19</v>
      </c>
      <c r="F131" s="221" t="s">
        <v>165</v>
      </c>
      <c r="G131" s="218"/>
      <c r="H131" s="220" t="s">
        <v>19</v>
      </c>
      <c r="I131" s="222"/>
      <c r="J131" s="218"/>
      <c r="K131" s="218"/>
      <c r="L131" s="223"/>
      <c r="M131" s="224"/>
      <c r="N131" s="225"/>
      <c r="O131" s="225"/>
      <c r="P131" s="225"/>
      <c r="Q131" s="225"/>
      <c r="R131" s="225"/>
      <c r="S131" s="225"/>
      <c r="T131" s="22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7" t="s">
        <v>130</v>
      </c>
      <c r="AU131" s="227" t="s">
        <v>79</v>
      </c>
      <c r="AV131" s="13" t="s">
        <v>77</v>
      </c>
      <c r="AW131" s="13" t="s">
        <v>33</v>
      </c>
      <c r="AX131" s="13" t="s">
        <v>72</v>
      </c>
      <c r="AY131" s="227" t="s">
        <v>119</v>
      </c>
    </row>
    <row r="132" s="14" customFormat="1">
      <c r="A132" s="14"/>
      <c r="B132" s="228"/>
      <c r="C132" s="229"/>
      <c r="D132" s="219" t="s">
        <v>130</v>
      </c>
      <c r="E132" s="230" t="s">
        <v>19</v>
      </c>
      <c r="F132" s="231" t="s">
        <v>158</v>
      </c>
      <c r="G132" s="229"/>
      <c r="H132" s="232">
        <v>2.7000000000000002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8" t="s">
        <v>130</v>
      </c>
      <c r="AU132" s="238" t="s">
        <v>79</v>
      </c>
      <c r="AV132" s="14" t="s">
        <v>79</v>
      </c>
      <c r="AW132" s="14" t="s">
        <v>33</v>
      </c>
      <c r="AX132" s="14" t="s">
        <v>72</v>
      </c>
      <c r="AY132" s="238" t="s">
        <v>119</v>
      </c>
    </row>
    <row r="133" s="13" customFormat="1">
      <c r="A133" s="13"/>
      <c r="B133" s="217"/>
      <c r="C133" s="218"/>
      <c r="D133" s="219" t="s">
        <v>130</v>
      </c>
      <c r="E133" s="220" t="s">
        <v>19</v>
      </c>
      <c r="F133" s="221" t="s">
        <v>166</v>
      </c>
      <c r="G133" s="218"/>
      <c r="H133" s="220" t="s">
        <v>19</v>
      </c>
      <c r="I133" s="222"/>
      <c r="J133" s="218"/>
      <c r="K133" s="218"/>
      <c r="L133" s="223"/>
      <c r="M133" s="224"/>
      <c r="N133" s="225"/>
      <c r="O133" s="225"/>
      <c r="P133" s="225"/>
      <c r="Q133" s="225"/>
      <c r="R133" s="225"/>
      <c r="S133" s="225"/>
      <c r="T133" s="22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7" t="s">
        <v>130</v>
      </c>
      <c r="AU133" s="227" t="s">
        <v>79</v>
      </c>
      <c r="AV133" s="13" t="s">
        <v>77</v>
      </c>
      <c r="AW133" s="13" t="s">
        <v>33</v>
      </c>
      <c r="AX133" s="13" t="s">
        <v>72</v>
      </c>
      <c r="AY133" s="227" t="s">
        <v>119</v>
      </c>
    </row>
    <row r="134" s="14" customFormat="1">
      <c r="A134" s="14"/>
      <c r="B134" s="228"/>
      <c r="C134" s="229"/>
      <c r="D134" s="219" t="s">
        <v>130</v>
      </c>
      <c r="E134" s="230" t="s">
        <v>19</v>
      </c>
      <c r="F134" s="231" t="s">
        <v>158</v>
      </c>
      <c r="G134" s="229"/>
      <c r="H134" s="232">
        <v>2.7000000000000002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38" t="s">
        <v>130</v>
      </c>
      <c r="AU134" s="238" t="s">
        <v>79</v>
      </c>
      <c r="AV134" s="14" t="s">
        <v>79</v>
      </c>
      <c r="AW134" s="14" t="s">
        <v>33</v>
      </c>
      <c r="AX134" s="14" t="s">
        <v>72</v>
      </c>
      <c r="AY134" s="238" t="s">
        <v>119</v>
      </c>
    </row>
    <row r="135" s="13" customFormat="1">
      <c r="A135" s="13"/>
      <c r="B135" s="217"/>
      <c r="C135" s="218"/>
      <c r="D135" s="219" t="s">
        <v>130</v>
      </c>
      <c r="E135" s="220" t="s">
        <v>19</v>
      </c>
      <c r="F135" s="221" t="s">
        <v>167</v>
      </c>
      <c r="G135" s="218"/>
      <c r="H135" s="220" t="s">
        <v>19</v>
      </c>
      <c r="I135" s="222"/>
      <c r="J135" s="218"/>
      <c r="K135" s="218"/>
      <c r="L135" s="223"/>
      <c r="M135" s="224"/>
      <c r="N135" s="225"/>
      <c r="O135" s="225"/>
      <c r="P135" s="225"/>
      <c r="Q135" s="225"/>
      <c r="R135" s="225"/>
      <c r="S135" s="225"/>
      <c r="T135" s="22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7" t="s">
        <v>130</v>
      </c>
      <c r="AU135" s="227" t="s">
        <v>79</v>
      </c>
      <c r="AV135" s="13" t="s">
        <v>77</v>
      </c>
      <c r="AW135" s="13" t="s">
        <v>33</v>
      </c>
      <c r="AX135" s="13" t="s">
        <v>72</v>
      </c>
      <c r="AY135" s="227" t="s">
        <v>119</v>
      </c>
    </row>
    <row r="136" s="14" customFormat="1">
      <c r="A136" s="14"/>
      <c r="B136" s="228"/>
      <c r="C136" s="229"/>
      <c r="D136" s="219" t="s">
        <v>130</v>
      </c>
      <c r="E136" s="230" t="s">
        <v>19</v>
      </c>
      <c r="F136" s="231" t="s">
        <v>158</v>
      </c>
      <c r="G136" s="229"/>
      <c r="H136" s="232">
        <v>2.7000000000000002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8" t="s">
        <v>130</v>
      </c>
      <c r="AU136" s="238" t="s">
        <v>79</v>
      </c>
      <c r="AV136" s="14" t="s">
        <v>79</v>
      </c>
      <c r="AW136" s="14" t="s">
        <v>33</v>
      </c>
      <c r="AX136" s="14" t="s">
        <v>72</v>
      </c>
      <c r="AY136" s="238" t="s">
        <v>119</v>
      </c>
    </row>
    <row r="137" s="13" customFormat="1">
      <c r="A137" s="13"/>
      <c r="B137" s="217"/>
      <c r="C137" s="218"/>
      <c r="D137" s="219" t="s">
        <v>130</v>
      </c>
      <c r="E137" s="220" t="s">
        <v>19</v>
      </c>
      <c r="F137" s="221" t="s">
        <v>168</v>
      </c>
      <c r="G137" s="218"/>
      <c r="H137" s="220" t="s">
        <v>19</v>
      </c>
      <c r="I137" s="222"/>
      <c r="J137" s="218"/>
      <c r="K137" s="218"/>
      <c r="L137" s="223"/>
      <c r="M137" s="224"/>
      <c r="N137" s="225"/>
      <c r="O137" s="225"/>
      <c r="P137" s="225"/>
      <c r="Q137" s="225"/>
      <c r="R137" s="225"/>
      <c r="S137" s="225"/>
      <c r="T137" s="22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7" t="s">
        <v>130</v>
      </c>
      <c r="AU137" s="227" t="s">
        <v>79</v>
      </c>
      <c r="AV137" s="13" t="s">
        <v>77</v>
      </c>
      <c r="AW137" s="13" t="s">
        <v>33</v>
      </c>
      <c r="AX137" s="13" t="s">
        <v>72</v>
      </c>
      <c r="AY137" s="227" t="s">
        <v>119</v>
      </c>
    </row>
    <row r="138" s="14" customFormat="1">
      <c r="A138" s="14"/>
      <c r="B138" s="228"/>
      <c r="C138" s="229"/>
      <c r="D138" s="219" t="s">
        <v>130</v>
      </c>
      <c r="E138" s="230" t="s">
        <v>19</v>
      </c>
      <c r="F138" s="231" t="s">
        <v>158</v>
      </c>
      <c r="G138" s="229"/>
      <c r="H138" s="232">
        <v>2.7000000000000002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8" t="s">
        <v>130</v>
      </c>
      <c r="AU138" s="238" t="s">
        <v>79</v>
      </c>
      <c r="AV138" s="14" t="s">
        <v>79</v>
      </c>
      <c r="AW138" s="14" t="s">
        <v>33</v>
      </c>
      <c r="AX138" s="14" t="s">
        <v>72</v>
      </c>
      <c r="AY138" s="238" t="s">
        <v>119</v>
      </c>
    </row>
    <row r="139" s="13" customFormat="1">
      <c r="A139" s="13"/>
      <c r="B139" s="217"/>
      <c r="C139" s="218"/>
      <c r="D139" s="219" t="s">
        <v>130</v>
      </c>
      <c r="E139" s="220" t="s">
        <v>19</v>
      </c>
      <c r="F139" s="221" t="s">
        <v>169</v>
      </c>
      <c r="G139" s="218"/>
      <c r="H139" s="220" t="s">
        <v>19</v>
      </c>
      <c r="I139" s="222"/>
      <c r="J139" s="218"/>
      <c r="K139" s="218"/>
      <c r="L139" s="223"/>
      <c r="M139" s="224"/>
      <c r="N139" s="225"/>
      <c r="O139" s="225"/>
      <c r="P139" s="225"/>
      <c r="Q139" s="225"/>
      <c r="R139" s="225"/>
      <c r="S139" s="225"/>
      <c r="T139" s="22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7" t="s">
        <v>130</v>
      </c>
      <c r="AU139" s="227" t="s">
        <v>79</v>
      </c>
      <c r="AV139" s="13" t="s">
        <v>77</v>
      </c>
      <c r="AW139" s="13" t="s">
        <v>33</v>
      </c>
      <c r="AX139" s="13" t="s">
        <v>72</v>
      </c>
      <c r="AY139" s="227" t="s">
        <v>119</v>
      </c>
    </row>
    <row r="140" s="14" customFormat="1">
      <c r="A140" s="14"/>
      <c r="B140" s="228"/>
      <c r="C140" s="229"/>
      <c r="D140" s="219" t="s">
        <v>130</v>
      </c>
      <c r="E140" s="230" t="s">
        <v>19</v>
      </c>
      <c r="F140" s="231" t="s">
        <v>170</v>
      </c>
      <c r="G140" s="229"/>
      <c r="H140" s="232">
        <v>2.2410000000000001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38" t="s">
        <v>130</v>
      </c>
      <c r="AU140" s="238" t="s">
        <v>79</v>
      </c>
      <c r="AV140" s="14" t="s">
        <v>79</v>
      </c>
      <c r="AW140" s="14" t="s">
        <v>33</v>
      </c>
      <c r="AX140" s="14" t="s">
        <v>72</v>
      </c>
      <c r="AY140" s="238" t="s">
        <v>119</v>
      </c>
    </row>
    <row r="141" s="13" customFormat="1">
      <c r="A141" s="13"/>
      <c r="B141" s="217"/>
      <c r="C141" s="218"/>
      <c r="D141" s="219" t="s">
        <v>130</v>
      </c>
      <c r="E141" s="220" t="s">
        <v>19</v>
      </c>
      <c r="F141" s="221" t="s">
        <v>171</v>
      </c>
      <c r="G141" s="218"/>
      <c r="H141" s="220" t="s">
        <v>19</v>
      </c>
      <c r="I141" s="222"/>
      <c r="J141" s="218"/>
      <c r="K141" s="218"/>
      <c r="L141" s="223"/>
      <c r="M141" s="224"/>
      <c r="N141" s="225"/>
      <c r="O141" s="225"/>
      <c r="P141" s="225"/>
      <c r="Q141" s="225"/>
      <c r="R141" s="225"/>
      <c r="S141" s="225"/>
      <c r="T141" s="22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7" t="s">
        <v>130</v>
      </c>
      <c r="AU141" s="227" t="s">
        <v>79</v>
      </c>
      <c r="AV141" s="13" t="s">
        <v>77</v>
      </c>
      <c r="AW141" s="13" t="s">
        <v>33</v>
      </c>
      <c r="AX141" s="13" t="s">
        <v>72</v>
      </c>
      <c r="AY141" s="227" t="s">
        <v>119</v>
      </c>
    </row>
    <row r="142" s="14" customFormat="1">
      <c r="A142" s="14"/>
      <c r="B142" s="228"/>
      <c r="C142" s="229"/>
      <c r="D142" s="219" t="s">
        <v>130</v>
      </c>
      <c r="E142" s="230" t="s">
        <v>19</v>
      </c>
      <c r="F142" s="231" t="s">
        <v>172</v>
      </c>
      <c r="G142" s="229"/>
      <c r="H142" s="232">
        <v>1.629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8" t="s">
        <v>130</v>
      </c>
      <c r="AU142" s="238" t="s">
        <v>79</v>
      </c>
      <c r="AV142" s="14" t="s">
        <v>79</v>
      </c>
      <c r="AW142" s="14" t="s">
        <v>33</v>
      </c>
      <c r="AX142" s="14" t="s">
        <v>72</v>
      </c>
      <c r="AY142" s="238" t="s">
        <v>119</v>
      </c>
    </row>
    <row r="143" s="13" customFormat="1">
      <c r="A143" s="13"/>
      <c r="B143" s="217"/>
      <c r="C143" s="218"/>
      <c r="D143" s="219" t="s">
        <v>130</v>
      </c>
      <c r="E143" s="220" t="s">
        <v>19</v>
      </c>
      <c r="F143" s="221" t="s">
        <v>173</v>
      </c>
      <c r="G143" s="218"/>
      <c r="H143" s="220" t="s">
        <v>19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7" t="s">
        <v>130</v>
      </c>
      <c r="AU143" s="227" t="s">
        <v>79</v>
      </c>
      <c r="AV143" s="13" t="s">
        <v>77</v>
      </c>
      <c r="AW143" s="13" t="s">
        <v>33</v>
      </c>
      <c r="AX143" s="13" t="s">
        <v>72</v>
      </c>
      <c r="AY143" s="227" t="s">
        <v>119</v>
      </c>
    </row>
    <row r="144" s="14" customFormat="1">
      <c r="A144" s="14"/>
      <c r="B144" s="228"/>
      <c r="C144" s="229"/>
      <c r="D144" s="219" t="s">
        <v>130</v>
      </c>
      <c r="E144" s="230" t="s">
        <v>19</v>
      </c>
      <c r="F144" s="231" t="s">
        <v>158</v>
      </c>
      <c r="G144" s="229"/>
      <c r="H144" s="232">
        <v>2.7000000000000002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8" t="s">
        <v>130</v>
      </c>
      <c r="AU144" s="238" t="s">
        <v>79</v>
      </c>
      <c r="AV144" s="14" t="s">
        <v>79</v>
      </c>
      <c r="AW144" s="14" t="s">
        <v>33</v>
      </c>
      <c r="AX144" s="14" t="s">
        <v>72</v>
      </c>
      <c r="AY144" s="238" t="s">
        <v>119</v>
      </c>
    </row>
    <row r="145" s="13" customFormat="1">
      <c r="A145" s="13"/>
      <c r="B145" s="217"/>
      <c r="C145" s="218"/>
      <c r="D145" s="219" t="s">
        <v>130</v>
      </c>
      <c r="E145" s="220" t="s">
        <v>19</v>
      </c>
      <c r="F145" s="221" t="s">
        <v>174</v>
      </c>
      <c r="G145" s="218"/>
      <c r="H145" s="220" t="s">
        <v>19</v>
      </c>
      <c r="I145" s="222"/>
      <c r="J145" s="218"/>
      <c r="K145" s="218"/>
      <c r="L145" s="223"/>
      <c r="M145" s="224"/>
      <c r="N145" s="225"/>
      <c r="O145" s="225"/>
      <c r="P145" s="225"/>
      <c r="Q145" s="225"/>
      <c r="R145" s="225"/>
      <c r="S145" s="225"/>
      <c r="T145" s="22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7" t="s">
        <v>130</v>
      </c>
      <c r="AU145" s="227" t="s">
        <v>79</v>
      </c>
      <c r="AV145" s="13" t="s">
        <v>77</v>
      </c>
      <c r="AW145" s="13" t="s">
        <v>33</v>
      </c>
      <c r="AX145" s="13" t="s">
        <v>72</v>
      </c>
      <c r="AY145" s="227" t="s">
        <v>119</v>
      </c>
    </row>
    <row r="146" s="14" customFormat="1">
      <c r="A146" s="14"/>
      <c r="B146" s="228"/>
      <c r="C146" s="229"/>
      <c r="D146" s="219" t="s">
        <v>130</v>
      </c>
      <c r="E146" s="230" t="s">
        <v>19</v>
      </c>
      <c r="F146" s="231" t="s">
        <v>158</v>
      </c>
      <c r="G146" s="229"/>
      <c r="H146" s="232">
        <v>2.7000000000000002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8" t="s">
        <v>130</v>
      </c>
      <c r="AU146" s="238" t="s">
        <v>79</v>
      </c>
      <c r="AV146" s="14" t="s">
        <v>79</v>
      </c>
      <c r="AW146" s="14" t="s">
        <v>33</v>
      </c>
      <c r="AX146" s="14" t="s">
        <v>72</v>
      </c>
      <c r="AY146" s="238" t="s">
        <v>119</v>
      </c>
    </row>
    <row r="147" s="13" customFormat="1">
      <c r="A147" s="13"/>
      <c r="B147" s="217"/>
      <c r="C147" s="218"/>
      <c r="D147" s="219" t="s">
        <v>130</v>
      </c>
      <c r="E147" s="220" t="s">
        <v>19</v>
      </c>
      <c r="F147" s="221" t="s">
        <v>175</v>
      </c>
      <c r="G147" s="218"/>
      <c r="H147" s="220" t="s">
        <v>19</v>
      </c>
      <c r="I147" s="222"/>
      <c r="J147" s="218"/>
      <c r="K147" s="218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130</v>
      </c>
      <c r="AU147" s="227" t="s">
        <v>79</v>
      </c>
      <c r="AV147" s="13" t="s">
        <v>77</v>
      </c>
      <c r="AW147" s="13" t="s">
        <v>33</v>
      </c>
      <c r="AX147" s="13" t="s">
        <v>72</v>
      </c>
      <c r="AY147" s="227" t="s">
        <v>119</v>
      </c>
    </row>
    <row r="148" s="14" customFormat="1">
      <c r="A148" s="14"/>
      <c r="B148" s="228"/>
      <c r="C148" s="229"/>
      <c r="D148" s="219" t="s">
        <v>130</v>
      </c>
      <c r="E148" s="230" t="s">
        <v>19</v>
      </c>
      <c r="F148" s="231" t="s">
        <v>156</v>
      </c>
      <c r="G148" s="229"/>
      <c r="H148" s="232">
        <v>0.90000000000000002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8" t="s">
        <v>130</v>
      </c>
      <c r="AU148" s="238" t="s">
        <v>79</v>
      </c>
      <c r="AV148" s="14" t="s">
        <v>79</v>
      </c>
      <c r="AW148" s="14" t="s">
        <v>33</v>
      </c>
      <c r="AX148" s="14" t="s">
        <v>72</v>
      </c>
      <c r="AY148" s="238" t="s">
        <v>119</v>
      </c>
    </row>
    <row r="149" s="13" customFormat="1">
      <c r="A149" s="13"/>
      <c r="B149" s="217"/>
      <c r="C149" s="218"/>
      <c r="D149" s="219" t="s">
        <v>130</v>
      </c>
      <c r="E149" s="220" t="s">
        <v>19</v>
      </c>
      <c r="F149" s="221" t="s">
        <v>176</v>
      </c>
      <c r="G149" s="218"/>
      <c r="H149" s="220" t="s">
        <v>19</v>
      </c>
      <c r="I149" s="222"/>
      <c r="J149" s="218"/>
      <c r="K149" s="218"/>
      <c r="L149" s="223"/>
      <c r="M149" s="224"/>
      <c r="N149" s="225"/>
      <c r="O149" s="225"/>
      <c r="P149" s="225"/>
      <c r="Q149" s="225"/>
      <c r="R149" s="225"/>
      <c r="S149" s="225"/>
      <c r="T149" s="22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7" t="s">
        <v>130</v>
      </c>
      <c r="AU149" s="227" t="s">
        <v>79</v>
      </c>
      <c r="AV149" s="13" t="s">
        <v>77</v>
      </c>
      <c r="AW149" s="13" t="s">
        <v>33</v>
      </c>
      <c r="AX149" s="13" t="s">
        <v>72</v>
      </c>
      <c r="AY149" s="227" t="s">
        <v>119</v>
      </c>
    </row>
    <row r="150" s="14" customFormat="1">
      <c r="A150" s="14"/>
      <c r="B150" s="228"/>
      <c r="C150" s="229"/>
      <c r="D150" s="219" t="s">
        <v>130</v>
      </c>
      <c r="E150" s="230" t="s">
        <v>19</v>
      </c>
      <c r="F150" s="231" t="s">
        <v>156</v>
      </c>
      <c r="G150" s="229"/>
      <c r="H150" s="232">
        <v>0.90000000000000002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8" t="s">
        <v>130</v>
      </c>
      <c r="AU150" s="238" t="s">
        <v>79</v>
      </c>
      <c r="AV150" s="14" t="s">
        <v>79</v>
      </c>
      <c r="AW150" s="14" t="s">
        <v>33</v>
      </c>
      <c r="AX150" s="14" t="s">
        <v>72</v>
      </c>
      <c r="AY150" s="238" t="s">
        <v>119</v>
      </c>
    </row>
    <row r="151" s="13" customFormat="1">
      <c r="A151" s="13"/>
      <c r="B151" s="217"/>
      <c r="C151" s="218"/>
      <c r="D151" s="219" t="s">
        <v>130</v>
      </c>
      <c r="E151" s="220" t="s">
        <v>19</v>
      </c>
      <c r="F151" s="221" t="s">
        <v>177</v>
      </c>
      <c r="G151" s="218"/>
      <c r="H151" s="220" t="s">
        <v>19</v>
      </c>
      <c r="I151" s="222"/>
      <c r="J151" s="218"/>
      <c r="K151" s="218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130</v>
      </c>
      <c r="AU151" s="227" t="s">
        <v>79</v>
      </c>
      <c r="AV151" s="13" t="s">
        <v>77</v>
      </c>
      <c r="AW151" s="13" t="s">
        <v>33</v>
      </c>
      <c r="AX151" s="13" t="s">
        <v>72</v>
      </c>
      <c r="AY151" s="227" t="s">
        <v>119</v>
      </c>
    </row>
    <row r="152" s="14" customFormat="1">
      <c r="A152" s="14"/>
      <c r="B152" s="228"/>
      <c r="C152" s="229"/>
      <c r="D152" s="219" t="s">
        <v>130</v>
      </c>
      <c r="E152" s="230" t="s">
        <v>19</v>
      </c>
      <c r="F152" s="231" t="s">
        <v>158</v>
      </c>
      <c r="G152" s="229"/>
      <c r="H152" s="232">
        <v>2.7000000000000002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8" t="s">
        <v>130</v>
      </c>
      <c r="AU152" s="238" t="s">
        <v>79</v>
      </c>
      <c r="AV152" s="14" t="s">
        <v>79</v>
      </c>
      <c r="AW152" s="14" t="s">
        <v>33</v>
      </c>
      <c r="AX152" s="14" t="s">
        <v>72</v>
      </c>
      <c r="AY152" s="238" t="s">
        <v>119</v>
      </c>
    </row>
    <row r="153" s="13" customFormat="1">
      <c r="A153" s="13"/>
      <c r="B153" s="217"/>
      <c r="C153" s="218"/>
      <c r="D153" s="219" t="s">
        <v>130</v>
      </c>
      <c r="E153" s="220" t="s">
        <v>19</v>
      </c>
      <c r="F153" s="221" t="s">
        <v>178</v>
      </c>
      <c r="G153" s="218"/>
      <c r="H153" s="220" t="s">
        <v>19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7" t="s">
        <v>130</v>
      </c>
      <c r="AU153" s="227" t="s">
        <v>79</v>
      </c>
      <c r="AV153" s="13" t="s">
        <v>77</v>
      </c>
      <c r="AW153" s="13" t="s">
        <v>33</v>
      </c>
      <c r="AX153" s="13" t="s">
        <v>72</v>
      </c>
      <c r="AY153" s="227" t="s">
        <v>119</v>
      </c>
    </row>
    <row r="154" s="14" customFormat="1">
      <c r="A154" s="14"/>
      <c r="B154" s="228"/>
      <c r="C154" s="229"/>
      <c r="D154" s="219" t="s">
        <v>130</v>
      </c>
      <c r="E154" s="230" t="s">
        <v>19</v>
      </c>
      <c r="F154" s="231" t="s">
        <v>158</v>
      </c>
      <c r="G154" s="229"/>
      <c r="H154" s="232">
        <v>2.7000000000000002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38" t="s">
        <v>130</v>
      </c>
      <c r="AU154" s="238" t="s">
        <v>79</v>
      </c>
      <c r="AV154" s="14" t="s">
        <v>79</v>
      </c>
      <c r="AW154" s="14" t="s">
        <v>33</v>
      </c>
      <c r="AX154" s="14" t="s">
        <v>72</v>
      </c>
      <c r="AY154" s="238" t="s">
        <v>119</v>
      </c>
    </row>
    <row r="155" s="13" customFormat="1">
      <c r="A155" s="13"/>
      <c r="B155" s="217"/>
      <c r="C155" s="218"/>
      <c r="D155" s="219" t="s">
        <v>130</v>
      </c>
      <c r="E155" s="220" t="s">
        <v>19</v>
      </c>
      <c r="F155" s="221" t="s">
        <v>179</v>
      </c>
      <c r="G155" s="218"/>
      <c r="H155" s="220" t="s">
        <v>19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130</v>
      </c>
      <c r="AU155" s="227" t="s">
        <v>79</v>
      </c>
      <c r="AV155" s="13" t="s">
        <v>77</v>
      </c>
      <c r="AW155" s="13" t="s">
        <v>33</v>
      </c>
      <c r="AX155" s="13" t="s">
        <v>72</v>
      </c>
      <c r="AY155" s="227" t="s">
        <v>119</v>
      </c>
    </row>
    <row r="156" s="14" customFormat="1">
      <c r="A156" s="14"/>
      <c r="B156" s="228"/>
      <c r="C156" s="229"/>
      <c r="D156" s="219" t="s">
        <v>130</v>
      </c>
      <c r="E156" s="230" t="s">
        <v>19</v>
      </c>
      <c r="F156" s="231" t="s">
        <v>161</v>
      </c>
      <c r="G156" s="229"/>
      <c r="H156" s="232">
        <v>1.4219999999999999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8" t="s">
        <v>130</v>
      </c>
      <c r="AU156" s="238" t="s">
        <v>79</v>
      </c>
      <c r="AV156" s="14" t="s">
        <v>79</v>
      </c>
      <c r="AW156" s="14" t="s">
        <v>33</v>
      </c>
      <c r="AX156" s="14" t="s">
        <v>72</v>
      </c>
      <c r="AY156" s="238" t="s">
        <v>119</v>
      </c>
    </row>
    <row r="157" s="13" customFormat="1">
      <c r="A157" s="13"/>
      <c r="B157" s="217"/>
      <c r="C157" s="218"/>
      <c r="D157" s="219" t="s">
        <v>130</v>
      </c>
      <c r="E157" s="220" t="s">
        <v>19</v>
      </c>
      <c r="F157" s="221" t="s">
        <v>180</v>
      </c>
      <c r="G157" s="218"/>
      <c r="H157" s="220" t="s">
        <v>19</v>
      </c>
      <c r="I157" s="222"/>
      <c r="J157" s="218"/>
      <c r="K157" s="218"/>
      <c r="L157" s="223"/>
      <c r="M157" s="224"/>
      <c r="N157" s="225"/>
      <c r="O157" s="225"/>
      <c r="P157" s="225"/>
      <c r="Q157" s="225"/>
      <c r="R157" s="225"/>
      <c r="S157" s="225"/>
      <c r="T157" s="22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7" t="s">
        <v>130</v>
      </c>
      <c r="AU157" s="227" t="s">
        <v>79</v>
      </c>
      <c r="AV157" s="13" t="s">
        <v>77</v>
      </c>
      <c r="AW157" s="13" t="s">
        <v>33</v>
      </c>
      <c r="AX157" s="13" t="s">
        <v>72</v>
      </c>
      <c r="AY157" s="227" t="s">
        <v>119</v>
      </c>
    </row>
    <row r="158" s="14" customFormat="1">
      <c r="A158" s="14"/>
      <c r="B158" s="228"/>
      <c r="C158" s="229"/>
      <c r="D158" s="219" t="s">
        <v>130</v>
      </c>
      <c r="E158" s="230" t="s">
        <v>19</v>
      </c>
      <c r="F158" s="231" t="s">
        <v>163</v>
      </c>
      <c r="G158" s="229"/>
      <c r="H158" s="232">
        <v>2.1240000000000001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8" t="s">
        <v>130</v>
      </c>
      <c r="AU158" s="238" t="s">
        <v>79</v>
      </c>
      <c r="AV158" s="14" t="s">
        <v>79</v>
      </c>
      <c r="AW158" s="14" t="s">
        <v>33</v>
      </c>
      <c r="AX158" s="14" t="s">
        <v>72</v>
      </c>
      <c r="AY158" s="238" t="s">
        <v>119</v>
      </c>
    </row>
    <row r="159" s="13" customFormat="1">
      <c r="A159" s="13"/>
      <c r="B159" s="217"/>
      <c r="C159" s="218"/>
      <c r="D159" s="219" t="s">
        <v>130</v>
      </c>
      <c r="E159" s="220" t="s">
        <v>19</v>
      </c>
      <c r="F159" s="221" t="s">
        <v>181</v>
      </c>
      <c r="G159" s="218"/>
      <c r="H159" s="220" t="s">
        <v>19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7" t="s">
        <v>130</v>
      </c>
      <c r="AU159" s="227" t="s">
        <v>79</v>
      </c>
      <c r="AV159" s="13" t="s">
        <v>77</v>
      </c>
      <c r="AW159" s="13" t="s">
        <v>33</v>
      </c>
      <c r="AX159" s="13" t="s">
        <v>72</v>
      </c>
      <c r="AY159" s="227" t="s">
        <v>119</v>
      </c>
    </row>
    <row r="160" s="14" customFormat="1">
      <c r="A160" s="14"/>
      <c r="B160" s="228"/>
      <c r="C160" s="229"/>
      <c r="D160" s="219" t="s">
        <v>130</v>
      </c>
      <c r="E160" s="230" t="s">
        <v>19</v>
      </c>
      <c r="F160" s="231" t="s">
        <v>158</v>
      </c>
      <c r="G160" s="229"/>
      <c r="H160" s="232">
        <v>2.7000000000000002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8" t="s">
        <v>130</v>
      </c>
      <c r="AU160" s="238" t="s">
        <v>79</v>
      </c>
      <c r="AV160" s="14" t="s">
        <v>79</v>
      </c>
      <c r="AW160" s="14" t="s">
        <v>33</v>
      </c>
      <c r="AX160" s="14" t="s">
        <v>72</v>
      </c>
      <c r="AY160" s="238" t="s">
        <v>119</v>
      </c>
    </row>
    <row r="161" s="13" customFormat="1">
      <c r="A161" s="13"/>
      <c r="B161" s="217"/>
      <c r="C161" s="218"/>
      <c r="D161" s="219" t="s">
        <v>130</v>
      </c>
      <c r="E161" s="220" t="s">
        <v>19</v>
      </c>
      <c r="F161" s="221" t="s">
        <v>182</v>
      </c>
      <c r="G161" s="218"/>
      <c r="H161" s="220" t="s">
        <v>19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7" t="s">
        <v>130</v>
      </c>
      <c r="AU161" s="227" t="s">
        <v>79</v>
      </c>
      <c r="AV161" s="13" t="s">
        <v>77</v>
      </c>
      <c r="AW161" s="13" t="s">
        <v>33</v>
      </c>
      <c r="AX161" s="13" t="s">
        <v>72</v>
      </c>
      <c r="AY161" s="227" t="s">
        <v>119</v>
      </c>
    </row>
    <row r="162" s="14" customFormat="1">
      <c r="A162" s="14"/>
      <c r="B162" s="228"/>
      <c r="C162" s="229"/>
      <c r="D162" s="219" t="s">
        <v>130</v>
      </c>
      <c r="E162" s="230" t="s">
        <v>19</v>
      </c>
      <c r="F162" s="231" t="s">
        <v>158</v>
      </c>
      <c r="G162" s="229"/>
      <c r="H162" s="232">
        <v>2.7000000000000002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8" t="s">
        <v>130</v>
      </c>
      <c r="AU162" s="238" t="s">
        <v>79</v>
      </c>
      <c r="AV162" s="14" t="s">
        <v>79</v>
      </c>
      <c r="AW162" s="14" t="s">
        <v>33</v>
      </c>
      <c r="AX162" s="14" t="s">
        <v>72</v>
      </c>
      <c r="AY162" s="238" t="s">
        <v>119</v>
      </c>
    </row>
    <row r="163" s="13" customFormat="1">
      <c r="A163" s="13"/>
      <c r="B163" s="217"/>
      <c r="C163" s="218"/>
      <c r="D163" s="219" t="s">
        <v>130</v>
      </c>
      <c r="E163" s="220" t="s">
        <v>19</v>
      </c>
      <c r="F163" s="221" t="s">
        <v>183</v>
      </c>
      <c r="G163" s="218"/>
      <c r="H163" s="220" t="s">
        <v>19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7" t="s">
        <v>130</v>
      </c>
      <c r="AU163" s="227" t="s">
        <v>79</v>
      </c>
      <c r="AV163" s="13" t="s">
        <v>77</v>
      </c>
      <c r="AW163" s="13" t="s">
        <v>33</v>
      </c>
      <c r="AX163" s="13" t="s">
        <v>72</v>
      </c>
      <c r="AY163" s="227" t="s">
        <v>119</v>
      </c>
    </row>
    <row r="164" s="14" customFormat="1">
      <c r="A164" s="14"/>
      <c r="B164" s="228"/>
      <c r="C164" s="229"/>
      <c r="D164" s="219" t="s">
        <v>130</v>
      </c>
      <c r="E164" s="230" t="s">
        <v>19</v>
      </c>
      <c r="F164" s="231" t="s">
        <v>158</v>
      </c>
      <c r="G164" s="229"/>
      <c r="H164" s="232">
        <v>2.7000000000000002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8" t="s">
        <v>130</v>
      </c>
      <c r="AU164" s="238" t="s">
        <v>79</v>
      </c>
      <c r="AV164" s="14" t="s">
        <v>79</v>
      </c>
      <c r="AW164" s="14" t="s">
        <v>33</v>
      </c>
      <c r="AX164" s="14" t="s">
        <v>72</v>
      </c>
      <c r="AY164" s="238" t="s">
        <v>119</v>
      </c>
    </row>
    <row r="165" s="13" customFormat="1">
      <c r="A165" s="13"/>
      <c r="B165" s="217"/>
      <c r="C165" s="218"/>
      <c r="D165" s="219" t="s">
        <v>130</v>
      </c>
      <c r="E165" s="220" t="s">
        <v>19</v>
      </c>
      <c r="F165" s="221" t="s">
        <v>184</v>
      </c>
      <c r="G165" s="218"/>
      <c r="H165" s="220" t="s">
        <v>19</v>
      </c>
      <c r="I165" s="222"/>
      <c r="J165" s="218"/>
      <c r="K165" s="218"/>
      <c r="L165" s="223"/>
      <c r="M165" s="224"/>
      <c r="N165" s="225"/>
      <c r="O165" s="225"/>
      <c r="P165" s="225"/>
      <c r="Q165" s="225"/>
      <c r="R165" s="225"/>
      <c r="S165" s="225"/>
      <c r="T165" s="22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7" t="s">
        <v>130</v>
      </c>
      <c r="AU165" s="227" t="s">
        <v>79</v>
      </c>
      <c r="AV165" s="13" t="s">
        <v>77</v>
      </c>
      <c r="AW165" s="13" t="s">
        <v>33</v>
      </c>
      <c r="AX165" s="13" t="s">
        <v>72</v>
      </c>
      <c r="AY165" s="227" t="s">
        <v>119</v>
      </c>
    </row>
    <row r="166" s="14" customFormat="1">
      <c r="A166" s="14"/>
      <c r="B166" s="228"/>
      <c r="C166" s="229"/>
      <c r="D166" s="219" t="s">
        <v>130</v>
      </c>
      <c r="E166" s="230" t="s">
        <v>19</v>
      </c>
      <c r="F166" s="231" t="s">
        <v>158</v>
      </c>
      <c r="G166" s="229"/>
      <c r="H166" s="232">
        <v>2.7000000000000002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38" t="s">
        <v>130</v>
      </c>
      <c r="AU166" s="238" t="s">
        <v>79</v>
      </c>
      <c r="AV166" s="14" t="s">
        <v>79</v>
      </c>
      <c r="AW166" s="14" t="s">
        <v>33</v>
      </c>
      <c r="AX166" s="14" t="s">
        <v>72</v>
      </c>
      <c r="AY166" s="238" t="s">
        <v>119</v>
      </c>
    </row>
    <row r="167" s="13" customFormat="1">
      <c r="A167" s="13"/>
      <c r="B167" s="217"/>
      <c r="C167" s="218"/>
      <c r="D167" s="219" t="s">
        <v>130</v>
      </c>
      <c r="E167" s="220" t="s">
        <v>19</v>
      </c>
      <c r="F167" s="221" t="s">
        <v>185</v>
      </c>
      <c r="G167" s="218"/>
      <c r="H167" s="220" t="s">
        <v>19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7" t="s">
        <v>130</v>
      </c>
      <c r="AU167" s="227" t="s">
        <v>79</v>
      </c>
      <c r="AV167" s="13" t="s">
        <v>77</v>
      </c>
      <c r="AW167" s="13" t="s">
        <v>33</v>
      </c>
      <c r="AX167" s="13" t="s">
        <v>72</v>
      </c>
      <c r="AY167" s="227" t="s">
        <v>119</v>
      </c>
    </row>
    <row r="168" s="14" customFormat="1">
      <c r="A168" s="14"/>
      <c r="B168" s="228"/>
      <c r="C168" s="229"/>
      <c r="D168" s="219" t="s">
        <v>130</v>
      </c>
      <c r="E168" s="230" t="s">
        <v>19</v>
      </c>
      <c r="F168" s="231" t="s">
        <v>158</v>
      </c>
      <c r="G168" s="229"/>
      <c r="H168" s="232">
        <v>2.7000000000000002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8" t="s">
        <v>130</v>
      </c>
      <c r="AU168" s="238" t="s">
        <v>79</v>
      </c>
      <c r="AV168" s="14" t="s">
        <v>79</v>
      </c>
      <c r="AW168" s="14" t="s">
        <v>33</v>
      </c>
      <c r="AX168" s="14" t="s">
        <v>72</v>
      </c>
      <c r="AY168" s="238" t="s">
        <v>119</v>
      </c>
    </row>
    <row r="169" s="13" customFormat="1">
      <c r="A169" s="13"/>
      <c r="B169" s="217"/>
      <c r="C169" s="218"/>
      <c r="D169" s="219" t="s">
        <v>130</v>
      </c>
      <c r="E169" s="220" t="s">
        <v>19</v>
      </c>
      <c r="F169" s="221" t="s">
        <v>186</v>
      </c>
      <c r="G169" s="218"/>
      <c r="H169" s="220" t="s">
        <v>19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130</v>
      </c>
      <c r="AU169" s="227" t="s">
        <v>79</v>
      </c>
      <c r="AV169" s="13" t="s">
        <v>77</v>
      </c>
      <c r="AW169" s="13" t="s">
        <v>33</v>
      </c>
      <c r="AX169" s="13" t="s">
        <v>72</v>
      </c>
      <c r="AY169" s="227" t="s">
        <v>119</v>
      </c>
    </row>
    <row r="170" s="14" customFormat="1">
      <c r="A170" s="14"/>
      <c r="B170" s="228"/>
      <c r="C170" s="229"/>
      <c r="D170" s="219" t="s">
        <v>130</v>
      </c>
      <c r="E170" s="230" t="s">
        <v>19</v>
      </c>
      <c r="F170" s="231" t="s">
        <v>170</v>
      </c>
      <c r="G170" s="229"/>
      <c r="H170" s="232">
        <v>2.2410000000000001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8" t="s">
        <v>130</v>
      </c>
      <c r="AU170" s="238" t="s">
        <v>79</v>
      </c>
      <c r="AV170" s="14" t="s">
        <v>79</v>
      </c>
      <c r="AW170" s="14" t="s">
        <v>33</v>
      </c>
      <c r="AX170" s="14" t="s">
        <v>72</v>
      </c>
      <c r="AY170" s="238" t="s">
        <v>119</v>
      </c>
    </row>
    <row r="171" s="13" customFormat="1">
      <c r="A171" s="13"/>
      <c r="B171" s="217"/>
      <c r="C171" s="218"/>
      <c r="D171" s="219" t="s">
        <v>130</v>
      </c>
      <c r="E171" s="220" t="s">
        <v>19</v>
      </c>
      <c r="F171" s="221" t="s">
        <v>187</v>
      </c>
      <c r="G171" s="218"/>
      <c r="H171" s="220" t="s">
        <v>19</v>
      </c>
      <c r="I171" s="222"/>
      <c r="J171" s="218"/>
      <c r="K171" s="218"/>
      <c r="L171" s="223"/>
      <c r="M171" s="224"/>
      <c r="N171" s="225"/>
      <c r="O171" s="225"/>
      <c r="P171" s="225"/>
      <c r="Q171" s="225"/>
      <c r="R171" s="225"/>
      <c r="S171" s="225"/>
      <c r="T171" s="22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7" t="s">
        <v>130</v>
      </c>
      <c r="AU171" s="227" t="s">
        <v>79</v>
      </c>
      <c r="AV171" s="13" t="s">
        <v>77</v>
      </c>
      <c r="AW171" s="13" t="s">
        <v>33</v>
      </c>
      <c r="AX171" s="13" t="s">
        <v>72</v>
      </c>
      <c r="AY171" s="227" t="s">
        <v>119</v>
      </c>
    </row>
    <row r="172" s="14" customFormat="1">
      <c r="A172" s="14"/>
      <c r="B172" s="228"/>
      <c r="C172" s="229"/>
      <c r="D172" s="219" t="s">
        <v>130</v>
      </c>
      <c r="E172" s="230" t="s">
        <v>19</v>
      </c>
      <c r="F172" s="231" t="s">
        <v>172</v>
      </c>
      <c r="G172" s="229"/>
      <c r="H172" s="232">
        <v>1.629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8" t="s">
        <v>130</v>
      </c>
      <c r="AU172" s="238" t="s">
        <v>79</v>
      </c>
      <c r="AV172" s="14" t="s">
        <v>79</v>
      </c>
      <c r="AW172" s="14" t="s">
        <v>33</v>
      </c>
      <c r="AX172" s="14" t="s">
        <v>72</v>
      </c>
      <c r="AY172" s="238" t="s">
        <v>119</v>
      </c>
    </row>
    <row r="173" s="13" customFormat="1">
      <c r="A173" s="13"/>
      <c r="B173" s="217"/>
      <c r="C173" s="218"/>
      <c r="D173" s="219" t="s">
        <v>130</v>
      </c>
      <c r="E173" s="220" t="s">
        <v>19</v>
      </c>
      <c r="F173" s="221" t="s">
        <v>188</v>
      </c>
      <c r="G173" s="218"/>
      <c r="H173" s="220" t="s">
        <v>19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7" t="s">
        <v>130</v>
      </c>
      <c r="AU173" s="227" t="s">
        <v>79</v>
      </c>
      <c r="AV173" s="13" t="s">
        <v>77</v>
      </c>
      <c r="AW173" s="13" t="s">
        <v>33</v>
      </c>
      <c r="AX173" s="13" t="s">
        <v>72</v>
      </c>
      <c r="AY173" s="227" t="s">
        <v>119</v>
      </c>
    </row>
    <row r="174" s="14" customFormat="1">
      <c r="A174" s="14"/>
      <c r="B174" s="228"/>
      <c r="C174" s="229"/>
      <c r="D174" s="219" t="s">
        <v>130</v>
      </c>
      <c r="E174" s="230" t="s">
        <v>19</v>
      </c>
      <c r="F174" s="231" t="s">
        <v>158</v>
      </c>
      <c r="G174" s="229"/>
      <c r="H174" s="232">
        <v>2.7000000000000002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8" t="s">
        <v>130</v>
      </c>
      <c r="AU174" s="238" t="s">
        <v>79</v>
      </c>
      <c r="AV174" s="14" t="s">
        <v>79</v>
      </c>
      <c r="AW174" s="14" t="s">
        <v>33</v>
      </c>
      <c r="AX174" s="14" t="s">
        <v>72</v>
      </c>
      <c r="AY174" s="238" t="s">
        <v>119</v>
      </c>
    </row>
    <row r="175" s="13" customFormat="1">
      <c r="A175" s="13"/>
      <c r="B175" s="217"/>
      <c r="C175" s="218"/>
      <c r="D175" s="219" t="s">
        <v>130</v>
      </c>
      <c r="E175" s="220" t="s">
        <v>19</v>
      </c>
      <c r="F175" s="221" t="s">
        <v>189</v>
      </c>
      <c r="G175" s="218"/>
      <c r="H175" s="220" t="s">
        <v>19</v>
      </c>
      <c r="I175" s="222"/>
      <c r="J175" s="218"/>
      <c r="K175" s="218"/>
      <c r="L175" s="223"/>
      <c r="M175" s="224"/>
      <c r="N175" s="225"/>
      <c r="O175" s="225"/>
      <c r="P175" s="225"/>
      <c r="Q175" s="225"/>
      <c r="R175" s="225"/>
      <c r="S175" s="225"/>
      <c r="T175" s="22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7" t="s">
        <v>130</v>
      </c>
      <c r="AU175" s="227" t="s">
        <v>79</v>
      </c>
      <c r="AV175" s="13" t="s">
        <v>77</v>
      </c>
      <c r="AW175" s="13" t="s">
        <v>33</v>
      </c>
      <c r="AX175" s="13" t="s">
        <v>72</v>
      </c>
      <c r="AY175" s="227" t="s">
        <v>119</v>
      </c>
    </row>
    <row r="176" s="14" customFormat="1">
      <c r="A176" s="14"/>
      <c r="B176" s="228"/>
      <c r="C176" s="229"/>
      <c r="D176" s="219" t="s">
        <v>130</v>
      </c>
      <c r="E176" s="230" t="s">
        <v>19</v>
      </c>
      <c r="F176" s="231" t="s">
        <v>158</v>
      </c>
      <c r="G176" s="229"/>
      <c r="H176" s="232">
        <v>2.7000000000000002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8" t="s">
        <v>130</v>
      </c>
      <c r="AU176" s="238" t="s">
        <v>79</v>
      </c>
      <c r="AV176" s="14" t="s">
        <v>79</v>
      </c>
      <c r="AW176" s="14" t="s">
        <v>33</v>
      </c>
      <c r="AX176" s="14" t="s">
        <v>72</v>
      </c>
      <c r="AY176" s="238" t="s">
        <v>119</v>
      </c>
    </row>
    <row r="177" s="13" customFormat="1">
      <c r="A177" s="13"/>
      <c r="B177" s="217"/>
      <c r="C177" s="218"/>
      <c r="D177" s="219" t="s">
        <v>130</v>
      </c>
      <c r="E177" s="220" t="s">
        <v>19</v>
      </c>
      <c r="F177" s="221" t="s">
        <v>190</v>
      </c>
      <c r="G177" s="218"/>
      <c r="H177" s="220" t="s">
        <v>19</v>
      </c>
      <c r="I177" s="222"/>
      <c r="J177" s="218"/>
      <c r="K177" s="218"/>
      <c r="L177" s="223"/>
      <c r="M177" s="224"/>
      <c r="N177" s="225"/>
      <c r="O177" s="225"/>
      <c r="P177" s="225"/>
      <c r="Q177" s="225"/>
      <c r="R177" s="225"/>
      <c r="S177" s="225"/>
      <c r="T177" s="22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7" t="s">
        <v>130</v>
      </c>
      <c r="AU177" s="227" t="s">
        <v>79</v>
      </c>
      <c r="AV177" s="13" t="s">
        <v>77</v>
      </c>
      <c r="AW177" s="13" t="s">
        <v>33</v>
      </c>
      <c r="AX177" s="13" t="s">
        <v>72</v>
      </c>
      <c r="AY177" s="227" t="s">
        <v>119</v>
      </c>
    </row>
    <row r="178" s="14" customFormat="1">
      <c r="A178" s="14"/>
      <c r="B178" s="228"/>
      <c r="C178" s="229"/>
      <c r="D178" s="219" t="s">
        <v>130</v>
      </c>
      <c r="E178" s="230" t="s">
        <v>19</v>
      </c>
      <c r="F178" s="231" t="s">
        <v>156</v>
      </c>
      <c r="G178" s="229"/>
      <c r="H178" s="232">
        <v>0.90000000000000002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8" t="s">
        <v>130</v>
      </c>
      <c r="AU178" s="238" t="s">
        <v>79</v>
      </c>
      <c r="AV178" s="14" t="s">
        <v>79</v>
      </c>
      <c r="AW178" s="14" t="s">
        <v>33</v>
      </c>
      <c r="AX178" s="14" t="s">
        <v>72</v>
      </c>
      <c r="AY178" s="238" t="s">
        <v>119</v>
      </c>
    </row>
    <row r="179" s="13" customFormat="1">
      <c r="A179" s="13"/>
      <c r="B179" s="217"/>
      <c r="C179" s="218"/>
      <c r="D179" s="219" t="s">
        <v>130</v>
      </c>
      <c r="E179" s="220" t="s">
        <v>19</v>
      </c>
      <c r="F179" s="221" t="s">
        <v>191</v>
      </c>
      <c r="G179" s="218"/>
      <c r="H179" s="220" t="s">
        <v>19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7" t="s">
        <v>130</v>
      </c>
      <c r="AU179" s="227" t="s">
        <v>79</v>
      </c>
      <c r="AV179" s="13" t="s">
        <v>77</v>
      </c>
      <c r="AW179" s="13" t="s">
        <v>33</v>
      </c>
      <c r="AX179" s="13" t="s">
        <v>72</v>
      </c>
      <c r="AY179" s="227" t="s">
        <v>119</v>
      </c>
    </row>
    <row r="180" s="14" customFormat="1">
      <c r="A180" s="14"/>
      <c r="B180" s="228"/>
      <c r="C180" s="229"/>
      <c r="D180" s="219" t="s">
        <v>130</v>
      </c>
      <c r="E180" s="230" t="s">
        <v>19</v>
      </c>
      <c r="F180" s="231" t="s">
        <v>192</v>
      </c>
      <c r="G180" s="229"/>
      <c r="H180" s="232">
        <v>6.4580000000000002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38" t="s">
        <v>130</v>
      </c>
      <c r="AU180" s="238" t="s">
        <v>79</v>
      </c>
      <c r="AV180" s="14" t="s">
        <v>79</v>
      </c>
      <c r="AW180" s="14" t="s">
        <v>33</v>
      </c>
      <c r="AX180" s="14" t="s">
        <v>72</v>
      </c>
      <c r="AY180" s="238" t="s">
        <v>119</v>
      </c>
    </row>
    <row r="181" s="13" customFormat="1">
      <c r="A181" s="13"/>
      <c r="B181" s="217"/>
      <c r="C181" s="218"/>
      <c r="D181" s="219" t="s">
        <v>130</v>
      </c>
      <c r="E181" s="220" t="s">
        <v>19</v>
      </c>
      <c r="F181" s="221" t="s">
        <v>193</v>
      </c>
      <c r="G181" s="218"/>
      <c r="H181" s="220" t="s">
        <v>19</v>
      </c>
      <c r="I181" s="222"/>
      <c r="J181" s="218"/>
      <c r="K181" s="218"/>
      <c r="L181" s="223"/>
      <c r="M181" s="224"/>
      <c r="N181" s="225"/>
      <c r="O181" s="225"/>
      <c r="P181" s="225"/>
      <c r="Q181" s="225"/>
      <c r="R181" s="225"/>
      <c r="S181" s="225"/>
      <c r="T181" s="22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7" t="s">
        <v>130</v>
      </c>
      <c r="AU181" s="227" t="s">
        <v>79</v>
      </c>
      <c r="AV181" s="13" t="s">
        <v>77</v>
      </c>
      <c r="AW181" s="13" t="s">
        <v>33</v>
      </c>
      <c r="AX181" s="13" t="s">
        <v>72</v>
      </c>
      <c r="AY181" s="227" t="s">
        <v>119</v>
      </c>
    </row>
    <row r="182" s="14" customFormat="1">
      <c r="A182" s="14"/>
      <c r="B182" s="228"/>
      <c r="C182" s="229"/>
      <c r="D182" s="219" t="s">
        <v>130</v>
      </c>
      <c r="E182" s="230" t="s">
        <v>19</v>
      </c>
      <c r="F182" s="231" t="s">
        <v>194</v>
      </c>
      <c r="G182" s="229"/>
      <c r="H182" s="232">
        <v>14.948</v>
      </c>
      <c r="I182" s="233"/>
      <c r="J182" s="229"/>
      <c r="K182" s="229"/>
      <c r="L182" s="234"/>
      <c r="M182" s="235"/>
      <c r="N182" s="236"/>
      <c r="O182" s="236"/>
      <c r="P182" s="236"/>
      <c r="Q182" s="236"/>
      <c r="R182" s="236"/>
      <c r="S182" s="236"/>
      <c r="T182" s="23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8" t="s">
        <v>130</v>
      </c>
      <c r="AU182" s="238" t="s">
        <v>79</v>
      </c>
      <c r="AV182" s="14" t="s">
        <v>79</v>
      </c>
      <c r="AW182" s="14" t="s">
        <v>33</v>
      </c>
      <c r="AX182" s="14" t="s">
        <v>72</v>
      </c>
      <c r="AY182" s="238" t="s">
        <v>119</v>
      </c>
    </row>
    <row r="183" s="13" customFormat="1">
      <c r="A183" s="13"/>
      <c r="B183" s="217"/>
      <c r="C183" s="218"/>
      <c r="D183" s="219" t="s">
        <v>130</v>
      </c>
      <c r="E183" s="220" t="s">
        <v>19</v>
      </c>
      <c r="F183" s="221" t="s">
        <v>195</v>
      </c>
      <c r="G183" s="218"/>
      <c r="H183" s="220" t="s">
        <v>19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7" t="s">
        <v>130</v>
      </c>
      <c r="AU183" s="227" t="s">
        <v>79</v>
      </c>
      <c r="AV183" s="13" t="s">
        <v>77</v>
      </c>
      <c r="AW183" s="13" t="s">
        <v>33</v>
      </c>
      <c r="AX183" s="13" t="s">
        <v>72</v>
      </c>
      <c r="AY183" s="227" t="s">
        <v>119</v>
      </c>
    </row>
    <row r="184" s="14" customFormat="1">
      <c r="A184" s="14"/>
      <c r="B184" s="228"/>
      <c r="C184" s="229"/>
      <c r="D184" s="219" t="s">
        <v>130</v>
      </c>
      <c r="E184" s="230" t="s">
        <v>19</v>
      </c>
      <c r="F184" s="231" t="s">
        <v>196</v>
      </c>
      <c r="G184" s="229"/>
      <c r="H184" s="232">
        <v>6.6449999999999996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8" t="s">
        <v>130</v>
      </c>
      <c r="AU184" s="238" t="s">
        <v>79</v>
      </c>
      <c r="AV184" s="14" t="s">
        <v>79</v>
      </c>
      <c r="AW184" s="14" t="s">
        <v>33</v>
      </c>
      <c r="AX184" s="14" t="s">
        <v>72</v>
      </c>
      <c r="AY184" s="238" t="s">
        <v>119</v>
      </c>
    </row>
    <row r="185" s="15" customFormat="1">
      <c r="A185" s="15"/>
      <c r="B185" s="239"/>
      <c r="C185" s="240"/>
      <c r="D185" s="219" t="s">
        <v>130</v>
      </c>
      <c r="E185" s="241" t="s">
        <v>19</v>
      </c>
      <c r="F185" s="242" t="s">
        <v>133</v>
      </c>
      <c r="G185" s="240"/>
      <c r="H185" s="243">
        <v>95.083000000000013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49" t="s">
        <v>130</v>
      </c>
      <c r="AU185" s="249" t="s">
        <v>79</v>
      </c>
      <c r="AV185" s="15" t="s">
        <v>126</v>
      </c>
      <c r="AW185" s="15" t="s">
        <v>33</v>
      </c>
      <c r="AX185" s="15" t="s">
        <v>77</v>
      </c>
      <c r="AY185" s="249" t="s">
        <v>119</v>
      </c>
    </row>
    <row r="186" s="2" customFormat="1" ht="24.15" customHeight="1">
      <c r="A186" s="40"/>
      <c r="B186" s="41"/>
      <c r="C186" s="199" t="s">
        <v>197</v>
      </c>
      <c r="D186" s="199" t="s">
        <v>121</v>
      </c>
      <c r="E186" s="200" t="s">
        <v>198</v>
      </c>
      <c r="F186" s="201" t="s">
        <v>199</v>
      </c>
      <c r="G186" s="202" t="s">
        <v>124</v>
      </c>
      <c r="H186" s="203">
        <v>95.082999999999998</v>
      </c>
      <c r="I186" s="204"/>
      <c r="J186" s="205">
        <f>ROUND(I186*H186,2)</f>
        <v>0</v>
      </c>
      <c r="K186" s="201" t="s">
        <v>125</v>
      </c>
      <c r="L186" s="46"/>
      <c r="M186" s="206" t="s">
        <v>19</v>
      </c>
      <c r="N186" s="207" t="s">
        <v>43</v>
      </c>
      <c r="O186" s="86"/>
      <c r="P186" s="208">
        <f>O186*H186</f>
        <v>0</v>
      </c>
      <c r="Q186" s="208">
        <v>0</v>
      </c>
      <c r="R186" s="208">
        <f>Q186*H186</f>
        <v>0</v>
      </c>
      <c r="S186" s="208">
        <v>0</v>
      </c>
      <c r="T186" s="20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0" t="s">
        <v>126</v>
      </c>
      <c r="AT186" s="210" t="s">
        <v>121</v>
      </c>
      <c r="AU186" s="210" t="s">
        <v>79</v>
      </c>
      <c r="AY186" s="19" t="s">
        <v>119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19" t="s">
        <v>77</v>
      </c>
      <c r="BK186" s="211">
        <f>ROUND(I186*H186,2)</f>
        <v>0</v>
      </c>
      <c r="BL186" s="19" t="s">
        <v>126</v>
      </c>
      <c r="BM186" s="210" t="s">
        <v>200</v>
      </c>
    </row>
    <row r="187" s="2" customFormat="1">
      <c r="A187" s="40"/>
      <c r="B187" s="41"/>
      <c r="C187" s="42"/>
      <c r="D187" s="212" t="s">
        <v>128</v>
      </c>
      <c r="E187" s="42"/>
      <c r="F187" s="213" t="s">
        <v>201</v>
      </c>
      <c r="G187" s="42"/>
      <c r="H187" s="42"/>
      <c r="I187" s="214"/>
      <c r="J187" s="42"/>
      <c r="K187" s="42"/>
      <c r="L187" s="46"/>
      <c r="M187" s="215"/>
      <c r="N187" s="216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128</v>
      </c>
      <c r="AU187" s="19" t="s">
        <v>79</v>
      </c>
    </row>
    <row r="188" s="13" customFormat="1">
      <c r="A188" s="13"/>
      <c r="B188" s="217"/>
      <c r="C188" s="218"/>
      <c r="D188" s="219" t="s">
        <v>130</v>
      </c>
      <c r="E188" s="220" t="s">
        <v>19</v>
      </c>
      <c r="F188" s="221" t="s">
        <v>154</v>
      </c>
      <c r="G188" s="218"/>
      <c r="H188" s="220" t="s">
        <v>19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7" t="s">
        <v>130</v>
      </c>
      <c r="AU188" s="227" t="s">
        <v>79</v>
      </c>
      <c r="AV188" s="13" t="s">
        <v>77</v>
      </c>
      <c r="AW188" s="13" t="s">
        <v>33</v>
      </c>
      <c r="AX188" s="13" t="s">
        <v>72</v>
      </c>
      <c r="AY188" s="227" t="s">
        <v>119</v>
      </c>
    </row>
    <row r="189" s="13" customFormat="1">
      <c r="A189" s="13"/>
      <c r="B189" s="217"/>
      <c r="C189" s="218"/>
      <c r="D189" s="219" t="s">
        <v>130</v>
      </c>
      <c r="E189" s="220" t="s">
        <v>19</v>
      </c>
      <c r="F189" s="221" t="s">
        <v>155</v>
      </c>
      <c r="G189" s="218"/>
      <c r="H189" s="220" t="s">
        <v>19</v>
      </c>
      <c r="I189" s="222"/>
      <c r="J189" s="218"/>
      <c r="K189" s="218"/>
      <c r="L189" s="223"/>
      <c r="M189" s="224"/>
      <c r="N189" s="225"/>
      <c r="O189" s="225"/>
      <c r="P189" s="225"/>
      <c r="Q189" s="225"/>
      <c r="R189" s="225"/>
      <c r="S189" s="225"/>
      <c r="T189" s="22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27" t="s">
        <v>130</v>
      </c>
      <c r="AU189" s="227" t="s">
        <v>79</v>
      </c>
      <c r="AV189" s="13" t="s">
        <v>77</v>
      </c>
      <c r="AW189" s="13" t="s">
        <v>33</v>
      </c>
      <c r="AX189" s="13" t="s">
        <v>72</v>
      </c>
      <c r="AY189" s="227" t="s">
        <v>119</v>
      </c>
    </row>
    <row r="190" s="14" customFormat="1">
      <c r="A190" s="14"/>
      <c r="B190" s="228"/>
      <c r="C190" s="229"/>
      <c r="D190" s="219" t="s">
        <v>130</v>
      </c>
      <c r="E190" s="230" t="s">
        <v>19</v>
      </c>
      <c r="F190" s="231" t="s">
        <v>156</v>
      </c>
      <c r="G190" s="229"/>
      <c r="H190" s="232">
        <v>0.90000000000000002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8" t="s">
        <v>130</v>
      </c>
      <c r="AU190" s="238" t="s">
        <v>79</v>
      </c>
      <c r="AV190" s="14" t="s">
        <v>79</v>
      </c>
      <c r="AW190" s="14" t="s">
        <v>33</v>
      </c>
      <c r="AX190" s="14" t="s">
        <v>72</v>
      </c>
      <c r="AY190" s="238" t="s">
        <v>119</v>
      </c>
    </row>
    <row r="191" s="13" customFormat="1">
      <c r="A191" s="13"/>
      <c r="B191" s="217"/>
      <c r="C191" s="218"/>
      <c r="D191" s="219" t="s">
        <v>130</v>
      </c>
      <c r="E191" s="220" t="s">
        <v>19</v>
      </c>
      <c r="F191" s="221" t="s">
        <v>157</v>
      </c>
      <c r="G191" s="218"/>
      <c r="H191" s="220" t="s">
        <v>19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7" t="s">
        <v>130</v>
      </c>
      <c r="AU191" s="227" t="s">
        <v>79</v>
      </c>
      <c r="AV191" s="13" t="s">
        <v>77</v>
      </c>
      <c r="AW191" s="13" t="s">
        <v>33</v>
      </c>
      <c r="AX191" s="13" t="s">
        <v>72</v>
      </c>
      <c r="AY191" s="227" t="s">
        <v>119</v>
      </c>
    </row>
    <row r="192" s="14" customFormat="1">
      <c r="A192" s="14"/>
      <c r="B192" s="228"/>
      <c r="C192" s="229"/>
      <c r="D192" s="219" t="s">
        <v>130</v>
      </c>
      <c r="E192" s="230" t="s">
        <v>19</v>
      </c>
      <c r="F192" s="231" t="s">
        <v>158</v>
      </c>
      <c r="G192" s="229"/>
      <c r="H192" s="232">
        <v>2.7000000000000002</v>
      </c>
      <c r="I192" s="233"/>
      <c r="J192" s="229"/>
      <c r="K192" s="229"/>
      <c r="L192" s="234"/>
      <c r="M192" s="235"/>
      <c r="N192" s="236"/>
      <c r="O192" s="236"/>
      <c r="P192" s="236"/>
      <c r="Q192" s="236"/>
      <c r="R192" s="236"/>
      <c r="S192" s="236"/>
      <c r="T192" s="23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8" t="s">
        <v>130</v>
      </c>
      <c r="AU192" s="238" t="s">
        <v>79</v>
      </c>
      <c r="AV192" s="14" t="s">
        <v>79</v>
      </c>
      <c r="AW192" s="14" t="s">
        <v>33</v>
      </c>
      <c r="AX192" s="14" t="s">
        <v>72</v>
      </c>
      <c r="AY192" s="238" t="s">
        <v>119</v>
      </c>
    </row>
    <row r="193" s="13" customFormat="1">
      <c r="A193" s="13"/>
      <c r="B193" s="217"/>
      <c r="C193" s="218"/>
      <c r="D193" s="219" t="s">
        <v>130</v>
      </c>
      <c r="E193" s="220" t="s">
        <v>19</v>
      </c>
      <c r="F193" s="221" t="s">
        <v>159</v>
      </c>
      <c r="G193" s="218"/>
      <c r="H193" s="220" t="s">
        <v>19</v>
      </c>
      <c r="I193" s="222"/>
      <c r="J193" s="218"/>
      <c r="K193" s="218"/>
      <c r="L193" s="223"/>
      <c r="M193" s="224"/>
      <c r="N193" s="225"/>
      <c r="O193" s="225"/>
      <c r="P193" s="225"/>
      <c r="Q193" s="225"/>
      <c r="R193" s="225"/>
      <c r="S193" s="225"/>
      <c r="T193" s="22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7" t="s">
        <v>130</v>
      </c>
      <c r="AU193" s="227" t="s">
        <v>79</v>
      </c>
      <c r="AV193" s="13" t="s">
        <v>77</v>
      </c>
      <c r="AW193" s="13" t="s">
        <v>33</v>
      </c>
      <c r="AX193" s="13" t="s">
        <v>72</v>
      </c>
      <c r="AY193" s="227" t="s">
        <v>119</v>
      </c>
    </row>
    <row r="194" s="14" customFormat="1">
      <c r="A194" s="14"/>
      <c r="B194" s="228"/>
      <c r="C194" s="229"/>
      <c r="D194" s="219" t="s">
        <v>130</v>
      </c>
      <c r="E194" s="230" t="s">
        <v>19</v>
      </c>
      <c r="F194" s="231" t="s">
        <v>158</v>
      </c>
      <c r="G194" s="229"/>
      <c r="H194" s="232">
        <v>2.7000000000000002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8" t="s">
        <v>130</v>
      </c>
      <c r="AU194" s="238" t="s">
        <v>79</v>
      </c>
      <c r="AV194" s="14" t="s">
        <v>79</v>
      </c>
      <c r="AW194" s="14" t="s">
        <v>33</v>
      </c>
      <c r="AX194" s="14" t="s">
        <v>72</v>
      </c>
      <c r="AY194" s="238" t="s">
        <v>119</v>
      </c>
    </row>
    <row r="195" s="13" customFormat="1">
      <c r="A195" s="13"/>
      <c r="B195" s="217"/>
      <c r="C195" s="218"/>
      <c r="D195" s="219" t="s">
        <v>130</v>
      </c>
      <c r="E195" s="220" t="s">
        <v>19</v>
      </c>
      <c r="F195" s="221" t="s">
        <v>160</v>
      </c>
      <c r="G195" s="218"/>
      <c r="H195" s="220" t="s">
        <v>19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7" t="s">
        <v>130</v>
      </c>
      <c r="AU195" s="227" t="s">
        <v>79</v>
      </c>
      <c r="AV195" s="13" t="s">
        <v>77</v>
      </c>
      <c r="AW195" s="13" t="s">
        <v>33</v>
      </c>
      <c r="AX195" s="13" t="s">
        <v>72</v>
      </c>
      <c r="AY195" s="227" t="s">
        <v>119</v>
      </c>
    </row>
    <row r="196" s="14" customFormat="1">
      <c r="A196" s="14"/>
      <c r="B196" s="228"/>
      <c r="C196" s="229"/>
      <c r="D196" s="219" t="s">
        <v>130</v>
      </c>
      <c r="E196" s="230" t="s">
        <v>19</v>
      </c>
      <c r="F196" s="231" t="s">
        <v>161</v>
      </c>
      <c r="G196" s="229"/>
      <c r="H196" s="232">
        <v>1.4219999999999999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8" t="s">
        <v>130</v>
      </c>
      <c r="AU196" s="238" t="s">
        <v>79</v>
      </c>
      <c r="AV196" s="14" t="s">
        <v>79</v>
      </c>
      <c r="AW196" s="14" t="s">
        <v>33</v>
      </c>
      <c r="AX196" s="14" t="s">
        <v>72</v>
      </c>
      <c r="AY196" s="238" t="s">
        <v>119</v>
      </c>
    </row>
    <row r="197" s="13" customFormat="1">
      <c r="A197" s="13"/>
      <c r="B197" s="217"/>
      <c r="C197" s="218"/>
      <c r="D197" s="219" t="s">
        <v>130</v>
      </c>
      <c r="E197" s="220" t="s">
        <v>19</v>
      </c>
      <c r="F197" s="221" t="s">
        <v>162</v>
      </c>
      <c r="G197" s="218"/>
      <c r="H197" s="220" t="s">
        <v>19</v>
      </c>
      <c r="I197" s="222"/>
      <c r="J197" s="218"/>
      <c r="K197" s="218"/>
      <c r="L197" s="223"/>
      <c r="M197" s="224"/>
      <c r="N197" s="225"/>
      <c r="O197" s="225"/>
      <c r="P197" s="225"/>
      <c r="Q197" s="225"/>
      <c r="R197" s="225"/>
      <c r="S197" s="225"/>
      <c r="T197" s="22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7" t="s">
        <v>130</v>
      </c>
      <c r="AU197" s="227" t="s">
        <v>79</v>
      </c>
      <c r="AV197" s="13" t="s">
        <v>77</v>
      </c>
      <c r="AW197" s="13" t="s">
        <v>33</v>
      </c>
      <c r="AX197" s="13" t="s">
        <v>72</v>
      </c>
      <c r="AY197" s="227" t="s">
        <v>119</v>
      </c>
    </row>
    <row r="198" s="14" customFormat="1">
      <c r="A198" s="14"/>
      <c r="B198" s="228"/>
      <c r="C198" s="229"/>
      <c r="D198" s="219" t="s">
        <v>130</v>
      </c>
      <c r="E198" s="230" t="s">
        <v>19</v>
      </c>
      <c r="F198" s="231" t="s">
        <v>163</v>
      </c>
      <c r="G198" s="229"/>
      <c r="H198" s="232">
        <v>2.1240000000000001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8" t="s">
        <v>130</v>
      </c>
      <c r="AU198" s="238" t="s">
        <v>79</v>
      </c>
      <c r="AV198" s="14" t="s">
        <v>79</v>
      </c>
      <c r="AW198" s="14" t="s">
        <v>33</v>
      </c>
      <c r="AX198" s="14" t="s">
        <v>72</v>
      </c>
      <c r="AY198" s="238" t="s">
        <v>119</v>
      </c>
    </row>
    <row r="199" s="13" customFormat="1">
      <c r="A199" s="13"/>
      <c r="B199" s="217"/>
      <c r="C199" s="218"/>
      <c r="D199" s="219" t="s">
        <v>130</v>
      </c>
      <c r="E199" s="220" t="s">
        <v>19</v>
      </c>
      <c r="F199" s="221" t="s">
        <v>164</v>
      </c>
      <c r="G199" s="218"/>
      <c r="H199" s="220" t="s">
        <v>19</v>
      </c>
      <c r="I199" s="222"/>
      <c r="J199" s="218"/>
      <c r="K199" s="218"/>
      <c r="L199" s="223"/>
      <c r="M199" s="224"/>
      <c r="N199" s="225"/>
      <c r="O199" s="225"/>
      <c r="P199" s="225"/>
      <c r="Q199" s="225"/>
      <c r="R199" s="225"/>
      <c r="S199" s="225"/>
      <c r="T199" s="22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7" t="s">
        <v>130</v>
      </c>
      <c r="AU199" s="227" t="s">
        <v>79</v>
      </c>
      <c r="AV199" s="13" t="s">
        <v>77</v>
      </c>
      <c r="AW199" s="13" t="s">
        <v>33</v>
      </c>
      <c r="AX199" s="13" t="s">
        <v>72</v>
      </c>
      <c r="AY199" s="227" t="s">
        <v>119</v>
      </c>
    </row>
    <row r="200" s="14" customFormat="1">
      <c r="A200" s="14"/>
      <c r="B200" s="228"/>
      <c r="C200" s="229"/>
      <c r="D200" s="219" t="s">
        <v>130</v>
      </c>
      <c r="E200" s="230" t="s">
        <v>19</v>
      </c>
      <c r="F200" s="231" t="s">
        <v>158</v>
      </c>
      <c r="G200" s="229"/>
      <c r="H200" s="232">
        <v>2.7000000000000002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8" t="s">
        <v>130</v>
      </c>
      <c r="AU200" s="238" t="s">
        <v>79</v>
      </c>
      <c r="AV200" s="14" t="s">
        <v>79</v>
      </c>
      <c r="AW200" s="14" t="s">
        <v>33</v>
      </c>
      <c r="AX200" s="14" t="s">
        <v>72</v>
      </c>
      <c r="AY200" s="238" t="s">
        <v>119</v>
      </c>
    </row>
    <row r="201" s="13" customFormat="1">
      <c r="A201" s="13"/>
      <c r="B201" s="217"/>
      <c r="C201" s="218"/>
      <c r="D201" s="219" t="s">
        <v>130</v>
      </c>
      <c r="E201" s="220" t="s">
        <v>19</v>
      </c>
      <c r="F201" s="221" t="s">
        <v>165</v>
      </c>
      <c r="G201" s="218"/>
      <c r="H201" s="220" t="s">
        <v>19</v>
      </c>
      <c r="I201" s="222"/>
      <c r="J201" s="218"/>
      <c r="K201" s="218"/>
      <c r="L201" s="223"/>
      <c r="M201" s="224"/>
      <c r="N201" s="225"/>
      <c r="O201" s="225"/>
      <c r="P201" s="225"/>
      <c r="Q201" s="225"/>
      <c r="R201" s="225"/>
      <c r="S201" s="225"/>
      <c r="T201" s="22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7" t="s">
        <v>130</v>
      </c>
      <c r="AU201" s="227" t="s">
        <v>79</v>
      </c>
      <c r="AV201" s="13" t="s">
        <v>77</v>
      </c>
      <c r="AW201" s="13" t="s">
        <v>33</v>
      </c>
      <c r="AX201" s="13" t="s">
        <v>72</v>
      </c>
      <c r="AY201" s="227" t="s">
        <v>119</v>
      </c>
    </row>
    <row r="202" s="14" customFormat="1">
      <c r="A202" s="14"/>
      <c r="B202" s="228"/>
      <c r="C202" s="229"/>
      <c r="D202" s="219" t="s">
        <v>130</v>
      </c>
      <c r="E202" s="230" t="s">
        <v>19</v>
      </c>
      <c r="F202" s="231" t="s">
        <v>158</v>
      </c>
      <c r="G202" s="229"/>
      <c r="H202" s="232">
        <v>2.7000000000000002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8" t="s">
        <v>130</v>
      </c>
      <c r="AU202" s="238" t="s">
        <v>79</v>
      </c>
      <c r="AV202" s="14" t="s">
        <v>79</v>
      </c>
      <c r="AW202" s="14" t="s">
        <v>33</v>
      </c>
      <c r="AX202" s="14" t="s">
        <v>72</v>
      </c>
      <c r="AY202" s="238" t="s">
        <v>119</v>
      </c>
    </row>
    <row r="203" s="13" customFormat="1">
      <c r="A203" s="13"/>
      <c r="B203" s="217"/>
      <c r="C203" s="218"/>
      <c r="D203" s="219" t="s">
        <v>130</v>
      </c>
      <c r="E203" s="220" t="s">
        <v>19</v>
      </c>
      <c r="F203" s="221" t="s">
        <v>166</v>
      </c>
      <c r="G203" s="218"/>
      <c r="H203" s="220" t="s">
        <v>19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7" t="s">
        <v>130</v>
      </c>
      <c r="AU203" s="227" t="s">
        <v>79</v>
      </c>
      <c r="AV203" s="13" t="s">
        <v>77</v>
      </c>
      <c r="AW203" s="13" t="s">
        <v>33</v>
      </c>
      <c r="AX203" s="13" t="s">
        <v>72</v>
      </c>
      <c r="AY203" s="227" t="s">
        <v>119</v>
      </c>
    </row>
    <row r="204" s="14" customFormat="1">
      <c r="A204" s="14"/>
      <c r="B204" s="228"/>
      <c r="C204" s="229"/>
      <c r="D204" s="219" t="s">
        <v>130</v>
      </c>
      <c r="E204" s="230" t="s">
        <v>19</v>
      </c>
      <c r="F204" s="231" t="s">
        <v>158</v>
      </c>
      <c r="G204" s="229"/>
      <c r="H204" s="232">
        <v>2.7000000000000002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8" t="s">
        <v>130</v>
      </c>
      <c r="AU204" s="238" t="s">
        <v>79</v>
      </c>
      <c r="AV204" s="14" t="s">
        <v>79</v>
      </c>
      <c r="AW204" s="14" t="s">
        <v>33</v>
      </c>
      <c r="AX204" s="14" t="s">
        <v>72</v>
      </c>
      <c r="AY204" s="238" t="s">
        <v>119</v>
      </c>
    </row>
    <row r="205" s="13" customFormat="1">
      <c r="A205" s="13"/>
      <c r="B205" s="217"/>
      <c r="C205" s="218"/>
      <c r="D205" s="219" t="s">
        <v>130</v>
      </c>
      <c r="E205" s="220" t="s">
        <v>19</v>
      </c>
      <c r="F205" s="221" t="s">
        <v>167</v>
      </c>
      <c r="G205" s="218"/>
      <c r="H205" s="220" t="s">
        <v>19</v>
      </c>
      <c r="I205" s="222"/>
      <c r="J205" s="218"/>
      <c r="K205" s="218"/>
      <c r="L205" s="223"/>
      <c r="M205" s="224"/>
      <c r="N205" s="225"/>
      <c r="O205" s="225"/>
      <c r="P205" s="225"/>
      <c r="Q205" s="225"/>
      <c r="R205" s="225"/>
      <c r="S205" s="225"/>
      <c r="T205" s="22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7" t="s">
        <v>130</v>
      </c>
      <c r="AU205" s="227" t="s">
        <v>79</v>
      </c>
      <c r="AV205" s="13" t="s">
        <v>77</v>
      </c>
      <c r="AW205" s="13" t="s">
        <v>33</v>
      </c>
      <c r="AX205" s="13" t="s">
        <v>72</v>
      </c>
      <c r="AY205" s="227" t="s">
        <v>119</v>
      </c>
    </row>
    <row r="206" s="14" customFormat="1">
      <c r="A206" s="14"/>
      <c r="B206" s="228"/>
      <c r="C206" s="229"/>
      <c r="D206" s="219" t="s">
        <v>130</v>
      </c>
      <c r="E206" s="230" t="s">
        <v>19</v>
      </c>
      <c r="F206" s="231" t="s">
        <v>158</v>
      </c>
      <c r="G206" s="229"/>
      <c r="H206" s="232">
        <v>2.7000000000000002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8" t="s">
        <v>130</v>
      </c>
      <c r="AU206" s="238" t="s">
        <v>79</v>
      </c>
      <c r="AV206" s="14" t="s">
        <v>79</v>
      </c>
      <c r="AW206" s="14" t="s">
        <v>33</v>
      </c>
      <c r="AX206" s="14" t="s">
        <v>72</v>
      </c>
      <c r="AY206" s="238" t="s">
        <v>119</v>
      </c>
    </row>
    <row r="207" s="13" customFormat="1">
      <c r="A207" s="13"/>
      <c r="B207" s="217"/>
      <c r="C207" s="218"/>
      <c r="D207" s="219" t="s">
        <v>130</v>
      </c>
      <c r="E207" s="220" t="s">
        <v>19</v>
      </c>
      <c r="F207" s="221" t="s">
        <v>168</v>
      </c>
      <c r="G207" s="218"/>
      <c r="H207" s="220" t="s">
        <v>19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7" t="s">
        <v>130</v>
      </c>
      <c r="AU207" s="227" t="s">
        <v>79</v>
      </c>
      <c r="AV207" s="13" t="s">
        <v>77</v>
      </c>
      <c r="AW207" s="13" t="s">
        <v>33</v>
      </c>
      <c r="AX207" s="13" t="s">
        <v>72</v>
      </c>
      <c r="AY207" s="227" t="s">
        <v>119</v>
      </c>
    </row>
    <row r="208" s="14" customFormat="1">
      <c r="A208" s="14"/>
      <c r="B208" s="228"/>
      <c r="C208" s="229"/>
      <c r="D208" s="219" t="s">
        <v>130</v>
      </c>
      <c r="E208" s="230" t="s">
        <v>19</v>
      </c>
      <c r="F208" s="231" t="s">
        <v>158</v>
      </c>
      <c r="G208" s="229"/>
      <c r="H208" s="232">
        <v>2.7000000000000002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8" t="s">
        <v>130</v>
      </c>
      <c r="AU208" s="238" t="s">
        <v>79</v>
      </c>
      <c r="AV208" s="14" t="s">
        <v>79</v>
      </c>
      <c r="AW208" s="14" t="s">
        <v>33</v>
      </c>
      <c r="AX208" s="14" t="s">
        <v>72</v>
      </c>
      <c r="AY208" s="238" t="s">
        <v>119</v>
      </c>
    </row>
    <row r="209" s="13" customFormat="1">
      <c r="A209" s="13"/>
      <c r="B209" s="217"/>
      <c r="C209" s="218"/>
      <c r="D209" s="219" t="s">
        <v>130</v>
      </c>
      <c r="E209" s="220" t="s">
        <v>19</v>
      </c>
      <c r="F209" s="221" t="s">
        <v>169</v>
      </c>
      <c r="G209" s="218"/>
      <c r="H209" s="220" t="s">
        <v>19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7" t="s">
        <v>130</v>
      </c>
      <c r="AU209" s="227" t="s">
        <v>79</v>
      </c>
      <c r="AV209" s="13" t="s">
        <v>77</v>
      </c>
      <c r="AW209" s="13" t="s">
        <v>33</v>
      </c>
      <c r="AX209" s="13" t="s">
        <v>72</v>
      </c>
      <c r="AY209" s="227" t="s">
        <v>119</v>
      </c>
    </row>
    <row r="210" s="14" customFormat="1">
      <c r="A210" s="14"/>
      <c r="B210" s="228"/>
      <c r="C210" s="229"/>
      <c r="D210" s="219" t="s">
        <v>130</v>
      </c>
      <c r="E210" s="230" t="s">
        <v>19</v>
      </c>
      <c r="F210" s="231" t="s">
        <v>170</v>
      </c>
      <c r="G210" s="229"/>
      <c r="H210" s="232">
        <v>2.2410000000000001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8" t="s">
        <v>130</v>
      </c>
      <c r="AU210" s="238" t="s">
        <v>79</v>
      </c>
      <c r="AV210" s="14" t="s">
        <v>79</v>
      </c>
      <c r="AW210" s="14" t="s">
        <v>33</v>
      </c>
      <c r="AX210" s="14" t="s">
        <v>72</v>
      </c>
      <c r="AY210" s="238" t="s">
        <v>119</v>
      </c>
    </row>
    <row r="211" s="13" customFormat="1">
      <c r="A211" s="13"/>
      <c r="B211" s="217"/>
      <c r="C211" s="218"/>
      <c r="D211" s="219" t="s">
        <v>130</v>
      </c>
      <c r="E211" s="220" t="s">
        <v>19</v>
      </c>
      <c r="F211" s="221" t="s">
        <v>171</v>
      </c>
      <c r="G211" s="218"/>
      <c r="H211" s="220" t="s">
        <v>19</v>
      </c>
      <c r="I211" s="222"/>
      <c r="J211" s="218"/>
      <c r="K211" s="218"/>
      <c r="L211" s="223"/>
      <c r="M211" s="224"/>
      <c r="N211" s="225"/>
      <c r="O211" s="225"/>
      <c r="P211" s="225"/>
      <c r="Q211" s="225"/>
      <c r="R211" s="225"/>
      <c r="S211" s="225"/>
      <c r="T211" s="22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7" t="s">
        <v>130</v>
      </c>
      <c r="AU211" s="227" t="s">
        <v>79</v>
      </c>
      <c r="AV211" s="13" t="s">
        <v>77</v>
      </c>
      <c r="AW211" s="13" t="s">
        <v>33</v>
      </c>
      <c r="AX211" s="13" t="s">
        <v>72</v>
      </c>
      <c r="AY211" s="227" t="s">
        <v>119</v>
      </c>
    </row>
    <row r="212" s="14" customFormat="1">
      <c r="A212" s="14"/>
      <c r="B212" s="228"/>
      <c r="C212" s="229"/>
      <c r="D212" s="219" t="s">
        <v>130</v>
      </c>
      <c r="E212" s="230" t="s">
        <v>19</v>
      </c>
      <c r="F212" s="231" t="s">
        <v>172</v>
      </c>
      <c r="G212" s="229"/>
      <c r="H212" s="232">
        <v>1.629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8" t="s">
        <v>130</v>
      </c>
      <c r="AU212" s="238" t="s">
        <v>79</v>
      </c>
      <c r="AV212" s="14" t="s">
        <v>79</v>
      </c>
      <c r="AW212" s="14" t="s">
        <v>33</v>
      </c>
      <c r="AX212" s="14" t="s">
        <v>72</v>
      </c>
      <c r="AY212" s="238" t="s">
        <v>119</v>
      </c>
    </row>
    <row r="213" s="13" customFormat="1">
      <c r="A213" s="13"/>
      <c r="B213" s="217"/>
      <c r="C213" s="218"/>
      <c r="D213" s="219" t="s">
        <v>130</v>
      </c>
      <c r="E213" s="220" t="s">
        <v>19</v>
      </c>
      <c r="F213" s="221" t="s">
        <v>173</v>
      </c>
      <c r="G213" s="218"/>
      <c r="H213" s="220" t="s">
        <v>19</v>
      </c>
      <c r="I213" s="222"/>
      <c r="J213" s="218"/>
      <c r="K213" s="218"/>
      <c r="L213" s="223"/>
      <c r="M213" s="224"/>
      <c r="N213" s="225"/>
      <c r="O213" s="225"/>
      <c r="P213" s="225"/>
      <c r="Q213" s="225"/>
      <c r="R213" s="225"/>
      <c r="S213" s="225"/>
      <c r="T213" s="22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7" t="s">
        <v>130</v>
      </c>
      <c r="AU213" s="227" t="s">
        <v>79</v>
      </c>
      <c r="AV213" s="13" t="s">
        <v>77</v>
      </c>
      <c r="AW213" s="13" t="s">
        <v>33</v>
      </c>
      <c r="AX213" s="13" t="s">
        <v>72</v>
      </c>
      <c r="AY213" s="227" t="s">
        <v>119</v>
      </c>
    </row>
    <row r="214" s="14" customFormat="1">
      <c r="A214" s="14"/>
      <c r="B214" s="228"/>
      <c r="C214" s="229"/>
      <c r="D214" s="219" t="s">
        <v>130</v>
      </c>
      <c r="E214" s="230" t="s">
        <v>19</v>
      </c>
      <c r="F214" s="231" t="s">
        <v>158</v>
      </c>
      <c r="G214" s="229"/>
      <c r="H214" s="232">
        <v>2.7000000000000002</v>
      </c>
      <c r="I214" s="233"/>
      <c r="J214" s="229"/>
      <c r="K214" s="229"/>
      <c r="L214" s="234"/>
      <c r="M214" s="235"/>
      <c r="N214" s="236"/>
      <c r="O214" s="236"/>
      <c r="P214" s="236"/>
      <c r="Q214" s="236"/>
      <c r="R214" s="236"/>
      <c r="S214" s="236"/>
      <c r="T214" s="23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38" t="s">
        <v>130</v>
      </c>
      <c r="AU214" s="238" t="s">
        <v>79</v>
      </c>
      <c r="AV214" s="14" t="s">
        <v>79</v>
      </c>
      <c r="AW214" s="14" t="s">
        <v>33</v>
      </c>
      <c r="AX214" s="14" t="s">
        <v>72</v>
      </c>
      <c r="AY214" s="238" t="s">
        <v>119</v>
      </c>
    </row>
    <row r="215" s="13" customFormat="1">
      <c r="A215" s="13"/>
      <c r="B215" s="217"/>
      <c r="C215" s="218"/>
      <c r="D215" s="219" t="s">
        <v>130</v>
      </c>
      <c r="E215" s="220" t="s">
        <v>19</v>
      </c>
      <c r="F215" s="221" t="s">
        <v>174</v>
      </c>
      <c r="G215" s="218"/>
      <c r="H215" s="220" t="s">
        <v>19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7" t="s">
        <v>130</v>
      </c>
      <c r="AU215" s="227" t="s">
        <v>79</v>
      </c>
      <c r="AV215" s="13" t="s">
        <v>77</v>
      </c>
      <c r="AW215" s="13" t="s">
        <v>33</v>
      </c>
      <c r="AX215" s="13" t="s">
        <v>72</v>
      </c>
      <c r="AY215" s="227" t="s">
        <v>119</v>
      </c>
    </row>
    <row r="216" s="14" customFormat="1">
      <c r="A216" s="14"/>
      <c r="B216" s="228"/>
      <c r="C216" s="229"/>
      <c r="D216" s="219" t="s">
        <v>130</v>
      </c>
      <c r="E216" s="230" t="s">
        <v>19</v>
      </c>
      <c r="F216" s="231" t="s">
        <v>158</v>
      </c>
      <c r="G216" s="229"/>
      <c r="H216" s="232">
        <v>2.7000000000000002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8" t="s">
        <v>130</v>
      </c>
      <c r="AU216" s="238" t="s">
        <v>79</v>
      </c>
      <c r="AV216" s="14" t="s">
        <v>79</v>
      </c>
      <c r="AW216" s="14" t="s">
        <v>33</v>
      </c>
      <c r="AX216" s="14" t="s">
        <v>72</v>
      </c>
      <c r="AY216" s="238" t="s">
        <v>119</v>
      </c>
    </row>
    <row r="217" s="13" customFormat="1">
      <c r="A217" s="13"/>
      <c r="B217" s="217"/>
      <c r="C217" s="218"/>
      <c r="D217" s="219" t="s">
        <v>130</v>
      </c>
      <c r="E217" s="220" t="s">
        <v>19</v>
      </c>
      <c r="F217" s="221" t="s">
        <v>175</v>
      </c>
      <c r="G217" s="218"/>
      <c r="H217" s="220" t="s">
        <v>19</v>
      </c>
      <c r="I217" s="222"/>
      <c r="J217" s="218"/>
      <c r="K217" s="218"/>
      <c r="L217" s="223"/>
      <c r="M217" s="224"/>
      <c r="N217" s="225"/>
      <c r="O217" s="225"/>
      <c r="P217" s="225"/>
      <c r="Q217" s="225"/>
      <c r="R217" s="225"/>
      <c r="S217" s="225"/>
      <c r="T217" s="22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7" t="s">
        <v>130</v>
      </c>
      <c r="AU217" s="227" t="s">
        <v>79</v>
      </c>
      <c r="AV217" s="13" t="s">
        <v>77</v>
      </c>
      <c r="AW217" s="13" t="s">
        <v>33</v>
      </c>
      <c r="AX217" s="13" t="s">
        <v>72</v>
      </c>
      <c r="AY217" s="227" t="s">
        <v>119</v>
      </c>
    </row>
    <row r="218" s="14" customFormat="1">
      <c r="A218" s="14"/>
      <c r="B218" s="228"/>
      <c r="C218" s="229"/>
      <c r="D218" s="219" t="s">
        <v>130</v>
      </c>
      <c r="E218" s="230" t="s">
        <v>19</v>
      </c>
      <c r="F218" s="231" t="s">
        <v>156</v>
      </c>
      <c r="G218" s="229"/>
      <c r="H218" s="232">
        <v>0.90000000000000002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8" t="s">
        <v>130</v>
      </c>
      <c r="AU218" s="238" t="s">
        <v>79</v>
      </c>
      <c r="AV218" s="14" t="s">
        <v>79</v>
      </c>
      <c r="AW218" s="14" t="s">
        <v>33</v>
      </c>
      <c r="AX218" s="14" t="s">
        <v>72</v>
      </c>
      <c r="AY218" s="238" t="s">
        <v>119</v>
      </c>
    </row>
    <row r="219" s="13" customFormat="1">
      <c r="A219" s="13"/>
      <c r="B219" s="217"/>
      <c r="C219" s="218"/>
      <c r="D219" s="219" t="s">
        <v>130</v>
      </c>
      <c r="E219" s="220" t="s">
        <v>19</v>
      </c>
      <c r="F219" s="221" t="s">
        <v>176</v>
      </c>
      <c r="G219" s="218"/>
      <c r="H219" s="220" t="s">
        <v>19</v>
      </c>
      <c r="I219" s="222"/>
      <c r="J219" s="218"/>
      <c r="K219" s="218"/>
      <c r="L219" s="223"/>
      <c r="M219" s="224"/>
      <c r="N219" s="225"/>
      <c r="O219" s="225"/>
      <c r="P219" s="225"/>
      <c r="Q219" s="225"/>
      <c r="R219" s="225"/>
      <c r="S219" s="225"/>
      <c r="T219" s="22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7" t="s">
        <v>130</v>
      </c>
      <c r="AU219" s="227" t="s">
        <v>79</v>
      </c>
      <c r="AV219" s="13" t="s">
        <v>77</v>
      </c>
      <c r="AW219" s="13" t="s">
        <v>33</v>
      </c>
      <c r="AX219" s="13" t="s">
        <v>72</v>
      </c>
      <c r="AY219" s="227" t="s">
        <v>119</v>
      </c>
    </row>
    <row r="220" s="14" customFormat="1">
      <c r="A220" s="14"/>
      <c r="B220" s="228"/>
      <c r="C220" s="229"/>
      <c r="D220" s="219" t="s">
        <v>130</v>
      </c>
      <c r="E220" s="230" t="s">
        <v>19</v>
      </c>
      <c r="F220" s="231" t="s">
        <v>156</v>
      </c>
      <c r="G220" s="229"/>
      <c r="H220" s="232">
        <v>0.90000000000000002</v>
      </c>
      <c r="I220" s="233"/>
      <c r="J220" s="229"/>
      <c r="K220" s="229"/>
      <c r="L220" s="234"/>
      <c r="M220" s="235"/>
      <c r="N220" s="236"/>
      <c r="O220" s="236"/>
      <c r="P220" s="236"/>
      <c r="Q220" s="236"/>
      <c r="R220" s="236"/>
      <c r="S220" s="236"/>
      <c r="T220" s="23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38" t="s">
        <v>130</v>
      </c>
      <c r="AU220" s="238" t="s">
        <v>79</v>
      </c>
      <c r="AV220" s="14" t="s">
        <v>79</v>
      </c>
      <c r="AW220" s="14" t="s">
        <v>33</v>
      </c>
      <c r="AX220" s="14" t="s">
        <v>72</v>
      </c>
      <c r="AY220" s="238" t="s">
        <v>119</v>
      </c>
    </row>
    <row r="221" s="13" customFormat="1">
      <c r="A221" s="13"/>
      <c r="B221" s="217"/>
      <c r="C221" s="218"/>
      <c r="D221" s="219" t="s">
        <v>130</v>
      </c>
      <c r="E221" s="220" t="s">
        <v>19</v>
      </c>
      <c r="F221" s="221" t="s">
        <v>177</v>
      </c>
      <c r="G221" s="218"/>
      <c r="H221" s="220" t="s">
        <v>19</v>
      </c>
      <c r="I221" s="222"/>
      <c r="J221" s="218"/>
      <c r="K221" s="218"/>
      <c r="L221" s="223"/>
      <c r="M221" s="224"/>
      <c r="N221" s="225"/>
      <c r="O221" s="225"/>
      <c r="P221" s="225"/>
      <c r="Q221" s="225"/>
      <c r="R221" s="225"/>
      <c r="S221" s="225"/>
      <c r="T221" s="22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7" t="s">
        <v>130</v>
      </c>
      <c r="AU221" s="227" t="s">
        <v>79</v>
      </c>
      <c r="AV221" s="13" t="s">
        <v>77</v>
      </c>
      <c r="AW221" s="13" t="s">
        <v>33</v>
      </c>
      <c r="AX221" s="13" t="s">
        <v>72</v>
      </c>
      <c r="AY221" s="227" t="s">
        <v>119</v>
      </c>
    </row>
    <row r="222" s="14" customFormat="1">
      <c r="A222" s="14"/>
      <c r="B222" s="228"/>
      <c r="C222" s="229"/>
      <c r="D222" s="219" t="s">
        <v>130</v>
      </c>
      <c r="E222" s="230" t="s">
        <v>19</v>
      </c>
      <c r="F222" s="231" t="s">
        <v>158</v>
      </c>
      <c r="G222" s="229"/>
      <c r="H222" s="232">
        <v>2.7000000000000002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8" t="s">
        <v>130</v>
      </c>
      <c r="AU222" s="238" t="s">
        <v>79</v>
      </c>
      <c r="AV222" s="14" t="s">
        <v>79</v>
      </c>
      <c r="AW222" s="14" t="s">
        <v>33</v>
      </c>
      <c r="AX222" s="14" t="s">
        <v>72</v>
      </c>
      <c r="AY222" s="238" t="s">
        <v>119</v>
      </c>
    </row>
    <row r="223" s="13" customFormat="1">
      <c r="A223" s="13"/>
      <c r="B223" s="217"/>
      <c r="C223" s="218"/>
      <c r="D223" s="219" t="s">
        <v>130</v>
      </c>
      <c r="E223" s="220" t="s">
        <v>19</v>
      </c>
      <c r="F223" s="221" t="s">
        <v>178</v>
      </c>
      <c r="G223" s="218"/>
      <c r="H223" s="220" t="s">
        <v>19</v>
      </c>
      <c r="I223" s="222"/>
      <c r="J223" s="218"/>
      <c r="K223" s="218"/>
      <c r="L223" s="223"/>
      <c r="M223" s="224"/>
      <c r="N223" s="225"/>
      <c r="O223" s="225"/>
      <c r="P223" s="225"/>
      <c r="Q223" s="225"/>
      <c r="R223" s="225"/>
      <c r="S223" s="225"/>
      <c r="T223" s="22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7" t="s">
        <v>130</v>
      </c>
      <c r="AU223" s="227" t="s">
        <v>79</v>
      </c>
      <c r="AV223" s="13" t="s">
        <v>77</v>
      </c>
      <c r="AW223" s="13" t="s">
        <v>33</v>
      </c>
      <c r="AX223" s="13" t="s">
        <v>72</v>
      </c>
      <c r="AY223" s="227" t="s">
        <v>119</v>
      </c>
    </row>
    <row r="224" s="14" customFormat="1">
      <c r="A224" s="14"/>
      <c r="B224" s="228"/>
      <c r="C224" s="229"/>
      <c r="D224" s="219" t="s">
        <v>130</v>
      </c>
      <c r="E224" s="230" t="s">
        <v>19</v>
      </c>
      <c r="F224" s="231" t="s">
        <v>158</v>
      </c>
      <c r="G224" s="229"/>
      <c r="H224" s="232">
        <v>2.7000000000000002</v>
      </c>
      <c r="I224" s="233"/>
      <c r="J224" s="229"/>
      <c r="K224" s="229"/>
      <c r="L224" s="234"/>
      <c r="M224" s="235"/>
      <c r="N224" s="236"/>
      <c r="O224" s="236"/>
      <c r="P224" s="236"/>
      <c r="Q224" s="236"/>
      <c r="R224" s="236"/>
      <c r="S224" s="236"/>
      <c r="T224" s="23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8" t="s">
        <v>130</v>
      </c>
      <c r="AU224" s="238" t="s">
        <v>79</v>
      </c>
      <c r="AV224" s="14" t="s">
        <v>79</v>
      </c>
      <c r="AW224" s="14" t="s">
        <v>33</v>
      </c>
      <c r="AX224" s="14" t="s">
        <v>72</v>
      </c>
      <c r="AY224" s="238" t="s">
        <v>119</v>
      </c>
    </row>
    <row r="225" s="13" customFormat="1">
      <c r="A225" s="13"/>
      <c r="B225" s="217"/>
      <c r="C225" s="218"/>
      <c r="D225" s="219" t="s">
        <v>130</v>
      </c>
      <c r="E225" s="220" t="s">
        <v>19</v>
      </c>
      <c r="F225" s="221" t="s">
        <v>179</v>
      </c>
      <c r="G225" s="218"/>
      <c r="H225" s="220" t="s">
        <v>19</v>
      </c>
      <c r="I225" s="222"/>
      <c r="J225" s="218"/>
      <c r="K225" s="218"/>
      <c r="L225" s="223"/>
      <c r="M225" s="224"/>
      <c r="N225" s="225"/>
      <c r="O225" s="225"/>
      <c r="P225" s="225"/>
      <c r="Q225" s="225"/>
      <c r="R225" s="225"/>
      <c r="S225" s="225"/>
      <c r="T225" s="22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7" t="s">
        <v>130</v>
      </c>
      <c r="AU225" s="227" t="s">
        <v>79</v>
      </c>
      <c r="AV225" s="13" t="s">
        <v>77</v>
      </c>
      <c r="AW225" s="13" t="s">
        <v>33</v>
      </c>
      <c r="AX225" s="13" t="s">
        <v>72</v>
      </c>
      <c r="AY225" s="227" t="s">
        <v>119</v>
      </c>
    </row>
    <row r="226" s="14" customFormat="1">
      <c r="A226" s="14"/>
      <c r="B226" s="228"/>
      <c r="C226" s="229"/>
      <c r="D226" s="219" t="s">
        <v>130</v>
      </c>
      <c r="E226" s="230" t="s">
        <v>19</v>
      </c>
      <c r="F226" s="231" t="s">
        <v>161</v>
      </c>
      <c r="G226" s="229"/>
      <c r="H226" s="232">
        <v>1.4219999999999999</v>
      </c>
      <c r="I226" s="233"/>
      <c r="J226" s="229"/>
      <c r="K226" s="229"/>
      <c r="L226" s="234"/>
      <c r="M226" s="235"/>
      <c r="N226" s="236"/>
      <c r="O226" s="236"/>
      <c r="P226" s="236"/>
      <c r="Q226" s="236"/>
      <c r="R226" s="236"/>
      <c r="S226" s="236"/>
      <c r="T226" s="23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8" t="s">
        <v>130</v>
      </c>
      <c r="AU226" s="238" t="s">
        <v>79</v>
      </c>
      <c r="AV226" s="14" t="s">
        <v>79</v>
      </c>
      <c r="AW226" s="14" t="s">
        <v>33</v>
      </c>
      <c r="AX226" s="14" t="s">
        <v>72</v>
      </c>
      <c r="AY226" s="238" t="s">
        <v>119</v>
      </c>
    </row>
    <row r="227" s="13" customFormat="1">
      <c r="A227" s="13"/>
      <c r="B227" s="217"/>
      <c r="C227" s="218"/>
      <c r="D227" s="219" t="s">
        <v>130</v>
      </c>
      <c r="E227" s="220" t="s">
        <v>19</v>
      </c>
      <c r="F227" s="221" t="s">
        <v>180</v>
      </c>
      <c r="G227" s="218"/>
      <c r="H227" s="220" t="s">
        <v>19</v>
      </c>
      <c r="I227" s="222"/>
      <c r="J227" s="218"/>
      <c r="K227" s="218"/>
      <c r="L227" s="223"/>
      <c r="M227" s="224"/>
      <c r="N227" s="225"/>
      <c r="O227" s="225"/>
      <c r="P227" s="225"/>
      <c r="Q227" s="225"/>
      <c r="R227" s="225"/>
      <c r="S227" s="225"/>
      <c r="T227" s="22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7" t="s">
        <v>130</v>
      </c>
      <c r="AU227" s="227" t="s">
        <v>79</v>
      </c>
      <c r="AV227" s="13" t="s">
        <v>77</v>
      </c>
      <c r="AW227" s="13" t="s">
        <v>33</v>
      </c>
      <c r="AX227" s="13" t="s">
        <v>72</v>
      </c>
      <c r="AY227" s="227" t="s">
        <v>119</v>
      </c>
    </row>
    <row r="228" s="14" customFormat="1">
      <c r="A228" s="14"/>
      <c r="B228" s="228"/>
      <c r="C228" s="229"/>
      <c r="D228" s="219" t="s">
        <v>130</v>
      </c>
      <c r="E228" s="230" t="s">
        <v>19</v>
      </c>
      <c r="F228" s="231" t="s">
        <v>163</v>
      </c>
      <c r="G228" s="229"/>
      <c r="H228" s="232">
        <v>2.1240000000000001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38" t="s">
        <v>130</v>
      </c>
      <c r="AU228" s="238" t="s">
        <v>79</v>
      </c>
      <c r="AV228" s="14" t="s">
        <v>79</v>
      </c>
      <c r="AW228" s="14" t="s">
        <v>33</v>
      </c>
      <c r="AX228" s="14" t="s">
        <v>72</v>
      </c>
      <c r="AY228" s="238" t="s">
        <v>119</v>
      </c>
    </row>
    <row r="229" s="13" customFormat="1">
      <c r="A229" s="13"/>
      <c r="B229" s="217"/>
      <c r="C229" s="218"/>
      <c r="D229" s="219" t="s">
        <v>130</v>
      </c>
      <c r="E229" s="220" t="s">
        <v>19</v>
      </c>
      <c r="F229" s="221" t="s">
        <v>181</v>
      </c>
      <c r="G229" s="218"/>
      <c r="H229" s="220" t="s">
        <v>19</v>
      </c>
      <c r="I229" s="222"/>
      <c r="J229" s="218"/>
      <c r="K229" s="218"/>
      <c r="L229" s="223"/>
      <c r="M229" s="224"/>
      <c r="N229" s="225"/>
      <c r="O229" s="225"/>
      <c r="P229" s="225"/>
      <c r="Q229" s="225"/>
      <c r="R229" s="225"/>
      <c r="S229" s="225"/>
      <c r="T229" s="22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7" t="s">
        <v>130</v>
      </c>
      <c r="AU229" s="227" t="s">
        <v>79</v>
      </c>
      <c r="AV229" s="13" t="s">
        <v>77</v>
      </c>
      <c r="AW229" s="13" t="s">
        <v>33</v>
      </c>
      <c r="AX229" s="13" t="s">
        <v>72</v>
      </c>
      <c r="AY229" s="227" t="s">
        <v>119</v>
      </c>
    </row>
    <row r="230" s="14" customFormat="1">
      <c r="A230" s="14"/>
      <c r="B230" s="228"/>
      <c r="C230" s="229"/>
      <c r="D230" s="219" t="s">
        <v>130</v>
      </c>
      <c r="E230" s="230" t="s">
        <v>19</v>
      </c>
      <c r="F230" s="231" t="s">
        <v>158</v>
      </c>
      <c r="G230" s="229"/>
      <c r="H230" s="232">
        <v>2.7000000000000002</v>
      </c>
      <c r="I230" s="233"/>
      <c r="J230" s="229"/>
      <c r="K230" s="229"/>
      <c r="L230" s="234"/>
      <c r="M230" s="235"/>
      <c r="N230" s="236"/>
      <c r="O230" s="236"/>
      <c r="P230" s="236"/>
      <c r="Q230" s="236"/>
      <c r="R230" s="236"/>
      <c r="S230" s="236"/>
      <c r="T230" s="23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38" t="s">
        <v>130</v>
      </c>
      <c r="AU230" s="238" t="s">
        <v>79</v>
      </c>
      <c r="AV230" s="14" t="s">
        <v>79</v>
      </c>
      <c r="AW230" s="14" t="s">
        <v>33</v>
      </c>
      <c r="AX230" s="14" t="s">
        <v>72</v>
      </c>
      <c r="AY230" s="238" t="s">
        <v>119</v>
      </c>
    </row>
    <row r="231" s="13" customFormat="1">
      <c r="A231" s="13"/>
      <c r="B231" s="217"/>
      <c r="C231" s="218"/>
      <c r="D231" s="219" t="s">
        <v>130</v>
      </c>
      <c r="E231" s="220" t="s">
        <v>19</v>
      </c>
      <c r="F231" s="221" t="s">
        <v>182</v>
      </c>
      <c r="G231" s="218"/>
      <c r="H231" s="220" t="s">
        <v>19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7" t="s">
        <v>130</v>
      </c>
      <c r="AU231" s="227" t="s">
        <v>79</v>
      </c>
      <c r="AV231" s="13" t="s">
        <v>77</v>
      </c>
      <c r="AW231" s="13" t="s">
        <v>33</v>
      </c>
      <c r="AX231" s="13" t="s">
        <v>72</v>
      </c>
      <c r="AY231" s="227" t="s">
        <v>119</v>
      </c>
    </row>
    <row r="232" s="14" customFormat="1">
      <c r="A232" s="14"/>
      <c r="B232" s="228"/>
      <c r="C232" s="229"/>
      <c r="D232" s="219" t="s">
        <v>130</v>
      </c>
      <c r="E232" s="230" t="s">
        <v>19</v>
      </c>
      <c r="F232" s="231" t="s">
        <v>158</v>
      </c>
      <c r="G232" s="229"/>
      <c r="H232" s="232">
        <v>2.7000000000000002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8" t="s">
        <v>130</v>
      </c>
      <c r="AU232" s="238" t="s">
        <v>79</v>
      </c>
      <c r="AV232" s="14" t="s">
        <v>79</v>
      </c>
      <c r="AW232" s="14" t="s">
        <v>33</v>
      </c>
      <c r="AX232" s="14" t="s">
        <v>72</v>
      </c>
      <c r="AY232" s="238" t="s">
        <v>119</v>
      </c>
    </row>
    <row r="233" s="13" customFormat="1">
      <c r="A233" s="13"/>
      <c r="B233" s="217"/>
      <c r="C233" s="218"/>
      <c r="D233" s="219" t="s">
        <v>130</v>
      </c>
      <c r="E233" s="220" t="s">
        <v>19</v>
      </c>
      <c r="F233" s="221" t="s">
        <v>183</v>
      </c>
      <c r="G233" s="218"/>
      <c r="H233" s="220" t="s">
        <v>19</v>
      </c>
      <c r="I233" s="222"/>
      <c r="J233" s="218"/>
      <c r="K233" s="218"/>
      <c r="L233" s="223"/>
      <c r="M233" s="224"/>
      <c r="N233" s="225"/>
      <c r="O233" s="225"/>
      <c r="P233" s="225"/>
      <c r="Q233" s="225"/>
      <c r="R233" s="225"/>
      <c r="S233" s="225"/>
      <c r="T233" s="22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7" t="s">
        <v>130</v>
      </c>
      <c r="AU233" s="227" t="s">
        <v>79</v>
      </c>
      <c r="AV233" s="13" t="s">
        <v>77</v>
      </c>
      <c r="AW233" s="13" t="s">
        <v>33</v>
      </c>
      <c r="AX233" s="13" t="s">
        <v>72</v>
      </c>
      <c r="AY233" s="227" t="s">
        <v>119</v>
      </c>
    </row>
    <row r="234" s="14" customFormat="1">
      <c r="A234" s="14"/>
      <c r="B234" s="228"/>
      <c r="C234" s="229"/>
      <c r="D234" s="219" t="s">
        <v>130</v>
      </c>
      <c r="E234" s="230" t="s">
        <v>19</v>
      </c>
      <c r="F234" s="231" t="s">
        <v>158</v>
      </c>
      <c r="G234" s="229"/>
      <c r="H234" s="232">
        <v>2.7000000000000002</v>
      </c>
      <c r="I234" s="233"/>
      <c r="J234" s="229"/>
      <c r="K234" s="229"/>
      <c r="L234" s="234"/>
      <c r="M234" s="235"/>
      <c r="N234" s="236"/>
      <c r="O234" s="236"/>
      <c r="P234" s="236"/>
      <c r="Q234" s="236"/>
      <c r="R234" s="236"/>
      <c r="S234" s="236"/>
      <c r="T234" s="23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38" t="s">
        <v>130</v>
      </c>
      <c r="AU234" s="238" t="s">
        <v>79</v>
      </c>
      <c r="AV234" s="14" t="s">
        <v>79</v>
      </c>
      <c r="AW234" s="14" t="s">
        <v>33</v>
      </c>
      <c r="AX234" s="14" t="s">
        <v>72</v>
      </c>
      <c r="AY234" s="238" t="s">
        <v>119</v>
      </c>
    </row>
    <row r="235" s="13" customFormat="1">
      <c r="A235" s="13"/>
      <c r="B235" s="217"/>
      <c r="C235" s="218"/>
      <c r="D235" s="219" t="s">
        <v>130</v>
      </c>
      <c r="E235" s="220" t="s">
        <v>19</v>
      </c>
      <c r="F235" s="221" t="s">
        <v>184</v>
      </c>
      <c r="G235" s="218"/>
      <c r="H235" s="220" t="s">
        <v>19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7" t="s">
        <v>130</v>
      </c>
      <c r="AU235" s="227" t="s">
        <v>79</v>
      </c>
      <c r="AV235" s="13" t="s">
        <v>77</v>
      </c>
      <c r="AW235" s="13" t="s">
        <v>33</v>
      </c>
      <c r="AX235" s="13" t="s">
        <v>72</v>
      </c>
      <c r="AY235" s="227" t="s">
        <v>119</v>
      </c>
    </row>
    <row r="236" s="14" customFormat="1">
      <c r="A236" s="14"/>
      <c r="B236" s="228"/>
      <c r="C236" s="229"/>
      <c r="D236" s="219" t="s">
        <v>130</v>
      </c>
      <c r="E236" s="230" t="s">
        <v>19</v>
      </c>
      <c r="F236" s="231" t="s">
        <v>158</v>
      </c>
      <c r="G236" s="229"/>
      <c r="H236" s="232">
        <v>2.7000000000000002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8" t="s">
        <v>130</v>
      </c>
      <c r="AU236" s="238" t="s">
        <v>79</v>
      </c>
      <c r="AV236" s="14" t="s">
        <v>79</v>
      </c>
      <c r="AW236" s="14" t="s">
        <v>33</v>
      </c>
      <c r="AX236" s="14" t="s">
        <v>72</v>
      </c>
      <c r="AY236" s="238" t="s">
        <v>119</v>
      </c>
    </row>
    <row r="237" s="13" customFormat="1">
      <c r="A237" s="13"/>
      <c r="B237" s="217"/>
      <c r="C237" s="218"/>
      <c r="D237" s="219" t="s">
        <v>130</v>
      </c>
      <c r="E237" s="220" t="s">
        <v>19</v>
      </c>
      <c r="F237" s="221" t="s">
        <v>185</v>
      </c>
      <c r="G237" s="218"/>
      <c r="H237" s="220" t="s">
        <v>19</v>
      </c>
      <c r="I237" s="222"/>
      <c r="J237" s="218"/>
      <c r="K237" s="218"/>
      <c r="L237" s="223"/>
      <c r="M237" s="224"/>
      <c r="N237" s="225"/>
      <c r="O237" s="225"/>
      <c r="P237" s="225"/>
      <c r="Q237" s="225"/>
      <c r="R237" s="225"/>
      <c r="S237" s="225"/>
      <c r="T237" s="22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7" t="s">
        <v>130</v>
      </c>
      <c r="AU237" s="227" t="s">
        <v>79</v>
      </c>
      <c r="AV237" s="13" t="s">
        <v>77</v>
      </c>
      <c r="AW237" s="13" t="s">
        <v>33</v>
      </c>
      <c r="AX237" s="13" t="s">
        <v>72</v>
      </c>
      <c r="AY237" s="227" t="s">
        <v>119</v>
      </c>
    </row>
    <row r="238" s="14" customFormat="1">
      <c r="A238" s="14"/>
      <c r="B238" s="228"/>
      <c r="C238" s="229"/>
      <c r="D238" s="219" t="s">
        <v>130</v>
      </c>
      <c r="E238" s="230" t="s">
        <v>19</v>
      </c>
      <c r="F238" s="231" t="s">
        <v>158</v>
      </c>
      <c r="G238" s="229"/>
      <c r="H238" s="232">
        <v>2.7000000000000002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8" t="s">
        <v>130</v>
      </c>
      <c r="AU238" s="238" t="s">
        <v>79</v>
      </c>
      <c r="AV238" s="14" t="s">
        <v>79</v>
      </c>
      <c r="AW238" s="14" t="s">
        <v>33</v>
      </c>
      <c r="AX238" s="14" t="s">
        <v>72</v>
      </c>
      <c r="AY238" s="238" t="s">
        <v>119</v>
      </c>
    </row>
    <row r="239" s="13" customFormat="1">
      <c r="A239" s="13"/>
      <c r="B239" s="217"/>
      <c r="C239" s="218"/>
      <c r="D239" s="219" t="s">
        <v>130</v>
      </c>
      <c r="E239" s="220" t="s">
        <v>19</v>
      </c>
      <c r="F239" s="221" t="s">
        <v>186</v>
      </c>
      <c r="G239" s="218"/>
      <c r="H239" s="220" t="s">
        <v>19</v>
      </c>
      <c r="I239" s="222"/>
      <c r="J239" s="218"/>
      <c r="K239" s="218"/>
      <c r="L239" s="223"/>
      <c r="M239" s="224"/>
      <c r="N239" s="225"/>
      <c r="O239" s="225"/>
      <c r="P239" s="225"/>
      <c r="Q239" s="225"/>
      <c r="R239" s="225"/>
      <c r="S239" s="225"/>
      <c r="T239" s="22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7" t="s">
        <v>130</v>
      </c>
      <c r="AU239" s="227" t="s">
        <v>79</v>
      </c>
      <c r="AV239" s="13" t="s">
        <v>77</v>
      </c>
      <c r="AW239" s="13" t="s">
        <v>33</v>
      </c>
      <c r="AX239" s="13" t="s">
        <v>72</v>
      </c>
      <c r="AY239" s="227" t="s">
        <v>119</v>
      </c>
    </row>
    <row r="240" s="14" customFormat="1">
      <c r="A240" s="14"/>
      <c r="B240" s="228"/>
      <c r="C240" s="229"/>
      <c r="D240" s="219" t="s">
        <v>130</v>
      </c>
      <c r="E240" s="230" t="s">
        <v>19</v>
      </c>
      <c r="F240" s="231" t="s">
        <v>170</v>
      </c>
      <c r="G240" s="229"/>
      <c r="H240" s="232">
        <v>2.2410000000000001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8" t="s">
        <v>130</v>
      </c>
      <c r="AU240" s="238" t="s">
        <v>79</v>
      </c>
      <c r="AV240" s="14" t="s">
        <v>79</v>
      </c>
      <c r="AW240" s="14" t="s">
        <v>33</v>
      </c>
      <c r="AX240" s="14" t="s">
        <v>72</v>
      </c>
      <c r="AY240" s="238" t="s">
        <v>119</v>
      </c>
    </row>
    <row r="241" s="13" customFormat="1">
      <c r="A241" s="13"/>
      <c r="B241" s="217"/>
      <c r="C241" s="218"/>
      <c r="D241" s="219" t="s">
        <v>130</v>
      </c>
      <c r="E241" s="220" t="s">
        <v>19</v>
      </c>
      <c r="F241" s="221" t="s">
        <v>187</v>
      </c>
      <c r="G241" s="218"/>
      <c r="H241" s="220" t="s">
        <v>19</v>
      </c>
      <c r="I241" s="222"/>
      <c r="J241" s="218"/>
      <c r="K241" s="218"/>
      <c r="L241" s="223"/>
      <c r="M241" s="224"/>
      <c r="N241" s="225"/>
      <c r="O241" s="225"/>
      <c r="P241" s="225"/>
      <c r="Q241" s="225"/>
      <c r="R241" s="225"/>
      <c r="S241" s="225"/>
      <c r="T241" s="22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7" t="s">
        <v>130</v>
      </c>
      <c r="AU241" s="227" t="s">
        <v>79</v>
      </c>
      <c r="AV241" s="13" t="s">
        <v>77</v>
      </c>
      <c r="AW241" s="13" t="s">
        <v>33</v>
      </c>
      <c r="AX241" s="13" t="s">
        <v>72</v>
      </c>
      <c r="AY241" s="227" t="s">
        <v>119</v>
      </c>
    </row>
    <row r="242" s="14" customFormat="1">
      <c r="A242" s="14"/>
      <c r="B242" s="228"/>
      <c r="C242" s="229"/>
      <c r="D242" s="219" t="s">
        <v>130</v>
      </c>
      <c r="E242" s="230" t="s">
        <v>19</v>
      </c>
      <c r="F242" s="231" t="s">
        <v>172</v>
      </c>
      <c r="G242" s="229"/>
      <c r="H242" s="232">
        <v>1.629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38" t="s">
        <v>130</v>
      </c>
      <c r="AU242" s="238" t="s">
        <v>79</v>
      </c>
      <c r="AV242" s="14" t="s">
        <v>79</v>
      </c>
      <c r="AW242" s="14" t="s">
        <v>33</v>
      </c>
      <c r="AX242" s="14" t="s">
        <v>72</v>
      </c>
      <c r="AY242" s="238" t="s">
        <v>119</v>
      </c>
    </row>
    <row r="243" s="13" customFormat="1">
      <c r="A243" s="13"/>
      <c r="B243" s="217"/>
      <c r="C243" s="218"/>
      <c r="D243" s="219" t="s">
        <v>130</v>
      </c>
      <c r="E243" s="220" t="s">
        <v>19</v>
      </c>
      <c r="F243" s="221" t="s">
        <v>188</v>
      </c>
      <c r="G243" s="218"/>
      <c r="H243" s="220" t="s">
        <v>19</v>
      </c>
      <c r="I243" s="222"/>
      <c r="J243" s="218"/>
      <c r="K243" s="218"/>
      <c r="L243" s="223"/>
      <c r="M243" s="224"/>
      <c r="N243" s="225"/>
      <c r="O243" s="225"/>
      <c r="P243" s="225"/>
      <c r="Q243" s="225"/>
      <c r="R243" s="225"/>
      <c r="S243" s="225"/>
      <c r="T243" s="22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7" t="s">
        <v>130</v>
      </c>
      <c r="AU243" s="227" t="s">
        <v>79</v>
      </c>
      <c r="AV243" s="13" t="s">
        <v>77</v>
      </c>
      <c r="AW243" s="13" t="s">
        <v>33</v>
      </c>
      <c r="AX243" s="13" t="s">
        <v>72</v>
      </c>
      <c r="AY243" s="227" t="s">
        <v>119</v>
      </c>
    </row>
    <row r="244" s="14" customFormat="1">
      <c r="A244" s="14"/>
      <c r="B244" s="228"/>
      <c r="C244" s="229"/>
      <c r="D244" s="219" t="s">
        <v>130</v>
      </c>
      <c r="E244" s="230" t="s">
        <v>19</v>
      </c>
      <c r="F244" s="231" t="s">
        <v>158</v>
      </c>
      <c r="G244" s="229"/>
      <c r="H244" s="232">
        <v>2.7000000000000002</v>
      </c>
      <c r="I244" s="233"/>
      <c r="J244" s="229"/>
      <c r="K244" s="229"/>
      <c r="L244" s="234"/>
      <c r="M244" s="235"/>
      <c r="N244" s="236"/>
      <c r="O244" s="236"/>
      <c r="P244" s="236"/>
      <c r="Q244" s="236"/>
      <c r="R244" s="236"/>
      <c r="S244" s="236"/>
      <c r="T244" s="23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38" t="s">
        <v>130</v>
      </c>
      <c r="AU244" s="238" t="s">
        <v>79</v>
      </c>
      <c r="AV244" s="14" t="s">
        <v>79</v>
      </c>
      <c r="AW244" s="14" t="s">
        <v>33</v>
      </c>
      <c r="AX244" s="14" t="s">
        <v>72</v>
      </c>
      <c r="AY244" s="238" t="s">
        <v>119</v>
      </c>
    </row>
    <row r="245" s="13" customFormat="1">
      <c r="A245" s="13"/>
      <c r="B245" s="217"/>
      <c r="C245" s="218"/>
      <c r="D245" s="219" t="s">
        <v>130</v>
      </c>
      <c r="E245" s="220" t="s">
        <v>19</v>
      </c>
      <c r="F245" s="221" t="s">
        <v>189</v>
      </c>
      <c r="G245" s="218"/>
      <c r="H245" s="220" t="s">
        <v>19</v>
      </c>
      <c r="I245" s="222"/>
      <c r="J245" s="218"/>
      <c r="K245" s="218"/>
      <c r="L245" s="223"/>
      <c r="M245" s="224"/>
      <c r="N245" s="225"/>
      <c r="O245" s="225"/>
      <c r="P245" s="225"/>
      <c r="Q245" s="225"/>
      <c r="R245" s="225"/>
      <c r="S245" s="225"/>
      <c r="T245" s="22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27" t="s">
        <v>130</v>
      </c>
      <c r="AU245" s="227" t="s">
        <v>79</v>
      </c>
      <c r="AV245" s="13" t="s">
        <v>77</v>
      </c>
      <c r="AW245" s="13" t="s">
        <v>33</v>
      </c>
      <c r="AX245" s="13" t="s">
        <v>72</v>
      </c>
      <c r="AY245" s="227" t="s">
        <v>119</v>
      </c>
    </row>
    <row r="246" s="14" customFormat="1">
      <c r="A246" s="14"/>
      <c r="B246" s="228"/>
      <c r="C246" s="229"/>
      <c r="D246" s="219" t="s">
        <v>130</v>
      </c>
      <c r="E246" s="230" t="s">
        <v>19</v>
      </c>
      <c r="F246" s="231" t="s">
        <v>158</v>
      </c>
      <c r="G246" s="229"/>
      <c r="H246" s="232">
        <v>2.7000000000000002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38" t="s">
        <v>130</v>
      </c>
      <c r="AU246" s="238" t="s">
        <v>79</v>
      </c>
      <c r="AV246" s="14" t="s">
        <v>79</v>
      </c>
      <c r="AW246" s="14" t="s">
        <v>33</v>
      </c>
      <c r="AX246" s="14" t="s">
        <v>72</v>
      </c>
      <c r="AY246" s="238" t="s">
        <v>119</v>
      </c>
    </row>
    <row r="247" s="13" customFormat="1">
      <c r="A247" s="13"/>
      <c r="B247" s="217"/>
      <c r="C247" s="218"/>
      <c r="D247" s="219" t="s">
        <v>130</v>
      </c>
      <c r="E247" s="220" t="s">
        <v>19</v>
      </c>
      <c r="F247" s="221" t="s">
        <v>190</v>
      </c>
      <c r="G247" s="218"/>
      <c r="H247" s="220" t="s">
        <v>19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7" t="s">
        <v>130</v>
      </c>
      <c r="AU247" s="227" t="s">
        <v>79</v>
      </c>
      <c r="AV247" s="13" t="s">
        <v>77</v>
      </c>
      <c r="AW247" s="13" t="s">
        <v>33</v>
      </c>
      <c r="AX247" s="13" t="s">
        <v>72</v>
      </c>
      <c r="AY247" s="227" t="s">
        <v>119</v>
      </c>
    </row>
    <row r="248" s="14" customFormat="1">
      <c r="A248" s="14"/>
      <c r="B248" s="228"/>
      <c r="C248" s="229"/>
      <c r="D248" s="219" t="s">
        <v>130</v>
      </c>
      <c r="E248" s="230" t="s">
        <v>19</v>
      </c>
      <c r="F248" s="231" t="s">
        <v>156</v>
      </c>
      <c r="G248" s="229"/>
      <c r="H248" s="232">
        <v>0.90000000000000002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8" t="s">
        <v>130</v>
      </c>
      <c r="AU248" s="238" t="s">
        <v>79</v>
      </c>
      <c r="AV248" s="14" t="s">
        <v>79</v>
      </c>
      <c r="AW248" s="14" t="s">
        <v>33</v>
      </c>
      <c r="AX248" s="14" t="s">
        <v>72</v>
      </c>
      <c r="AY248" s="238" t="s">
        <v>119</v>
      </c>
    </row>
    <row r="249" s="13" customFormat="1">
      <c r="A249" s="13"/>
      <c r="B249" s="217"/>
      <c r="C249" s="218"/>
      <c r="D249" s="219" t="s">
        <v>130</v>
      </c>
      <c r="E249" s="220" t="s">
        <v>19</v>
      </c>
      <c r="F249" s="221" t="s">
        <v>191</v>
      </c>
      <c r="G249" s="218"/>
      <c r="H249" s="220" t="s">
        <v>19</v>
      </c>
      <c r="I249" s="222"/>
      <c r="J249" s="218"/>
      <c r="K249" s="218"/>
      <c r="L249" s="223"/>
      <c r="M249" s="224"/>
      <c r="N249" s="225"/>
      <c r="O249" s="225"/>
      <c r="P249" s="225"/>
      <c r="Q249" s="225"/>
      <c r="R249" s="225"/>
      <c r="S249" s="225"/>
      <c r="T249" s="22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7" t="s">
        <v>130</v>
      </c>
      <c r="AU249" s="227" t="s">
        <v>79</v>
      </c>
      <c r="AV249" s="13" t="s">
        <v>77</v>
      </c>
      <c r="AW249" s="13" t="s">
        <v>33</v>
      </c>
      <c r="AX249" s="13" t="s">
        <v>72</v>
      </c>
      <c r="AY249" s="227" t="s">
        <v>119</v>
      </c>
    </row>
    <row r="250" s="14" customFormat="1">
      <c r="A250" s="14"/>
      <c r="B250" s="228"/>
      <c r="C250" s="229"/>
      <c r="D250" s="219" t="s">
        <v>130</v>
      </c>
      <c r="E250" s="230" t="s">
        <v>19</v>
      </c>
      <c r="F250" s="231" t="s">
        <v>192</v>
      </c>
      <c r="G250" s="229"/>
      <c r="H250" s="232">
        <v>6.4580000000000002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8" t="s">
        <v>130</v>
      </c>
      <c r="AU250" s="238" t="s">
        <v>79</v>
      </c>
      <c r="AV250" s="14" t="s">
        <v>79</v>
      </c>
      <c r="AW250" s="14" t="s">
        <v>33</v>
      </c>
      <c r="AX250" s="14" t="s">
        <v>72</v>
      </c>
      <c r="AY250" s="238" t="s">
        <v>119</v>
      </c>
    </row>
    <row r="251" s="13" customFormat="1">
      <c r="A251" s="13"/>
      <c r="B251" s="217"/>
      <c r="C251" s="218"/>
      <c r="D251" s="219" t="s">
        <v>130</v>
      </c>
      <c r="E251" s="220" t="s">
        <v>19</v>
      </c>
      <c r="F251" s="221" t="s">
        <v>193</v>
      </c>
      <c r="G251" s="218"/>
      <c r="H251" s="220" t="s">
        <v>19</v>
      </c>
      <c r="I251" s="222"/>
      <c r="J251" s="218"/>
      <c r="K251" s="218"/>
      <c r="L251" s="223"/>
      <c r="M251" s="224"/>
      <c r="N251" s="225"/>
      <c r="O251" s="225"/>
      <c r="P251" s="225"/>
      <c r="Q251" s="225"/>
      <c r="R251" s="225"/>
      <c r="S251" s="225"/>
      <c r="T251" s="22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7" t="s">
        <v>130</v>
      </c>
      <c r="AU251" s="227" t="s">
        <v>79</v>
      </c>
      <c r="AV251" s="13" t="s">
        <v>77</v>
      </c>
      <c r="AW251" s="13" t="s">
        <v>33</v>
      </c>
      <c r="AX251" s="13" t="s">
        <v>72</v>
      </c>
      <c r="AY251" s="227" t="s">
        <v>119</v>
      </c>
    </row>
    <row r="252" s="14" customFormat="1">
      <c r="A252" s="14"/>
      <c r="B252" s="228"/>
      <c r="C252" s="229"/>
      <c r="D252" s="219" t="s">
        <v>130</v>
      </c>
      <c r="E252" s="230" t="s">
        <v>19</v>
      </c>
      <c r="F252" s="231" t="s">
        <v>194</v>
      </c>
      <c r="G252" s="229"/>
      <c r="H252" s="232">
        <v>14.948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38" t="s">
        <v>130</v>
      </c>
      <c r="AU252" s="238" t="s">
        <v>79</v>
      </c>
      <c r="AV252" s="14" t="s">
        <v>79</v>
      </c>
      <c r="AW252" s="14" t="s">
        <v>33</v>
      </c>
      <c r="AX252" s="14" t="s">
        <v>72</v>
      </c>
      <c r="AY252" s="238" t="s">
        <v>119</v>
      </c>
    </row>
    <row r="253" s="13" customFormat="1">
      <c r="A253" s="13"/>
      <c r="B253" s="217"/>
      <c r="C253" s="218"/>
      <c r="D253" s="219" t="s">
        <v>130</v>
      </c>
      <c r="E253" s="220" t="s">
        <v>19</v>
      </c>
      <c r="F253" s="221" t="s">
        <v>195</v>
      </c>
      <c r="G253" s="218"/>
      <c r="H253" s="220" t="s">
        <v>19</v>
      </c>
      <c r="I253" s="222"/>
      <c r="J253" s="218"/>
      <c r="K253" s="218"/>
      <c r="L253" s="223"/>
      <c r="M253" s="224"/>
      <c r="N253" s="225"/>
      <c r="O253" s="225"/>
      <c r="P253" s="225"/>
      <c r="Q253" s="225"/>
      <c r="R253" s="225"/>
      <c r="S253" s="225"/>
      <c r="T253" s="22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27" t="s">
        <v>130</v>
      </c>
      <c r="AU253" s="227" t="s">
        <v>79</v>
      </c>
      <c r="AV253" s="13" t="s">
        <v>77</v>
      </c>
      <c r="AW253" s="13" t="s">
        <v>33</v>
      </c>
      <c r="AX253" s="13" t="s">
        <v>72</v>
      </c>
      <c r="AY253" s="227" t="s">
        <v>119</v>
      </c>
    </row>
    <row r="254" s="14" customFormat="1">
      <c r="A254" s="14"/>
      <c r="B254" s="228"/>
      <c r="C254" s="229"/>
      <c r="D254" s="219" t="s">
        <v>130</v>
      </c>
      <c r="E254" s="230" t="s">
        <v>19</v>
      </c>
      <c r="F254" s="231" t="s">
        <v>196</v>
      </c>
      <c r="G254" s="229"/>
      <c r="H254" s="232">
        <v>6.6449999999999996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38" t="s">
        <v>130</v>
      </c>
      <c r="AU254" s="238" t="s">
        <v>79</v>
      </c>
      <c r="AV254" s="14" t="s">
        <v>79</v>
      </c>
      <c r="AW254" s="14" t="s">
        <v>33</v>
      </c>
      <c r="AX254" s="14" t="s">
        <v>72</v>
      </c>
      <c r="AY254" s="238" t="s">
        <v>119</v>
      </c>
    </row>
    <row r="255" s="15" customFormat="1">
      <c r="A255" s="15"/>
      <c r="B255" s="239"/>
      <c r="C255" s="240"/>
      <c r="D255" s="219" t="s">
        <v>130</v>
      </c>
      <c r="E255" s="241" t="s">
        <v>19</v>
      </c>
      <c r="F255" s="242" t="s">
        <v>133</v>
      </c>
      <c r="G255" s="240"/>
      <c r="H255" s="243">
        <v>95.083000000000013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49" t="s">
        <v>130</v>
      </c>
      <c r="AU255" s="249" t="s">
        <v>79</v>
      </c>
      <c r="AV255" s="15" t="s">
        <v>126</v>
      </c>
      <c r="AW255" s="15" t="s">
        <v>33</v>
      </c>
      <c r="AX255" s="15" t="s">
        <v>77</v>
      </c>
      <c r="AY255" s="249" t="s">
        <v>119</v>
      </c>
    </row>
    <row r="256" s="2" customFormat="1" ht="37.8" customHeight="1">
      <c r="A256" s="40"/>
      <c r="B256" s="41"/>
      <c r="C256" s="199" t="s">
        <v>202</v>
      </c>
      <c r="D256" s="199" t="s">
        <v>121</v>
      </c>
      <c r="E256" s="200" t="s">
        <v>203</v>
      </c>
      <c r="F256" s="201" t="s">
        <v>204</v>
      </c>
      <c r="G256" s="202" t="s">
        <v>205</v>
      </c>
      <c r="H256" s="203">
        <v>1.4239999999999999</v>
      </c>
      <c r="I256" s="204"/>
      <c r="J256" s="205">
        <f>ROUND(I256*H256,2)</f>
        <v>0</v>
      </c>
      <c r="K256" s="201" t="s">
        <v>125</v>
      </c>
      <c r="L256" s="46"/>
      <c r="M256" s="206" t="s">
        <v>19</v>
      </c>
      <c r="N256" s="207" t="s">
        <v>43</v>
      </c>
      <c r="O256" s="86"/>
      <c r="P256" s="208">
        <f>O256*H256</f>
        <v>0</v>
      </c>
      <c r="Q256" s="208">
        <v>1.0463199999999999</v>
      </c>
      <c r="R256" s="208">
        <f>Q256*H256</f>
        <v>1.4899596799999999</v>
      </c>
      <c r="S256" s="208">
        <v>0</v>
      </c>
      <c r="T256" s="20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0" t="s">
        <v>126</v>
      </c>
      <c r="AT256" s="210" t="s">
        <v>121</v>
      </c>
      <c r="AU256" s="210" t="s">
        <v>79</v>
      </c>
      <c r="AY256" s="19" t="s">
        <v>119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19" t="s">
        <v>77</v>
      </c>
      <c r="BK256" s="211">
        <f>ROUND(I256*H256,2)</f>
        <v>0</v>
      </c>
      <c r="BL256" s="19" t="s">
        <v>126</v>
      </c>
      <c r="BM256" s="210" t="s">
        <v>206</v>
      </c>
    </row>
    <row r="257" s="2" customFormat="1">
      <c r="A257" s="40"/>
      <c r="B257" s="41"/>
      <c r="C257" s="42"/>
      <c r="D257" s="212" t="s">
        <v>128</v>
      </c>
      <c r="E257" s="42"/>
      <c r="F257" s="213" t="s">
        <v>207</v>
      </c>
      <c r="G257" s="42"/>
      <c r="H257" s="42"/>
      <c r="I257" s="214"/>
      <c r="J257" s="42"/>
      <c r="K257" s="42"/>
      <c r="L257" s="46"/>
      <c r="M257" s="215"/>
      <c r="N257" s="216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128</v>
      </c>
      <c r="AU257" s="19" t="s">
        <v>79</v>
      </c>
    </row>
    <row r="258" s="13" customFormat="1">
      <c r="A258" s="13"/>
      <c r="B258" s="217"/>
      <c r="C258" s="218"/>
      <c r="D258" s="219" t="s">
        <v>130</v>
      </c>
      <c r="E258" s="220" t="s">
        <v>19</v>
      </c>
      <c r="F258" s="221" t="s">
        <v>208</v>
      </c>
      <c r="G258" s="218"/>
      <c r="H258" s="220" t="s">
        <v>19</v>
      </c>
      <c r="I258" s="222"/>
      <c r="J258" s="218"/>
      <c r="K258" s="218"/>
      <c r="L258" s="223"/>
      <c r="M258" s="224"/>
      <c r="N258" s="225"/>
      <c r="O258" s="225"/>
      <c r="P258" s="225"/>
      <c r="Q258" s="225"/>
      <c r="R258" s="225"/>
      <c r="S258" s="225"/>
      <c r="T258" s="22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7" t="s">
        <v>130</v>
      </c>
      <c r="AU258" s="227" t="s">
        <v>79</v>
      </c>
      <c r="AV258" s="13" t="s">
        <v>77</v>
      </c>
      <c r="AW258" s="13" t="s">
        <v>33</v>
      </c>
      <c r="AX258" s="13" t="s">
        <v>72</v>
      </c>
      <c r="AY258" s="227" t="s">
        <v>119</v>
      </c>
    </row>
    <row r="259" s="13" customFormat="1">
      <c r="A259" s="13"/>
      <c r="B259" s="217"/>
      <c r="C259" s="218"/>
      <c r="D259" s="219" t="s">
        <v>130</v>
      </c>
      <c r="E259" s="220" t="s">
        <v>19</v>
      </c>
      <c r="F259" s="221" t="s">
        <v>209</v>
      </c>
      <c r="G259" s="218"/>
      <c r="H259" s="220" t="s">
        <v>19</v>
      </c>
      <c r="I259" s="222"/>
      <c r="J259" s="218"/>
      <c r="K259" s="218"/>
      <c r="L259" s="223"/>
      <c r="M259" s="224"/>
      <c r="N259" s="225"/>
      <c r="O259" s="225"/>
      <c r="P259" s="225"/>
      <c r="Q259" s="225"/>
      <c r="R259" s="225"/>
      <c r="S259" s="225"/>
      <c r="T259" s="22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7" t="s">
        <v>130</v>
      </c>
      <c r="AU259" s="227" t="s">
        <v>79</v>
      </c>
      <c r="AV259" s="13" t="s">
        <v>77</v>
      </c>
      <c r="AW259" s="13" t="s">
        <v>33</v>
      </c>
      <c r="AX259" s="13" t="s">
        <v>72</v>
      </c>
      <c r="AY259" s="227" t="s">
        <v>119</v>
      </c>
    </row>
    <row r="260" s="14" customFormat="1">
      <c r="A260" s="14"/>
      <c r="B260" s="228"/>
      <c r="C260" s="229"/>
      <c r="D260" s="219" t="s">
        <v>130</v>
      </c>
      <c r="E260" s="230" t="s">
        <v>19</v>
      </c>
      <c r="F260" s="231" t="s">
        <v>210</v>
      </c>
      <c r="G260" s="229"/>
      <c r="H260" s="232">
        <v>0.53700000000000003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8" t="s">
        <v>130</v>
      </c>
      <c r="AU260" s="238" t="s">
        <v>79</v>
      </c>
      <c r="AV260" s="14" t="s">
        <v>79</v>
      </c>
      <c r="AW260" s="14" t="s">
        <v>33</v>
      </c>
      <c r="AX260" s="14" t="s">
        <v>72</v>
      </c>
      <c r="AY260" s="238" t="s">
        <v>119</v>
      </c>
    </row>
    <row r="261" s="13" customFormat="1">
      <c r="A261" s="13"/>
      <c r="B261" s="217"/>
      <c r="C261" s="218"/>
      <c r="D261" s="219" t="s">
        <v>130</v>
      </c>
      <c r="E261" s="220" t="s">
        <v>19</v>
      </c>
      <c r="F261" s="221" t="s">
        <v>211</v>
      </c>
      <c r="G261" s="218"/>
      <c r="H261" s="220" t="s">
        <v>19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7" t="s">
        <v>130</v>
      </c>
      <c r="AU261" s="227" t="s">
        <v>79</v>
      </c>
      <c r="AV261" s="13" t="s">
        <v>77</v>
      </c>
      <c r="AW261" s="13" t="s">
        <v>33</v>
      </c>
      <c r="AX261" s="13" t="s">
        <v>72</v>
      </c>
      <c r="AY261" s="227" t="s">
        <v>119</v>
      </c>
    </row>
    <row r="262" s="14" customFormat="1">
      <c r="A262" s="14"/>
      <c r="B262" s="228"/>
      <c r="C262" s="229"/>
      <c r="D262" s="219" t="s">
        <v>130</v>
      </c>
      <c r="E262" s="230" t="s">
        <v>19</v>
      </c>
      <c r="F262" s="231" t="s">
        <v>210</v>
      </c>
      <c r="G262" s="229"/>
      <c r="H262" s="232">
        <v>0.53700000000000003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8" t="s">
        <v>130</v>
      </c>
      <c r="AU262" s="238" t="s">
        <v>79</v>
      </c>
      <c r="AV262" s="14" t="s">
        <v>79</v>
      </c>
      <c r="AW262" s="14" t="s">
        <v>33</v>
      </c>
      <c r="AX262" s="14" t="s">
        <v>72</v>
      </c>
      <c r="AY262" s="238" t="s">
        <v>119</v>
      </c>
    </row>
    <row r="263" s="13" customFormat="1">
      <c r="A263" s="13"/>
      <c r="B263" s="217"/>
      <c r="C263" s="218"/>
      <c r="D263" s="219" t="s">
        <v>130</v>
      </c>
      <c r="E263" s="220" t="s">
        <v>19</v>
      </c>
      <c r="F263" s="221" t="s">
        <v>212</v>
      </c>
      <c r="G263" s="218"/>
      <c r="H263" s="220" t="s">
        <v>19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7" t="s">
        <v>130</v>
      </c>
      <c r="AU263" s="227" t="s">
        <v>79</v>
      </c>
      <c r="AV263" s="13" t="s">
        <v>77</v>
      </c>
      <c r="AW263" s="13" t="s">
        <v>33</v>
      </c>
      <c r="AX263" s="13" t="s">
        <v>72</v>
      </c>
      <c r="AY263" s="227" t="s">
        <v>119</v>
      </c>
    </row>
    <row r="264" s="14" customFormat="1">
      <c r="A264" s="14"/>
      <c r="B264" s="228"/>
      <c r="C264" s="229"/>
      <c r="D264" s="219" t="s">
        <v>130</v>
      </c>
      <c r="E264" s="230" t="s">
        <v>19</v>
      </c>
      <c r="F264" s="231" t="s">
        <v>213</v>
      </c>
      <c r="G264" s="229"/>
      <c r="H264" s="232">
        <v>0.34999999999999998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8" t="s">
        <v>130</v>
      </c>
      <c r="AU264" s="238" t="s">
        <v>79</v>
      </c>
      <c r="AV264" s="14" t="s">
        <v>79</v>
      </c>
      <c r="AW264" s="14" t="s">
        <v>33</v>
      </c>
      <c r="AX264" s="14" t="s">
        <v>72</v>
      </c>
      <c r="AY264" s="238" t="s">
        <v>119</v>
      </c>
    </row>
    <row r="265" s="15" customFormat="1">
      <c r="A265" s="15"/>
      <c r="B265" s="239"/>
      <c r="C265" s="240"/>
      <c r="D265" s="219" t="s">
        <v>130</v>
      </c>
      <c r="E265" s="241" t="s">
        <v>19</v>
      </c>
      <c r="F265" s="242" t="s">
        <v>133</v>
      </c>
      <c r="G265" s="240"/>
      <c r="H265" s="243">
        <v>1.4239999999999999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49" t="s">
        <v>130</v>
      </c>
      <c r="AU265" s="249" t="s">
        <v>79</v>
      </c>
      <c r="AV265" s="15" t="s">
        <v>126</v>
      </c>
      <c r="AW265" s="15" t="s">
        <v>33</v>
      </c>
      <c r="AX265" s="15" t="s">
        <v>77</v>
      </c>
      <c r="AY265" s="249" t="s">
        <v>119</v>
      </c>
    </row>
    <row r="266" s="2" customFormat="1" ht="37.8" customHeight="1">
      <c r="A266" s="40"/>
      <c r="B266" s="41"/>
      <c r="C266" s="199" t="s">
        <v>214</v>
      </c>
      <c r="D266" s="199" t="s">
        <v>121</v>
      </c>
      <c r="E266" s="200" t="s">
        <v>215</v>
      </c>
      <c r="F266" s="201" t="s">
        <v>216</v>
      </c>
      <c r="G266" s="202" t="s">
        <v>205</v>
      </c>
      <c r="H266" s="203">
        <v>1.1839999999999999</v>
      </c>
      <c r="I266" s="204"/>
      <c r="J266" s="205">
        <f>ROUND(I266*H266,2)</f>
        <v>0</v>
      </c>
      <c r="K266" s="201" t="s">
        <v>125</v>
      </c>
      <c r="L266" s="46"/>
      <c r="M266" s="206" t="s">
        <v>19</v>
      </c>
      <c r="N266" s="207" t="s">
        <v>43</v>
      </c>
      <c r="O266" s="86"/>
      <c r="P266" s="208">
        <f>O266*H266</f>
        <v>0</v>
      </c>
      <c r="Q266" s="208">
        <v>1.06277</v>
      </c>
      <c r="R266" s="208">
        <f>Q266*H266</f>
        <v>1.2583196799999998</v>
      </c>
      <c r="S266" s="208">
        <v>0</v>
      </c>
      <c r="T266" s="20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0" t="s">
        <v>126</v>
      </c>
      <c r="AT266" s="210" t="s">
        <v>121</v>
      </c>
      <c r="AU266" s="210" t="s">
        <v>79</v>
      </c>
      <c r="AY266" s="19" t="s">
        <v>119</v>
      </c>
      <c r="BE266" s="211">
        <f>IF(N266="základní",J266,0)</f>
        <v>0</v>
      </c>
      <c r="BF266" s="211">
        <f>IF(N266="snížená",J266,0)</f>
        <v>0</v>
      </c>
      <c r="BG266" s="211">
        <f>IF(N266="zákl. přenesená",J266,0)</f>
        <v>0</v>
      </c>
      <c r="BH266" s="211">
        <f>IF(N266="sníž. přenesená",J266,0)</f>
        <v>0</v>
      </c>
      <c r="BI266" s="211">
        <f>IF(N266="nulová",J266,0)</f>
        <v>0</v>
      </c>
      <c r="BJ266" s="19" t="s">
        <v>77</v>
      </c>
      <c r="BK266" s="211">
        <f>ROUND(I266*H266,2)</f>
        <v>0</v>
      </c>
      <c r="BL266" s="19" t="s">
        <v>126</v>
      </c>
      <c r="BM266" s="210" t="s">
        <v>217</v>
      </c>
    </row>
    <row r="267" s="2" customFormat="1">
      <c r="A267" s="40"/>
      <c r="B267" s="41"/>
      <c r="C267" s="42"/>
      <c r="D267" s="212" t="s">
        <v>128</v>
      </c>
      <c r="E267" s="42"/>
      <c r="F267" s="213" t="s">
        <v>218</v>
      </c>
      <c r="G267" s="42"/>
      <c r="H267" s="42"/>
      <c r="I267" s="214"/>
      <c r="J267" s="42"/>
      <c r="K267" s="42"/>
      <c r="L267" s="46"/>
      <c r="M267" s="215"/>
      <c r="N267" s="216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128</v>
      </c>
      <c r="AU267" s="19" t="s">
        <v>79</v>
      </c>
    </row>
    <row r="268" s="13" customFormat="1">
      <c r="A268" s="13"/>
      <c r="B268" s="217"/>
      <c r="C268" s="218"/>
      <c r="D268" s="219" t="s">
        <v>130</v>
      </c>
      <c r="E268" s="220" t="s">
        <v>19</v>
      </c>
      <c r="F268" s="221" t="s">
        <v>219</v>
      </c>
      <c r="G268" s="218"/>
      <c r="H268" s="220" t="s">
        <v>19</v>
      </c>
      <c r="I268" s="222"/>
      <c r="J268" s="218"/>
      <c r="K268" s="218"/>
      <c r="L268" s="223"/>
      <c r="M268" s="224"/>
      <c r="N268" s="225"/>
      <c r="O268" s="225"/>
      <c r="P268" s="225"/>
      <c r="Q268" s="225"/>
      <c r="R268" s="225"/>
      <c r="S268" s="225"/>
      <c r="T268" s="22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7" t="s">
        <v>130</v>
      </c>
      <c r="AU268" s="227" t="s">
        <v>79</v>
      </c>
      <c r="AV268" s="13" t="s">
        <v>77</v>
      </c>
      <c r="AW268" s="13" t="s">
        <v>33</v>
      </c>
      <c r="AX268" s="13" t="s">
        <v>72</v>
      </c>
      <c r="AY268" s="227" t="s">
        <v>119</v>
      </c>
    </row>
    <row r="269" s="13" customFormat="1">
      <c r="A269" s="13"/>
      <c r="B269" s="217"/>
      <c r="C269" s="218"/>
      <c r="D269" s="219" t="s">
        <v>130</v>
      </c>
      <c r="E269" s="220" t="s">
        <v>19</v>
      </c>
      <c r="F269" s="221" t="s">
        <v>209</v>
      </c>
      <c r="G269" s="218"/>
      <c r="H269" s="220" t="s">
        <v>19</v>
      </c>
      <c r="I269" s="222"/>
      <c r="J269" s="218"/>
      <c r="K269" s="218"/>
      <c r="L269" s="223"/>
      <c r="M269" s="224"/>
      <c r="N269" s="225"/>
      <c r="O269" s="225"/>
      <c r="P269" s="225"/>
      <c r="Q269" s="225"/>
      <c r="R269" s="225"/>
      <c r="S269" s="225"/>
      <c r="T269" s="22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7" t="s">
        <v>130</v>
      </c>
      <c r="AU269" s="227" t="s">
        <v>79</v>
      </c>
      <c r="AV269" s="13" t="s">
        <v>77</v>
      </c>
      <c r="AW269" s="13" t="s">
        <v>33</v>
      </c>
      <c r="AX269" s="13" t="s">
        <v>72</v>
      </c>
      <c r="AY269" s="227" t="s">
        <v>119</v>
      </c>
    </row>
    <row r="270" s="14" customFormat="1">
      <c r="A270" s="14"/>
      <c r="B270" s="228"/>
      <c r="C270" s="229"/>
      <c r="D270" s="219" t="s">
        <v>130</v>
      </c>
      <c r="E270" s="230" t="s">
        <v>19</v>
      </c>
      <c r="F270" s="231" t="s">
        <v>220</v>
      </c>
      <c r="G270" s="229"/>
      <c r="H270" s="232">
        <v>0.59199999999999997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38" t="s">
        <v>130</v>
      </c>
      <c r="AU270" s="238" t="s">
        <v>79</v>
      </c>
      <c r="AV270" s="14" t="s">
        <v>79</v>
      </c>
      <c r="AW270" s="14" t="s">
        <v>33</v>
      </c>
      <c r="AX270" s="14" t="s">
        <v>72</v>
      </c>
      <c r="AY270" s="238" t="s">
        <v>119</v>
      </c>
    </row>
    <row r="271" s="13" customFormat="1">
      <c r="A271" s="13"/>
      <c r="B271" s="217"/>
      <c r="C271" s="218"/>
      <c r="D271" s="219" t="s">
        <v>130</v>
      </c>
      <c r="E271" s="220" t="s">
        <v>19</v>
      </c>
      <c r="F271" s="221" t="s">
        <v>211</v>
      </c>
      <c r="G271" s="218"/>
      <c r="H271" s="220" t="s">
        <v>19</v>
      </c>
      <c r="I271" s="222"/>
      <c r="J271" s="218"/>
      <c r="K271" s="218"/>
      <c r="L271" s="223"/>
      <c r="M271" s="224"/>
      <c r="N271" s="225"/>
      <c r="O271" s="225"/>
      <c r="P271" s="225"/>
      <c r="Q271" s="225"/>
      <c r="R271" s="225"/>
      <c r="S271" s="225"/>
      <c r="T271" s="22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7" t="s">
        <v>130</v>
      </c>
      <c r="AU271" s="227" t="s">
        <v>79</v>
      </c>
      <c r="AV271" s="13" t="s">
        <v>77</v>
      </c>
      <c r="AW271" s="13" t="s">
        <v>33</v>
      </c>
      <c r="AX271" s="13" t="s">
        <v>72</v>
      </c>
      <c r="AY271" s="227" t="s">
        <v>119</v>
      </c>
    </row>
    <row r="272" s="14" customFormat="1">
      <c r="A272" s="14"/>
      <c r="B272" s="228"/>
      <c r="C272" s="229"/>
      <c r="D272" s="219" t="s">
        <v>130</v>
      </c>
      <c r="E272" s="230" t="s">
        <v>19</v>
      </c>
      <c r="F272" s="231" t="s">
        <v>220</v>
      </c>
      <c r="G272" s="229"/>
      <c r="H272" s="232">
        <v>0.59199999999999997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8" t="s">
        <v>130</v>
      </c>
      <c r="AU272" s="238" t="s">
        <v>79</v>
      </c>
      <c r="AV272" s="14" t="s">
        <v>79</v>
      </c>
      <c r="AW272" s="14" t="s">
        <v>33</v>
      </c>
      <c r="AX272" s="14" t="s">
        <v>72</v>
      </c>
      <c r="AY272" s="238" t="s">
        <v>119</v>
      </c>
    </row>
    <row r="273" s="15" customFormat="1">
      <c r="A273" s="15"/>
      <c r="B273" s="239"/>
      <c r="C273" s="240"/>
      <c r="D273" s="219" t="s">
        <v>130</v>
      </c>
      <c r="E273" s="241" t="s">
        <v>19</v>
      </c>
      <c r="F273" s="242" t="s">
        <v>133</v>
      </c>
      <c r="G273" s="240"/>
      <c r="H273" s="243">
        <v>1.1839999999999999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49" t="s">
        <v>130</v>
      </c>
      <c r="AU273" s="249" t="s">
        <v>79</v>
      </c>
      <c r="AV273" s="15" t="s">
        <v>126</v>
      </c>
      <c r="AW273" s="15" t="s">
        <v>33</v>
      </c>
      <c r="AX273" s="15" t="s">
        <v>77</v>
      </c>
      <c r="AY273" s="249" t="s">
        <v>119</v>
      </c>
    </row>
    <row r="274" s="2" customFormat="1" ht="37.8" customHeight="1">
      <c r="A274" s="40"/>
      <c r="B274" s="41"/>
      <c r="C274" s="199" t="s">
        <v>221</v>
      </c>
      <c r="D274" s="199" t="s">
        <v>121</v>
      </c>
      <c r="E274" s="200" t="s">
        <v>222</v>
      </c>
      <c r="F274" s="201" t="s">
        <v>223</v>
      </c>
      <c r="G274" s="202" t="s">
        <v>224</v>
      </c>
      <c r="H274" s="203">
        <v>13.714</v>
      </c>
      <c r="I274" s="204"/>
      <c r="J274" s="205">
        <f>ROUND(I274*H274,2)</f>
        <v>0</v>
      </c>
      <c r="K274" s="201" t="s">
        <v>125</v>
      </c>
      <c r="L274" s="46"/>
      <c r="M274" s="206" t="s">
        <v>19</v>
      </c>
      <c r="N274" s="207" t="s">
        <v>43</v>
      </c>
      <c r="O274" s="86"/>
      <c r="P274" s="208">
        <f>O274*H274</f>
        <v>0</v>
      </c>
      <c r="Q274" s="208">
        <v>2.5018799999999999</v>
      </c>
      <c r="R274" s="208">
        <f>Q274*H274</f>
        <v>34.310782320000001</v>
      </c>
      <c r="S274" s="208">
        <v>0</v>
      </c>
      <c r="T274" s="20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0" t="s">
        <v>126</v>
      </c>
      <c r="AT274" s="210" t="s">
        <v>121</v>
      </c>
      <c r="AU274" s="210" t="s">
        <v>79</v>
      </c>
      <c r="AY274" s="19" t="s">
        <v>119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77</v>
      </c>
      <c r="BK274" s="211">
        <f>ROUND(I274*H274,2)</f>
        <v>0</v>
      </c>
      <c r="BL274" s="19" t="s">
        <v>126</v>
      </c>
      <c r="BM274" s="210" t="s">
        <v>225</v>
      </c>
    </row>
    <row r="275" s="2" customFormat="1">
      <c r="A275" s="40"/>
      <c r="B275" s="41"/>
      <c r="C275" s="42"/>
      <c r="D275" s="212" t="s">
        <v>128</v>
      </c>
      <c r="E275" s="42"/>
      <c r="F275" s="213" t="s">
        <v>226</v>
      </c>
      <c r="G275" s="42"/>
      <c r="H275" s="42"/>
      <c r="I275" s="214"/>
      <c r="J275" s="42"/>
      <c r="K275" s="42"/>
      <c r="L275" s="46"/>
      <c r="M275" s="215"/>
      <c r="N275" s="216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128</v>
      </c>
      <c r="AU275" s="19" t="s">
        <v>79</v>
      </c>
    </row>
    <row r="276" s="13" customFormat="1">
      <c r="A276" s="13"/>
      <c r="B276" s="217"/>
      <c r="C276" s="218"/>
      <c r="D276" s="219" t="s">
        <v>130</v>
      </c>
      <c r="E276" s="220" t="s">
        <v>19</v>
      </c>
      <c r="F276" s="221" t="s">
        <v>154</v>
      </c>
      <c r="G276" s="218"/>
      <c r="H276" s="220" t="s">
        <v>19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7" t="s">
        <v>130</v>
      </c>
      <c r="AU276" s="227" t="s">
        <v>79</v>
      </c>
      <c r="AV276" s="13" t="s">
        <v>77</v>
      </c>
      <c r="AW276" s="13" t="s">
        <v>33</v>
      </c>
      <c r="AX276" s="13" t="s">
        <v>72</v>
      </c>
      <c r="AY276" s="227" t="s">
        <v>119</v>
      </c>
    </row>
    <row r="277" s="13" customFormat="1">
      <c r="A277" s="13"/>
      <c r="B277" s="217"/>
      <c r="C277" s="218"/>
      <c r="D277" s="219" t="s">
        <v>130</v>
      </c>
      <c r="E277" s="220" t="s">
        <v>19</v>
      </c>
      <c r="F277" s="221" t="s">
        <v>155</v>
      </c>
      <c r="G277" s="218"/>
      <c r="H277" s="220" t="s">
        <v>19</v>
      </c>
      <c r="I277" s="222"/>
      <c r="J277" s="218"/>
      <c r="K277" s="218"/>
      <c r="L277" s="223"/>
      <c r="M277" s="224"/>
      <c r="N277" s="225"/>
      <c r="O277" s="225"/>
      <c r="P277" s="225"/>
      <c r="Q277" s="225"/>
      <c r="R277" s="225"/>
      <c r="S277" s="225"/>
      <c r="T277" s="22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7" t="s">
        <v>130</v>
      </c>
      <c r="AU277" s="227" t="s">
        <v>79</v>
      </c>
      <c r="AV277" s="13" t="s">
        <v>77</v>
      </c>
      <c r="AW277" s="13" t="s">
        <v>33</v>
      </c>
      <c r="AX277" s="13" t="s">
        <v>72</v>
      </c>
      <c r="AY277" s="227" t="s">
        <v>119</v>
      </c>
    </row>
    <row r="278" s="14" customFormat="1">
      <c r="A278" s="14"/>
      <c r="B278" s="228"/>
      <c r="C278" s="229"/>
      <c r="D278" s="219" t="s">
        <v>130</v>
      </c>
      <c r="E278" s="230" t="s">
        <v>19</v>
      </c>
      <c r="F278" s="231" t="s">
        <v>227</v>
      </c>
      <c r="G278" s="229"/>
      <c r="H278" s="232">
        <v>0.089999999999999997</v>
      </c>
      <c r="I278" s="233"/>
      <c r="J278" s="229"/>
      <c r="K278" s="229"/>
      <c r="L278" s="234"/>
      <c r="M278" s="235"/>
      <c r="N278" s="236"/>
      <c r="O278" s="236"/>
      <c r="P278" s="236"/>
      <c r="Q278" s="236"/>
      <c r="R278" s="236"/>
      <c r="S278" s="236"/>
      <c r="T278" s="23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8" t="s">
        <v>130</v>
      </c>
      <c r="AU278" s="238" t="s">
        <v>79</v>
      </c>
      <c r="AV278" s="14" t="s">
        <v>79</v>
      </c>
      <c r="AW278" s="14" t="s">
        <v>33</v>
      </c>
      <c r="AX278" s="14" t="s">
        <v>72</v>
      </c>
      <c r="AY278" s="238" t="s">
        <v>119</v>
      </c>
    </row>
    <row r="279" s="13" customFormat="1">
      <c r="A279" s="13"/>
      <c r="B279" s="217"/>
      <c r="C279" s="218"/>
      <c r="D279" s="219" t="s">
        <v>130</v>
      </c>
      <c r="E279" s="220" t="s">
        <v>19</v>
      </c>
      <c r="F279" s="221" t="s">
        <v>157</v>
      </c>
      <c r="G279" s="218"/>
      <c r="H279" s="220" t="s">
        <v>19</v>
      </c>
      <c r="I279" s="222"/>
      <c r="J279" s="218"/>
      <c r="K279" s="218"/>
      <c r="L279" s="223"/>
      <c r="M279" s="224"/>
      <c r="N279" s="225"/>
      <c r="O279" s="225"/>
      <c r="P279" s="225"/>
      <c r="Q279" s="225"/>
      <c r="R279" s="225"/>
      <c r="S279" s="225"/>
      <c r="T279" s="22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7" t="s">
        <v>130</v>
      </c>
      <c r="AU279" s="227" t="s">
        <v>79</v>
      </c>
      <c r="AV279" s="13" t="s">
        <v>77</v>
      </c>
      <c r="AW279" s="13" t="s">
        <v>33</v>
      </c>
      <c r="AX279" s="13" t="s">
        <v>72</v>
      </c>
      <c r="AY279" s="227" t="s">
        <v>119</v>
      </c>
    </row>
    <row r="280" s="14" customFormat="1">
      <c r="A280" s="14"/>
      <c r="B280" s="228"/>
      <c r="C280" s="229"/>
      <c r="D280" s="219" t="s">
        <v>130</v>
      </c>
      <c r="E280" s="230" t="s">
        <v>19</v>
      </c>
      <c r="F280" s="231" t="s">
        <v>228</v>
      </c>
      <c r="G280" s="229"/>
      <c r="H280" s="232">
        <v>0.27000000000000002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8" t="s">
        <v>130</v>
      </c>
      <c r="AU280" s="238" t="s">
        <v>79</v>
      </c>
      <c r="AV280" s="14" t="s">
        <v>79</v>
      </c>
      <c r="AW280" s="14" t="s">
        <v>33</v>
      </c>
      <c r="AX280" s="14" t="s">
        <v>72</v>
      </c>
      <c r="AY280" s="238" t="s">
        <v>119</v>
      </c>
    </row>
    <row r="281" s="13" customFormat="1">
      <c r="A281" s="13"/>
      <c r="B281" s="217"/>
      <c r="C281" s="218"/>
      <c r="D281" s="219" t="s">
        <v>130</v>
      </c>
      <c r="E281" s="220" t="s">
        <v>19</v>
      </c>
      <c r="F281" s="221" t="s">
        <v>159</v>
      </c>
      <c r="G281" s="218"/>
      <c r="H281" s="220" t="s">
        <v>19</v>
      </c>
      <c r="I281" s="222"/>
      <c r="J281" s="218"/>
      <c r="K281" s="218"/>
      <c r="L281" s="223"/>
      <c r="M281" s="224"/>
      <c r="N281" s="225"/>
      <c r="O281" s="225"/>
      <c r="P281" s="225"/>
      <c r="Q281" s="225"/>
      <c r="R281" s="225"/>
      <c r="S281" s="225"/>
      <c r="T281" s="22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7" t="s">
        <v>130</v>
      </c>
      <c r="AU281" s="227" t="s">
        <v>79</v>
      </c>
      <c r="AV281" s="13" t="s">
        <v>77</v>
      </c>
      <c r="AW281" s="13" t="s">
        <v>33</v>
      </c>
      <c r="AX281" s="13" t="s">
        <v>72</v>
      </c>
      <c r="AY281" s="227" t="s">
        <v>119</v>
      </c>
    </row>
    <row r="282" s="14" customFormat="1">
      <c r="A282" s="14"/>
      <c r="B282" s="228"/>
      <c r="C282" s="229"/>
      <c r="D282" s="219" t="s">
        <v>130</v>
      </c>
      <c r="E282" s="230" t="s">
        <v>19</v>
      </c>
      <c r="F282" s="231" t="s">
        <v>228</v>
      </c>
      <c r="G282" s="229"/>
      <c r="H282" s="232">
        <v>0.27000000000000002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38" t="s">
        <v>130</v>
      </c>
      <c r="AU282" s="238" t="s">
        <v>79</v>
      </c>
      <c r="AV282" s="14" t="s">
        <v>79</v>
      </c>
      <c r="AW282" s="14" t="s">
        <v>33</v>
      </c>
      <c r="AX282" s="14" t="s">
        <v>72</v>
      </c>
      <c r="AY282" s="238" t="s">
        <v>119</v>
      </c>
    </row>
    <row r="283" s="13" customFormat="1">
      <c r="A283" s="13"/>
      <c r="B283" s="217"/>
      <c r="C283" s="218"/>
      <c r="D283" s="219" t="s">
        <v>130</v>
      </c>
      <c r="E283" s="220" t="s">
        <v>19</v>
      </c>
      <c r="F283" s="221" t="s">
        <v>160</v>
      </c>
      <c r="G283" s="218"/>
      <c r="H283" s="220" t="s">
        <v>19</v>
      </c>
      <c r="I283" s="222"/>
      <c r="J283" s="218"/>
      <c r="K283" s="218"/>
      <c r="L283" s="223"/>
      <c r="M283" s="224"/>
      <c r="N283" s="225"/>
      <c r="O283" s="225"/>
      <c r="P283" s="225"/>
      <c r="Q283" s="225"/>
      <c r="R283" s="225"/>
      <c r="S283" s="225"/>
      <c r="T283" s="22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7" t="s">
        <v>130</v>
      </c>
      <c r="AU283" s="227" t="s">
        <v>79</v>
      </c>
      <c r="AV283" s="13" t="s">
        <v>77</v>
      </c>
      <c r="AW283" s="13" t="s">
        <v>33</v>
      </c>
      <c r="AX283" s="13" t="s">
        <v>72</v>
      </c>
      <c r="AY283" s="227" t="s">
        <v>119</v>
      </c>
    </row>
    <row r="284" s="14" customFormat="1">
      <c r="A284" s="14"/>
      <c r="B284" s="228"/>
      <c r="C284" s="229"/>
      <c r="D284" s="219" t="s">
        <v>130</v>
      </c>
      <c r="E284" s="230" t="s">
        <v>19</v>
      </c>
      <c r="F284" s="231" t="s">
        <v>229</v>
      </c>
      <c r="G284" s="229"/>
      <c r="H284" s="232">
        <v>0.14199999999999999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8" t="s">
        <v>130</v>
      </c>
      <c r="AU284" s="238" t="s">
        <v>79</v>
      </c>
      <c r="AV284" s="14" t="s">
        <v>79</v>
      </c>
      <c r="AW284" s="14" t="s">
        <v>33</v>
      </c>
      <c r="AX284" s="14" t="s">
        <v>72</v>
      </c>
      <c r="AY284" s="238" t="s">
        <v>119</v>
      </c>
    </row>
    <row r="285" s="13" customFormat="1">
      <c r="A285" s="13"/>
      <c r="B285" s="217"/>
      <c r="C285" s="218"/>
      <c r="D285" s="219" t="s">
        <v>130</v>
      </c>
      <c r="E285" s="220" t="s">
        <v>19</v>
      </c>
      <c r="F285" s="221" t="s">
        <v>162</v>
      </c>
      <c r="G285" s="218"/>
      <c r="H285" s="220" t="s">
        <v>19</v>
      </c>
      <c r="I285" s="222"/>
      <c r="J285" s="218"/>
      <c r="K285" s="218"/>
      <c r="L285" s="223"/>
      <c r="M285" s="224"/>
      <c r="N285" s="225"/>
      <c r="O285" s="225"/>
      <c r="P285" s="225"/>
      <c r="Q285" s="225"/>
      <c r="R285" s="225"/>
      <c r="S285" s="225"/>
      <c r="T285" s="22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7" t="s">
        <v>130</v>
      </c>
      <c r="AU285" s="227" t="s">
        <v>79</v>
      </c>
      <c r="AV285" s="13" t="s">
        <v>77</v>
      </c>
      <c r="AW285" s="13" t="s">
        <v>33</v>
      </c>
      <c r="AX285" s="13" t="s">
        <v>72</v>
      </c>
      <c r="AY285" s="227" t="s">
        <v>119</v>
      </c>
    </row>
    <row r="286" s="14" customFormat="1">
      <c r="A286" s="14"/>
      <c r="B286" s="228"/>
      <c r="C286" s="229"/>
      <c r="D286" s="219" t="s">
        <v>130</v>
      </c>
      <c r="E286" s="230" t="s">
        <v>19</v>
      </c>
      <c r="F286" s="231" t="s">
        <v>230</v>
      </c>
      <c r="G286" s="229"/>
      <c r="H286" s="232">
        <v>0.21199999999999999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38" t="s">
        <v>130</v>
      </c>
      <c r="AU286" s="238" t="s">
        <v>79</v>
      </c>
      <c r="AV286" s="14" t="s">
        <v>79</v>
      </c>
      <c r="AW286" s="14" t="s">
        <v>33</v>
      </c>
      <c r="AX286" s="14" t="s">
        <v>72</v>
      </c>
      <c r="AY286" s="238" t="s">
        <v>119</v>
      </c>
    </row>
    <row r="287" s="13" customFormat="1">
      <c r="A287" s="13"/>
      <c r="B287" s="217"/>
      <c r="C287" s="218"/>
      <c r="D287" s="219" t="s">
        <v>130</v>
      </c>
      <c r="E287" s="220" t="s">
        <v>19</v>
      </c>
      <c r="F287" s="221" t="s">
        <v>164</v>
      </c>
      <c r="G287" s="218"/>
      <c r="H287" s="220" t="s">
        <v>19</v>
      </c>
      <c r="I287" s="222"/>
      <c r="J287" s="218"/>
      <c r="K287" s="218"/>
      <c r="L287" s="223"/>
      <c r="M287" s="224"/>
      <c r="N287" s="225"/>
      <c r="O287" s="225"/>
      <c r="P287" s="225"/>
      <c r="Q287" s="225"/>
      <c r="R287" s="225"/>
      <c r="S287" s="225"/>
      <c r="T287" s="22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7" t="s">
        <v>130</v>
      </c>
      <c r="AU287" s="227" t="s">
        <v>79</v>
      </c>
      <c r="AV287" s="13" t="s">
        <v>77</v>
      </c>
      <c r="AW287" s="13" t="s">
        <v>33</v>
      </c>
      <c r="AX287" s="13" t="s">
        <v>72</v>
      </c>
      <c r="AY287" s="227" t="s">
        <v>119</v>
      </c>
    </row>
    <row r="288" s="14" customFormat="1">
      <c r="A288" s="14"/>
      <c r="B288" s="228"/>
      <c r="C288" s="229"/>
      <c r="D288" s="219" t="s">
        <v>130</v>
      </c>
      <c r="E288" s="230" t="s">
        <v>19</v>
      </c>
      <c r="F288" s="231" t="s">
        <v>228</v>
      </c>
      <c r="G288" s="229"/>
      <c r="H288" s="232">
        <v>0.27000000000000002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38" t="s">
        <v>130</v>
      </c>
      <c r="AU288" s="238" t="s">
        <v>79</v>
      </c>
      <c r="AV288" s="14" t="s">
        <v>79</v>
      </c>
      <c r="AW288" s="14" t="s">
        <v>33</v>
      </c>
      <c r="AX288" s="14" t="s">
        <v>72</v>
      </c>
      <c r="AY288" s="238" t="s">
        <v>119</v>
      </c>
    </row>
    <row r="289" s="13" customFormat="1">
      <c r="A289" s="13"/>
      <c r="B289" s="217"/>
      <c r="C289" s="218"/>
      <c r="D289" s="219" t="s">
        <v>130</v>
      </c>
      <c r="E289" s="220" t="s">
        <v>19</v>
      </c>
      <c r="F289" s="221" t="s">
        <v>165</v>
      </c>
      <c r="G289" s="218"/>
      <c r="H289" s="220" t="s">
        <v>19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7" t="s">
        <v>130</v>
      </c>
      <c r="AU289" s="227" t="s">
        <v>79</v>
      </c>
      <c r="AV289" s="13" t="s">
        <v>77</v>
      </c>
      <c r="AW289" s="13" t="s">
        <v>33</v>
      </c>
      <c r="AX289" s="13" t="s">
        <v>72</v>
      </c>
      <c r="AY289" s="227" t="s">
        <v>119</v>
      </c>
    </row>
    <row r="290" s="14" customFormat="1">
      <c r="A290" s="14"/>
      <c r="B290" s="228"/>
      <c r="C290" s="229"/>
      <c r="D290" s="219" t="s">
        <v>130</v>
      </c>
      <c r="E290" s="230" t="s">
        <v>19</v>
      </c>
      <c r="F290" s="231" t="s">
        <v>228</v>
      </c>
      <c r="G290" s="229"/>
      <c r="H290" s="232">
        <v>0.27000000000000002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38" t="s">
        <v>130</v>
      </c>
      <c r="AU290" s="238" t="s">
        <v>79</v>
      </c>
      <c r="AV290" s="14" t="s">
        <v>79</v>
      </c>
      <c r="AW290" s="14" t="s">
        <v>33</v>
      </c>
      <c r="AX290" s="14" t="s">
        <v>72</v>
      </c>
      <c r="AY290" s="238" t="s">
        <v>119</v>
      </c>
    </row>
    <row r="291" s="13" customFormat="1">
      <c r="A291" s="13"/>
      <c r="B291" s="217"/>
      <c r="C291" s="218"/>
      <c r="D291" s="219" t="s">
        <v>130</v>
      </c>
      <c r="E291" s="220" t="s">
        <v>19</v>
      </c>
      <c r="F291" s="221" t="s">
        <v>166</v>
      </c>
      <c r="G291" s="218"/>
      <c r="H291" s="220" t="s">
        <v>19</v>
      </c>
      <c r="I291" s="222"/>
      <c r="J291" s="218"/>
      <c r="K291" s="218"/>
      <c r="L291" s="223"/>
      <c r="M291" s="224"/>
      <c r="N291" s="225"/>
      <c r="O291" s="225"/>
      <c r="P291" s="225"/>
      <c r="Q291" s="225"/>
      <c r="R291" s="225"/>
      <c r="S291" s="225"/>
      <c r="T291" s="22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7" t="s">
        <v>130</v>
      </c>
      <c r="AU291" s="227" t="s">
        <v>79</v>
      </c>
      <c r="AV291" s="13" t="s">
        <v>77</v>
      </c>
      <c r="AW291" s="13" t="s">
        <v>33</v>
      </c>
      <c r="AX291" s="13" t="s">
        <v>72</v>
      </c>
      <c r="AY291" s="227" t="s">
        <v>119</v>
      </c>
    </row>
    <row r="292" s="14" customFormat="1">
      <c r="A292" s="14"/>
      <c r="B292" s="228"/>
      <c r="C292" s="229"/>
      <c r="D292" s="219" t="s">
        <v>130</v>
      </c>
      <c r="E292" s="230" t="s">
        <v>19</v>
      </c>
      <c r="F292" s="231" t="s">
        <v>228</v>
      </c>
      <c r="G292" s="229"/>
      <c r="H292" s="232">
        <v>0.27000000000000002</v>
      </c>
      <c r="I292" s="233"/>
      <c r="J292" s="229"/>
      <c r="K292" s="229"/>
      <c r="L292" s="234"/>
      <c r="M292" s="235"/>
      <c r="N292" s="236"/>
      <c r="O292" s="236"/>
      <c r="P292" s="236"/>
      <c r="Q292" s="236"/>
      <c r="R292" s="236"/>
      <c r="S292" s="236"/>
      <c r="T292" s="23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38" t="s">
        <v>130</v>
      </c>
      <c r="AU292" s="238" t="s">
        <v>79</v>
      </c>
      <c r="AV292" s="14" t="s">
        <v>79</v>
      </c>
      <c r="AW292" s="14" t="s">
        <v>33</v>
      </c>
      <c r="AX292" s="14" t="s">
        <v>72</v>
      </c>
      <c r="AY292" s="238" t="s">
        <v>119</v>
      </c>
    </row>
    <row r="293" s="13" customFormat="1">
      <c r="A293" s="13"/>
      <c r="B293" s="217"/>
      <c r="C293" s="218"/>
      <c r="D293" s="219" t="s">
        <v>130</v>
      </c>
      <c r="E293" s="220" t="s">
        <v>19</v>
      </c>
      <c r="F293" s="221" t="s">
        <v>167</v>
      </c>
      <c r="G293" s="218"/>
      <c r="H293" s="220" t="s">
        <v>19</v>
      </c>
      <c r="I293" s="222"/>
      <c r="J293" s="218"/>
      <c r="K293" s="218"/>
      <c r="L293" s="223"/>
      <c r="M293" s="224"/>
      <c r="N293" s="225"/>
      <c r="O293" s="225"/>
      <c r="P293" s="225"/>
      <c r="Q293" s="225"/>
      <c r="R293" s="225"/>
      <c r="S293" s="225"/>
      <c r="T293" s="22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7" t="s">
        <v>130</v>
      </c>
      <c r="AU293" s="227" t="s">
        <v>79</v>
      </c>
      <c r="AV293" s="13" t="s">
        <v>77</v>
      </c>
      <c r="AW293" s="13" t="s">
        <v>33</v>
      </c>
      <c r="AX293" s="13" t="s">
        <v>72</v>
      </c>
      <c r="AY293" s="227" t="s">
        <v>119</v>
      </c>
    </row>
    <row r="294" s="14" customFormat="1">
      <c r="A294" s="14"/>
      <c r="B294" s="228"/>
      <c r="C294" s="229"/>
      <c r="D294" s="219" t="s">
        <v>130</v>
      </c>
      <c r="E294" s="230" t="s">
        <v>19</v>
      </c>
      <c r="F294" s="231" t="s">
        <v>228</v>
      </c>
      <c r="G294" s="229"/>
      <c r="H294" s="232">
        <v>0.27000000000000002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38" t="s">
        <v>130</v>
      </c>
      <c r="AU294" s="238" t="s">
        <v>79</v>
      </c>
      <c r="AV294" s="14" t="s">
        <v>79</v>
      </c>
      <c r="AW294" s="14" t="s">
        <v>33</v>
      </c>
      <c r="AX294" s="14" t="s">
        <v>72</v>
      </c>
      <c r="AY294" s="238" t="s">
        <v>119</v>
      </c>
    </row>
    <row r="295" s="13" customFormat="1">
      <c r="A295" s="13"/>
      <c r="B295" s="217"/>
      <c r="C295" s="218"/>
      <c r="D295" s="219" t="s">
        <v>130</v>
      </c>
      <c r="E295" s="220" t="s">
        <v>19</v>
      </c>
      <c r="F295" s="221" t="s">
        <v>168</v>
      </c>
      <c r="G295" s="218"/>
      <c r="H295" s="220" t="s">
        <v>19</v>
      </c>
      <c r="I295" s="222"/>
      <c r="J295" s="218"/>
      <c r="K295" s="218"/>
      <c r="L295" s="223"/>
      <c r="M295" s="224"/>
      <c r="N295" s="225"/>
      <c r="O295" s="225"/>
      <c r="P295" s="225"/>
      <c r="Q295" s="225"/>
      <c r="R295" s="225"/>
      <c r="S295" s="225"/>
      <c r="T295" s="22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7" t="s">
        <v>130</v>
      </c>
      <c r="AU295" s="227" t="s">
        <v>79</v>
      </c>
      <c r="AV295" s="13" t="s">
        <v>77</v>
      </c>
      <c r="AW295" s="13" t="s">
        <v>33</v>
      </c>
      <c r="AX295" s="13" t="s">
        <v>72</v>
      </c>
      <c r="AY295" s="227" t="s">
        <v>119</v>
      </c>
    </row>
    <row r="296" s="14" customFormat="1">
      <c r="A296" s="14"/>
      <c r="B296" s="228"/>
      <c r="C296" s="229"/>
      <c r="D296" s="219" t="s">
        <v>130</v>
      </c>
      <c r="E296" s="230" t="s">
        <v>19</v>
      </c>
      <c r="F296" s="231" t="s">
        <v>228</v>
      </c>
      <c r="G296" s="229"/>
      <c r="H296" s="232">
        <v>0.27000000000000002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8" t="s">
        <v>130</v>
      </c>
      <c r="AU296" s="238" t="s">
        <v>79</v>
      </c>
      <c r="AV296" s="14" t="s">
        <v>79</v>
      </c>
      <c r="AW296" s="14" t="s">
        <v>33</v>
      </c>
      <c r="AX296" s="14" t="s">
        <v>72</v>
      </c>
      <c r="AY296" s="238" t="s">
        <v>119</v>
      </c>
    </row>
    <row r="297" s="13" customFormat="1">
      <c r="A297" s="13"/>
      <c r="B297" s="217"/>
      <c r="C297" s="218"/>
      <c r="D297" s="219" t="s">
        <v>130</v>
      </c>
      <c r="E297" s="220" t="s">
        <v>19</v>
      </c>
      <c r="F297" s="221" t="s">
        <v>169</v>
      </c>
      <c r="G297" s="218"/>
      <c r="H297" s="220" t="s">
        <v>19</v>
      </c>
      <c r="I297" s="222"/>
      <c r="J297" s="218"/>
      <c r="K297" s="218"/>
      <c r="L297" s="223"/>
      <c r="M297" s="224"/>
      <c r="N297" s="225"/>
      <c r="O297" s="225"/>
      <c r="P297" s="225"/>
      <c r="Q297" s="225"/>
      <c r="R297" s="225"/>
      <c r="S297" s="225"/>
      <c r="T297" s="22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7" t="s">
        <v>130</v>
      </c>
      <c r="AU297" s="227" t="s">
        <v>79</v>
      </c>
      <c r="AV297" s="13" t="s">
        <v>77</v>
      </c>
      <c r="AW297" s="13" t="s">
        <v>33</v>
      </c>
      <c r="AX297" s="13" t="s">
        <v>72</v>
      </c>
      <c r="AY297" s="227" t="s">
        <v>119</v>
      </c>
    </row>
    <row r="298" s="14" customFormat="1">
      <c r="A298" s="14"/>
      <c r="B298" s="228"/>
      <c r="C298" s="229"/>
      <c r="D298" s="219" t="s">
        <v>130</v>
      </c>
      <c r="E298" s="230" t="s">
        <v>19</v>
      </c>
      <c r="F298" s="231" t="s">
        <v>231</v>
      </c>
      <c r="G298" s="229"/>
      <c r="H298" s="232">
        <v>0.22400000000000001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38" t="s">
        <v>130</v>
      </c>
      <c r="AU298" s="238" t="s">
        <v>79</v>
      </c>
      <c r="AV298" s="14" t="s">
        <v>79</v>
      </c>
      <c r="AW298" s="14" t="s">
        <v>33</v>
      </c>
      <c r="AX298" s="14" t="s">
        <v>72</v>
      </c>
      <c r="AY298" s="238" t="s">
        <v>119</v>
      </c>
    </row>
    <row r="299" s="13" customFormat="1">
      <c r="A299" s="13"/>
      <c r="B299" s="217"/>
      <c r="C299" s="218"/>
      <c r="D299" s="219" t="s">
        <v>130</v>
      </c>
      <c r="E299" s="220" t="s">
        <v>19</v>
      </c>
      <c r="F299" s="221" t="s">
        <v>171</v>
      </c>
      <c r="G299" s="218"/>
      <c r="H299" s="220" t="s">
        <v>19</v>
      </c>
      <c r="I299" s="222"/>
      <c r="J299" s="218"/>
      <c r="K299" s="218"/>
      <c r="L299" s="223"/>
      <c r="M299" s="224"/>
      <c r="N299" s="225"/>
      <c r="O299" s="225"/>
      <c r="P299" s="225"/>
      <c r="Q299" s="225"/>
      <c r="R299" s="225"/>
      <c r="S299" s="225"/>
      <c r="T299" s="22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27" t="s">
        <v>130</v>
      </c>
      <c r="AU299" s="227" t="s">
        <v>79</v>
      </c>
      <c r="AV299" s="13" t="s">
        <v>77</v>
      </c>
      <c r="AW299" s="13" t="s">
        <v>33</v>
      </c>
      <c r="AX299" s="13" t="s">
        <v>72</v>
      </c>
      <c r="AY299" s="227" t="s">
        <v>119</v>
      </c>
    </row>
    <row r="300" s="14" customFormat="1">
      <c r="A300" s="14"/>
      <c r="B300" s="228"/>
      <c r="C300" s="229"/>
      <c r="D300" s="219" t="s">
        <v>130</v>
      </c>
      <c r="E300" s="230" t="s">
        <v>19</v>
      </c>
      <c r="F300" s="231" t="s">
        <v>232</v>
      </c>
      <c r="G300" s="229"/>
      <c r="H300" s="232">
        <v>0.16300000000000001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38" t="s">
        <v>130</v>
      </c>
      <c r="AU300" s="238" t="s">
        <v>79</v>
      </c>
      <c r="AV300" s="14" t="s">
        <v>79</v>
      </c>
      <c r="AW300" s="14" t="s">
        <v>33</v>
      </c>
      <c r="AX300" s="14" t="s">
        <v>72</v>
      </c>
      <c r="AY300" s="238" t="s">
        <v>119</v>
      </c>
    </row>
    <row r="301" s="13" customFormat="1">
      <c r="A301" s="13"/>
      <c r="B301" s="217"/>
      <c r="C301" s="218"/>
      <c r="D301" s="219" t="s">
        <v>130</v>
      </c>
      <c r="E301" s="220" t="s">
        <v>19</v>
      </c>
      <c r="F301" s="221" t="s">
        <v>173</v>
      </c>
      <c r="G301" s="218"/>
      <c r="H301" s="220" t="s">
        <v>19</v>
      </c>
      <c r="I301" s="222"/>
      <c r="J301" s="218"/>
      <c r="K301" s="218"/>
      <c r="L301" s="223"/>
      <c r="M301" s="224"/>
      <c r="N301" s="225"/>
      <c r="O301" s="225"/>
      <c r="P301" s="225"/>
      <c r="Q301" s="225"/>
      <c r="R301" s="225"/>
      <c r="S301" s="225"/>
      <c r="T301" s="22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7" t="s">
        <v>130</v>
      </c>
      <c r="AU301" s="227" t="s">
        <v>79</v>
      </c>
      <c r="AV301" s="13" t="s">
        <v>77</v>
      </c>
      <c r="AW301" s="13" t="s">
        <v>33</v>
      </c>
      <c r="AX301" s="13" t="s">
        <v>72</v>
      </c>
      <c r="AY301" s="227" t="s">
        <v>119</v>
      </c>
    </row>
    <row r="302" s="14" customFormat="1">
      <c r="A302" s="14"/>
      <c r="B302" s="228"/>
      <c r="C302" s="229"/>
      <c r="D302" s="219" t="s">
        <v>130</v>
      </c>
      <c r="E302" s="230" t="s">
        <v>19</v>
      </c>
      <c r="F302" s="231" t="s">
        <v>228</v>
      </c>
      <c r="G302" s="229"/>
      <c r="H302" s="232">
        <v>0.27000000000000002</v>
      </c>
      <c r="I302" s="233"/>
      <c r="J302" s="229"/>
      <c r="K302" s="229"/>
      <c r="L302" s="234"/>
      <c r="M302" s="235"/>
      <c r="N302" s="236"/>
      <c r="O302" s="236"/>
      <c r="P302" s="236"/>
      <c r="Q302" s="236"/>
      <c r="R302" s="236"/>
      <c r="S302" s="236"/>
      <c r="T302" s="23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38" t="s">
        <v>130</v>
      </c>
      <c r="AU302" s="238" t="s">
        <v>79</v>
      </c>
      <c r="AV302" s="14" t="s">
        <v>79</v>
      </c>
      <c r="AW302" s="14" t="s">
        <v>33</v>
      </c>
      <c r="AX302" s="14" t="s">
        <v>72</v>
      </c>
      <c r="AY302" s="238" t="s">
        <v>119</v>
      </c>
    </row>
    <row r="303" s="13" customFormat="1">
      <c r="A303" s="13"/>
      <c r="B303" s="217"/>
      <c r="C303" s="218"/>
      <c r="D303" s="219" t="s">
        <v>130</v>
      </c>
      <c r="E303" s="220" t="s">
        <v>19</v>
      </c>
      <c r="F303" s="221" t="s">
        <v>174</v>
      </c>
      <c r="G303" s="218"/>
      <c r="H303" s="220" t="s">
        <v>19</v>
      </c>
      <c r="I303" s="222"/>
      <c r="J303" s="218"/>
      <c r="K303" s="218"/>
      <c r="L303" s="223"/>
      <c r="M303" s="224"/>
      <c r="N303" s="225"/>
      <c r="O303" s="225"/>
      <c r="P303" s="225"/>
      <c r="Q303" s="225"/>
      <c r="R303" s="225"/>
      <c r="S303" s="225"/>
      <c r="T303" s="22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7" t="s">
        <v>130</v>
      </c>
      <c r="AU303" s="227" t="s">
        <v>79</v>
      </c>
      <c r="AV303" s="13" t="s">
        <v>77</v>
      </c>
      <c r="AW303" s="13" t="s">
        <v>33</v>
      </c>
      <c r="AX303" s="13" t="s">
        <v>72</v>
      </c>
      <c r="AY303" s="227" t="s">
        <v>119</v>
      </c>
    </row>
    <row r="304" s="14" customFormat="1">
      <c r="A304" s="14"/>
      <c r="B304" s="228"/>
      <c r="C304" s="229"/>
      <c r="D304" s="219" t="s">
        <v>130</v>
      </c>
      <c r="E304" s="230" t="s">
        <v>19</v>
      </c>
      <c r="F304" s="231" t="s">
        <v>228</v>
      </c>
      <c r="G304" s="229"/>
      <c r="H304" s="232">
        <v>0.27000000000000002</v>
      </c>
      <c r="I304" s="233"/>
      <c r="J304" s="229"/>
      <c r="K304" s="229"/>
      <c r="L304" s="234"/>
      <c r="M304" s="235"/>
      <c r="N304" s="236"/>
      <c r="O304" s="236"/>
      <c r="P304" s="236"/>
      <c r="Q304" s="236"/>
      <c r="R304" s="236"/>
      <c r="S304" s="236"/>
      <c r="T304" s="23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38" t="s">
        <v>130</v>
      </c>
      <c r="AU304" s="238" t="s">
        <v>79</v>
      </c>
      <c r="AV304" s="14" t="s">
        <v>79</v>
      </c>
      <c r="AW304" s="14" t="s">
        <v>33</v>
      </c>
      <c r="AX304" s="14" t="s">
        <v>72</v>
      </c>
      <c r="AY304" s="238" t="s">
        <v>119</v>
      </c>
    </row>
    <row r="305" s="13" customFormat="1">
      <c r="A305" s="13"/>
      <c r="B305" s="217"/>
      <c r="C305" s="218"/>
      <c r="D305" s="219" t="s">
        <v>130</v>
      </c>
      <c r="E305" s="220" t="s">
        <v>19</v>
      </c>
      <c r="F305" s="221" t="s">
        <v>175</v>
      </c>
      <c r="G305" s="218"/>
      <c r="H305" s="220" t="s">
        <v>19</v>
      </c>
      <c r="I305" s="222"/>
      <c r="J305" s="218"/>
      <c r="K305" s="218"/>
      <c r="L305" s="223"/>
      <c r="M305" s="224"/>
      <c r="N305" s="225"/>
      <c r="O305" s="225"/>
      <c r="P305" s="225"/>
      <c r="Q305" s="225"/>
      <c r="R305" s="225"/>
      <c r="S305" s="225"/>
      <c r="T305" s="22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7" t="s">
        <v>130</v>
      </c>
      <c r="AU305" s="227" t="s">
        <v>79</v>
      </c>
      <c r="AV305" s="13" t="s">
        <v>77</v>
      </c>
      <c r="AW305" s="13" t="s">
        <v>33</v>
      </c>
      <c r="AX305" s="13" t="s">
        <v>72</v>
      </c>
      <c r="AY305" s="227" t="s">
        <v>119</v>
      </c>
    </row>
    <row r="306" s="14" customFormat="1">
      <c r="A306" s="14"/>
      <c r="B306" s="228"/>
      <c r="C306" s="229"/>
      <c r="D306" s="219" t="s">
        <v>130</v>
      </c>
      <c r="E306" s="230" t="s">
        <v>19</v>
      </c>
      <c r="F306" s="231" t="s">
        <v>227</v>
      </c>
      <c r="G306" s="229"/>
      <c r="H306" s="232">
        <v>0.089999999999999997</v>
      </c>
      <c r="I306" s="233"/>
      <c r="J306" s="229"/>
      <c r="K306" s="229"/>
      <c r="L306" s="234"/>
      <c r="M306" s="235"/>
      <c r="N306" s="236"/>
      <c r="O306" s="236"/>
      <c r="P306" s="236"/>
      <c r="Q306" s="236"/>
      <c r="R306" s="236"/>
      <c r="S306" s="236"/>
      <c r="T306" s="23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38" t="s">
        <v>130</v>
      </c>
      <c r="AU306" s="238" t="s">
        <v>79</v>
      </c>
      <c r="AV306" s="14" t="s">
        <v>79</v>
      </c>
      <c r="AW306" s="14" t="s">
        <v>33</v>
      </c>
      <c r="AX306" s="14" t="s">
        <v>72</v>
      </c>
      <c r="AY306" s="238" t="s">
        <v>119</v>
      </c>
    </row>
    <row r="307" s="13" customFormat="1">
      <c r="A307" s="13"/>
      <c r="B307" s="217"/>
      <c r="C307" s="218"/>
      <c r="D307" s="219" t="s">
        <v>130</v>
      </c>
      <c r="E307" s="220" t="s">
        <v>19</v>
      </c>
      <c r="F307" s="221" t="s">
        <v>176</v>
      </c>
      <c r="G307" s="218"/>
      <c r="H307" s="220" t="s">
        <v>19</v>
      </c>
      <c r="I307" s="222"/>
      <c r="J307" s="218"/>
      <c r="K307" s="218"/>
      <c r="L307" s="223"/>
      <c r="M307" s="224"/>
      <c r="N307" s="225"/>
      <c r="O307" s="225"/>
      <c r="P307" s="225"/>
      <c r="Q307" s="225"/>
      <c r="R307" s="225"/>
      <c r="S307" s="225"/>
      <c r="T307" s="22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7" t="s">
        <v>130</v>
      </c>
      <c r="AU307" s="227" t="s">
        <v>79</v>
      </c>
      <c r="AV307" s="13" t="s">
        <v>77</v>
      </c>
      <c r="AW307" s="13" t="s">
        <v>33</v>
      </c>
      <c r="AX307" s="13" t="s">
        <v>72</v>
      </c>
      <c r="AY307" s="227" t="s">
        <v>119</v>
      </c>
    </row>
    <row r="308" s="14" customFormat="1">
      <c r="A308" s="14"/>
      <c r="B308" s="228"/>
      <c r="C308" s="229"/>
      <c r="D308" s="219" t="s">
        <v>130</v>
      </c>
      <c r="E308" s="230" t="s">
        <v>19</v>
      </c>
      <c r="F308" s="231" t="s">
        <v>227</v>
      </c>
      <c r="G308" s="229"/>
      <c r="H308" s="232">
        <v>0.089999999999999997</v>
      </c>
      <c r="I308" s="233"/>
      <c r="J308" s="229"/>
      <c r="K308" s="229"/>
      <c r="L308" s="234"/>
      <c r="M308" s="235"/>
      <c r="N308" s="236"/>
      <c r="O308" s="236"/>
      <c r="P308" s="236"/>
      <c r="Q308" s="236"/>
      <c r="R308" s="236"/>
      <c r="S308" s="236"/>
      <c r="T308" s="23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38" t="s">
        <v>130</v>
      </c>
      <c r="AU308" s="238" t="s">
        <v>79</v>
      </c>
      <c r="AV308" s="14" t="s">
        <v>79</v>
      </c>
      <c r="AW308" s="14" t="s">
        <v>33</v>
      </c>
      <c r="AX308" s="14" t="s">
        <v>72</v>
      </c>
      <c r="AY308" s="238" t="s">
        <v>119</v>
      </c>
    </row>
    <row r="309" s="13" customFormat="1">
      <c r="A309" s="13"/>
      <c r="B309" s="217"/>
      <c r="C309" s="218"/>
      <c r="D309" s="219" t="s">
        <v>130</v>
      </c>
      <c r="E309" s="220" t="s">
        <v>19</v>
      </c>
      <c r="F309" s="221" t="s">
        <v>177</v>
      </c>
      <c r="G309" s="218"/>
      <c r="H309" s="220" t="s">
        <v>19</v>
      </c>
      <c r="I309" s="222"/>
      <c r="J309" s="218"/>
      <c r="K309" s="218"/>
      <c r="L309" s="223"/>
      <c r="M309" s="224"/>
      <c r="N309" s="225"/>
      <c r="O309" s="225"/>
      <c r="P309" s="225"/>
      <c r="Q309" s="225"/>
      <c r="R309" s="225"/>
      <c r="S309" s="225"/>
      <c r="T309" s="22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27" t="s">
        <v>130</v>
      </c>
      <c r="AU309" s="227" t="s">
        <v>79</v>
      </c>
      <c r="AV309" s="13" t="s">
        <v>77</v>
      </c>
      <c r="AW309" s="13" t="s">
        <v>33</v>
      </c>
      <c r="AX309" s="13" t="s">
        <v>72</v>
      </c>
      <c r="AY309" s="227" t="s">
        <v>119</v>
      </c>
    </row>
    <row r="310" s="14" customFormat="1">
      <c r="A310" s="14"/>
      <c r="B310" s="228"/>
      <c r="C310" s="229"/>
      <c r="D310" s="219" t="s">
        <v>130</v>
      </c>
      <c r="E310" s="230" t="s">
        <v>19</v>
      </c>
      <c r="F310" s="231" t="s">
        <v>228</v>
      </c>
      <c r="G310" s="229"/>
      <c r="H310" s="232">
        <v>0.27000000000000002</v>
      </c>
      <c r="I310" s="233"/>
      <c r="J310" s="229"/>
      <c r="K310" s="229"/>
      <c r="L310" s="234"/>
      <c r="M310" s="235"/>
      <c r="N310" s="236"/>
      <c r="O310" s="236"/>
      <c r="P310" s="236"/>
      <c r="Q310" s="236"/>
      <c r="R310" s="236"/>
      <c r="S310" s="236"/>
      <c r="T310" s="23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8" t="s">
        <v>130</v>
      </c>
      <c r="AU310" s="238" t="s">
        <v>79</v>
      </c>
      <c r="AV310" s="14" t="s">
        <v>79</v>
      </c>
      <c r="AW310" s="14" t="s">
        <v>33</v>
      </c>
      <c r="AX310" s="14" t="s">
        <v>72</v>
      </c>
      <c r="AY310" s="238" t="s">
        <v>119</v>
      </c>
    </row>
    <row r="311" s="13" customFormat="1">
      <c r="A311" s="13"/>
      <c r="B311" s="217"/>
      <c r="C311" s="218"/>
      <c r="D311" s="219" t="s">
        <v>130</v>
      </c>
      <c r="E311" s="220" t="s">
        <v>19</v>
      </c>
      <c r="F311" s="221" t="s">
        <v>178</v>
      </c>
      <c r="G311" s="218"/>
      <c r="H311" s="220" t="s">
        <v>19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7" t="s">
        <v>130</v>
      </c>
      <c r="AU311" s="227" t="s">
        <v>79</v>
      </c>
      <c r="AV311" s="13" t="s">
        <v>77</v>
      </c>
      <c r="AW311" s="13" t="s">
        <v>33</v>
      </c>
      <c r="AX311" s="13" t="s">
        <v>72</v>
      </c>
      <c r="AY311" s="227" t="s">
        <v>119</v>
      </c>
    </row>
    <row r="312" s="14" customFormat="1">
      <c r="A312" s="14"/>
      <c r="B312" s="228"/>
      <c r="C312" s="229"/>
      <c r="D312" s="219" t="s">
        <v>130</v>
      </c>
      <c r="E312" s="230" t="s">
        <v>19</v>
      </c>
      <c r="F312" s="231" t="s">
        <v>228</v>
      </c>
      <c r="G312" s="229"/>
      <c r="H312" s="232">
        <v>0.27000000000000002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38" t="s">
        <v>130</v>
      </c>
      <c r="AU312" s="238" t="s">
        <v>79</v>
      </c>
      <c r="AV312" s="14" t="s">
        <v>79</v>
      </c>
      <c r="AW312" s="14" t="s">
        <v>33</v>
      </c>
      <c r="AX312" s="14" t="s">
        <v>72</v>
      </c>
      <c r="AY312" s="238" t="s">
        <v>119</v>
      </c>
    </row>
    <row r="313" s="13" customFormat="1">
      <c r="A313" s="13"/>
      <c r="B313" s="217"/>
      <c r="C313" s="218"/>
      <c r="D313" s="219" t="s">
        <v>130</v>
      </c>
      <c r="E313" s="220" t="s">
        <v>19</v>
      </c>
      <c r="F313" s="221" t="s">
        <v>179</v>
      </c>
      <c r="G313" s="218"/>
      <c r="H313" s="220" t="s">
        <v>19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7" t="s">
        <v>130</v>
      </c>
      <c r="AU313" s="227" t="s">
        <v>79</v>
      </c>
      <c r="AV313" s="13" t="s">
        <v>77</v>
      </c>
      <c r="AW313" s="13" t="s">
        <v>33</v>
      </c>
      <c r="AX313" s="13" t="s">
        <v>72</v>
      </c>
      <c r="AY313" s="227" t="s">
        <v>119</v>
      </c>
    </row>
    <row r="314" s="14" customFormat="1">
      <c r="A314" s="14"/>
      <c r="B314" s="228"/>
      <c r="C314" s="229"/>
      <c r="D314" s="219" t="s">
        <v>130</v>
      </c>
      <c r="E314" s="230" t="s">
        <v>19</v>
      </c>
      <c r="F314" s="231" t="s">
        <v>229</v>
      </c>
      <c r="G314" s="229"/>
      <c r="H314" s="232">
        <v>0.14199999999999999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8" t="s">
        <v>130</v>
      </c>
      <c r="AU314" s="238" t="s">
        <v>79</v>
      </c>
      <c r="AV314" s="14" t="s">
        <v>79</v>
      </c>
      <c r="AW314" s="14" t="s">
        <v>33</v>
      </c>
      <c r="AX314" s="14" t="s">
        <v>72</v>
      </c>
      <c r="AY314" s="238" t="s">
        <v>119</v>
      </c>
    </row>
    <row r="315" s="13" customFormat="1">
      <c r="A315" s="13"/>
      <c r="B315" s="217"/>
      <c r="C315" s="218"/>
      <c r="D315" s="219" t="s">
        <v>130</v>
      </c>
      <c r="E315" s="220" t="s">
        <v>19</v>
      </c>
      <c r="F315" s="221" t="s">
        <v>180</v>
      </c>
      <c r="G315" s="218"/>
      <c r="H315" s="220" t="s">
        <v>19</v>
      </c>
      <c r="I315" s="222"/>
      <c r="J315" s="218"/>
      <c r="K315" s="218"/>
      <c r="L315" s="223"/>
      <c r="M315" s="224"/>
      <c r="N315" s="225"/>
      <c r="O315" s="225"/>
      <c r="P315" s="225"/>
      <c r="Q315" s="225"/>
      <c r="R315" s="225"/>
      <c r="S315" s="225"/>
      <c r="T315" s="22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7" t="s">
        <v>130</v>
      </c>
      <c r="AU315" s="227" t="s">
        <v>79</v>
      </c>
      <c r="AV315" s="13" t="s">
        <v>77</v>
      </c>
      <c r="AW315" s="13" t="s">
        <v>33</v>
      </c>
      <c r="AX315" s="13" t="s">
        <v>72</v>
      </c>
      <c r="AY315" s="227" t="s">
        <v>119</v>
      </c>
    </row>
    <row r="316" s="14" customFormat="1">
      <c r="A316" s="14"/>
      <c r="B316" s="228"/>
      <c r="C316" s="229"/>
      <c r="D316" s="219" t="s">
        <v>130</v>
      </c>
      <c r="E316" s="230" t="s">
        <v>19</v>
      </c>
      <c r="F316" s="231" t="s">
        <v>230</v>
      </c>
      <c r="G316" s="229"/>
      <c r="H316" s="232">
        <v>0.21199999999999999</v>
      </c>
      <c r="I316" s="233"/>
      <c r="J316" s="229"/>
      <c r="K316" s="229"/>
      <c r="L316" s="234"/>
      <c r="M316" s="235"/>
      <c r="N316" s="236"/>
      <c r="O316" s="236"/>
      <c r="P316" s="236"/>
      <c r="Q316" s="236"/>
      <c r="R316" s="236"/>
      <c r="S316" s="236"/>
      <c r="T316" s="23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38" t="s">
        <v>130</v>
      </c>
      <c r="AU316" s="238" t="s">
        <v>79</v>
      </c>
      <c r="AV316" s="14" t="s">
        <v>79</v>
      </c>
      <c r="AW316" s="14" t="s">
        <v>33</v>
      </c>
      <c r="AX316" s="14" t="s">
        <v>72</v>
      </c>
      <c r="AY316" s="238" t="s">
        <v>119</v>
      </c>
    </row>
    <row r="317" s="13" customFormat="1">
      <c r="A317" s="13"/>
      <c r="B317" s="217"/>
      <c r="C317" s="218"/>
      <c r="D317" s="219" t="s">
        <v>130</v>
      </c>
      <c r="E317" s="220" t="s">
        <v>19</v>
      </c>
      <c r="F317" s="221" t="s">
        <v>181</v>
      </c>
      <c r="G317" s="218"/>
      <c r="H317" s="220" t="s">
        <v>19</v>
      </c>
      <c r="I317" s="222"/>
      <c r="J317" s="218"/>
      <c r="K317" s="218"/>
      <c r="L317" s="223"/>
      <c r="M317" s="224"/>
      <c r="N317" s="225"/>
      <c r="O317" s="225"/>
      <c r="P317" s="225"/>
      <c r="Q317" s="225"/>
      <c r="R317" s="225"/>
      <c r="S317" s="225"/>
      <c r="T317" s="22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7" t="s">
        <v>130</v>
      </c>
      <c r="AU317" s="227" t="s">
        <v>79</v>
      </c>
      <c r="AV317" s="13" t="s">
        <v>77</v>
      </c>
      <c r="AW317" s="13" t="s">
        <v>33</v>
      </c>
      <c r="AX317" s="13" t="s">
        <v>72</v>
      </c>
      <c r="AY317" s="227" t="s">
        <v>119</v>
      </c>
    </row>
    <row r="318" s="14" customFormat="1">
      <c r="A318" s="14"/>
      <c r="B318" s="228"/>
      <c r="C318" s="229"/>
      <c r="D318" s="219" t="s">
        <v>130</v>
      </c>
      <c r="E318" s="230" t="s">
        <v>19</v>
      </c>
      <c r="F318" s="231" t="s">
        <v>228</v>
      </c>
      <c r="G318" s="229"/>
      <c r="H318" s="232">
        <v>0.27000000000000002</v>
      </c>
      <c r="I318" s="233"/>
      <c r="J318" s="229"/>
      <c r="K318" s="229"/>
      <c r="L318" s="234"/>
      <c r="M318" s="235"/>
      <c r="N318" s="236"/>
      <c r="O318" s="236"/>
      <c r="P318" s="236"/>
      <c r="Q318" s="236"/>
      <c r="R318" s="236"/>
      <c r="S318" s="236"/>
      <c r="T318" s="23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38" t="s">
        <v>130</v>
      </c>
      <c r="AU318" s="238" t="s">
        <v>79</v>
      </c>
      <c r="AV318" s="14" t="s">
        <v>79</v>
      </c>
      <c r="AW318" s="14" t="s">
        <v>33</v>
      </c>
      <c r="AX318" s="14" t="s">
        <v>72</v>
      </c>
      <c r="AY318" s="238" t="s">
        <v>119</v>
      </c>
    </row>
    <row r="319" s="13" customFormat="1">
      <c r="A319" s="13"/>
      <c r="B319" s="217"/>
      <c r="C319" s="218"/>
      <c r="D319" s="219" t="s">
        <v>130</v>
      </c>
      <c r="E319" s="220" t="s">
        <v>19</v>
      </c>
      <c r="F319" s="221" t="s">
        <v>182</v>
      </c>
      <c r="G319" s="218"/>
      <c r="H319" s="220" t="s">
        <v>19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7" t="s">
        <v>130</v>
      </c>
      <c r="AU319" s="227" t="s">
        <v>79</v>
      </c>
      <c r="AV319" s="13" t="s">
        <v>77</v>
      </c>
      <c r="AW319" s="13" t="s">
        <v>33</v>
      </c>
      <c r="AX319" s="13" t="s">
        <v>72</v>
      </c>
      <c r="AY319" s="227" t="s">
        <v>119</v>
      </c>
    </row>
    <row r="320" s="14" customFormat="1">
      <c r="A320" s="14"/>
      <c r="B320" s="228"/>
      <c r="C320" s="229"/>
      <c r="D320" s="219" t="s">
        <v>130</v>
      </c>
      <c r="E320" s="230" t="s">
        <v>19</v>
      </c>
      <c r="F320" s="231" t="s">
        <v>228</v>
      </c>
      <c r="G320" s="229"/>
      <c r="H320" s="232">
        <v>0.27000000000000002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8" t="s">
        <v>130</v>
      </c>
      <c r="AU320" s="238" t="s">
        <v>79</v>
      </c>
      <c r="AV320" s="14" t="s">
        <v>79</v>
      </c>
      <c r="AW320" s="14" t="s">
        <v>33</v>
      </c>
      <c r="AX320" s="14" t="s">
        <v>72</v>
      </c>
      <c r="AY320" s="238" t="s">
        <v>119</v>
      </c>
    </row>
    <row r="321" s="13" customFormat="1">
      <c r="A321" s="13"/>
      <c r="B321" s="217"/>
      <c r="C321" s="218"/>
      <c r="D321" s="219" t="s">
        <v>130</v>
      </c>
      <c r="E321" s="220" t="s">
        <v>19</v>
      </c>
      <c r="F321" s="221" t="s">
        <v>183</v>
      </c>
      <c r="G321" s="218"/>
      <c r="H321" s="220" t="s">
        <v>19</v>
      </c>
      <c r="I321" s="222"/>
      <c r="J321" s="218"/>
      <c r="K321" s="218"/>
      <c r="L321" s="223"/>
      <c r="M321" s="224"/>
      <c r="N321" s="225"/>
      <c r="O321" s="225"/>
      <c r="P321" s="225"/>
      <c r="Q321" s="225"/>
      <c r="R321" s="225"/>
      <c r="S321" s="225"/>
      <c r="T321" s="22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7" t="s">
        <v>130</v>
      </c>
      <c r="AU321" s="227" t="s">
        <v>79</v>
      </c>
      <c r="AV321" s="13" t="s">
        <v>77</v>
      </c>
      <c r="AW321" s="13" t="s">
        <v>33</v>
      </c>
      <c r="AX321" s="13" t="s">
        <v>72</v>
      </c>
      <c r="AY321" s="227" t="s">
        <v>119</v>
      </c>
    </row>
    <row r="322" s="14" customFormat="1">
      <c r="A322" s="14"/>
      <c r="B322" s="228"/>
      <c r="C322" s="229"/>
      <c r="D322" s="219" t="s">
        <v>130</v>
      </c>
      <c r="E322" s="230" t="s">
        <v>19</v>
      </c>
      <c r="F322" s="231" t="s">
        <v>228</v>
      </c>
      <c r="G322" s="229"/>
      <c r="H322" s="232">
        <v>0.27000000000000002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38" t="s">
        <v>130</v>
      </c>
      <c r="AU322" s="238" t="s">
        <v>79</v>
      </c>
      <c r="AV322" s="14" t="s">
        <v>79</v>
      </c>
      <c r="AW322" s="14" t="s">
        <v>33</v>
      </c>
      <c r="AX322" s="14" t="s">
        <v>72</v>
      </c>
      <c r="AY322" s="238" t="s">
        <v>119</v>
      </c>
    </row>
    <row r="323" s="13" customFormat="1">
      <c r="A323" s="13"/>
      <c r="B323" s="217"/>
      <c r="C323" s="218"/>
      <c r="D323" s="219" t="s">
        <v>130</v>
      </c>
      <c r="E323" s="220" t="s">
        <v>19</v>
      </c>
      <c r="F323" s="221" t="s">
        <v>184</v>
      </c>
      <c r="G323" s="218"/>
      <c r="H323" s="220" t="s">
        <v>19</v>
      </c>
      <c r="I323" s="222"/>
      <c r="J323" s="218"/>
      <c r="K323" s="218"/>
      <c r="L323" s="223"/>
      <c r="M323" s="224"/>
      <c r="N323" s="225"/>
      <c r="O323" s="225"/>
      <c r="P323" s="225"/>
      <c r="Q323" s="225"/>
      <c r="R323" s="225"/>
      <c r="S323" s="225"/>
      <c r="T323" s="22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7" t="s">
        <v>130</v>
      </c>
      <c r="AU323" s="227" t="s">
        <v>79</v>
      </c>
      <c r="AV323" s="13" t="s">
        <v>77</v>
      </c>
      <c r="AW323" s="13" t="s">
        <v>33</v>
      </c>
      <c r="AX323" s="13" t="s">
        <v>72</v>
      </c>
      <c r="AY323" s="227" t="s">
        <v>119</v>
      </c>
    </row>
    <row r="324" s="14" customFormat="1">
      <c r="A324" s="14"/>
      <c r="B324" s="228"/>
      <c r="C324" s="229"/>
      <c r="D324" s="219" t="s">
        <v>130</v>
      </c>
      <c r="E324" s="230" t="s">
        <v>19</v>
      </c>
      <c r="F324" s="231" t="s">
        <v>228</v>
      </c>
      <c r="G324" s="229"/>
      <c r="H324" s="232">
        <v>0.27000000000000002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38" t="s">
        <v>130</v>
      </c>
      <c r="AU324" s="238" t="s">
        <v>79</v>
      </c>
      <c r="AV324" s="14" t="s">
        <v>79</v>
      </c>
      <c r="AW324" s="14" t="s">
        <v>33</v>
      </c>
      <c r="AX324" s="14" t="s">
        <v>72</v>
      </c>
      <c r="AY324" s="238" t="s">
        <v>119</v>
      </c>
    </row>
    <row r="325" s="13" customFormat="1">
      <c r="A325" s="13"/>
      <c r="B325" s="217"/>
      <c r="C325" s="218"/>
      <c r="D325" s="219" t="s">
        <v>130</v>
      </c>
      <c r="E325" s="220" t="s">
        <v>19</v>
      </c>
      <c r="F325" s="221" t="s">
        <v>185</v>
      </c>
      <c r="G325" s="218"/>
      <c r="H325" s="220" t="s">
        <v>19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27" t="s">
        <v>130</v>
      </c>
      <c r="AU325" s="227" t="s">
        <v>79</v>
      </c>
      <c r="AV325" s="13" t="s">
        <v>77</v>
      </c>
      <c r="AW325" s="13" t="s">
        <v>33</v>
      </c>
      <c r="AX325" s="13" t="s">
        <v>72</v>
      </c>
      <c r="AY325" s="227" t="s">
        <v>119</v>
      </c>
    </row>
    <row r="326" s="14" customFormat="1">
      <c r="A326" s="14"/>
      <c r="B326" s="228"/>
      <c r="C326" s="229"/>
      <c r="D326" s="219" t="s">
        <v>130</v>
      </c>
      <c r="E326" s="230" t="s">
        <v>19</v>
      </c>
      <c r="F326" s="231" t="s">
        <v>228</v>
      </c>
      <c r="G326" s="229"/>
      <c r="H326" s="232">
        <v>0.27000000000000002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8" t="s">
        <v>130</v>
      </c>
      <c r="AU326" s="238" t="s">
        <v>79</v>
      </c>
      <c r="AV326" s="14" t="s">
        <v>79</v>
      </c>
      <c r="AW326" s="14" t="s">
        <v>33</v>
      </c>
      <c r="AX326" s="14" t="s">
        <v>72</v>
      </c>
      <c r="AY326" s="238" t="s">
        <v>119</v>
      </c>
    </row>
    <row r="327" s="13" customFormat="1">
      <c r="A327" s="13"/>
      <c r="B327" s="217"/>
      <c r="C327" s="218"/>
      <c r="D327" s="219" t="s">
        <v>130</v>
      </c>
      <c r="E327" s="220" t="s">
        <v>19</v>
      </c>
      <c r="F327" s="221" t="s">
        <v>186</v>
      </c>
      <c r="G327" s="218"/>
      <c r="H327" s="220" t="s">
        <v>19</v>
      </c>
      <c r="I327" s="222"/>
      <c r="J327" s="218"/>
      <c r="K327" s="218"/>
      <c r="L327" s="223"/>
      <c r="M327" s="224"/>
      <c r="N327" s="225"/>
      <c r="O327" s="225"/>
      <c r="P327" s="225"/>
      <c r="Q327" s="225"/>
      <c r="R327" s="225"/>
      <c r="S327" s="225"/>
      <c r="T327" s="22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7" t="s">
        <v>130</v>
      </c>
      <c r="AU327" s="227" t="s">
        <v>79</v>
      </c>
      <c r="AV327" s="13" t="s">
        <v>77</v>
      </c>
      <c r="AW327" s="13" t="s">
        <v>33</v>
      </c>
      <c r="AX327" s="13" t="s">
        <v>72</v>
      </c>
      <c r="AY327" s="227" t="s">
        <v>119</v>
      </c>
    </row>
    <row r="328" s="14" customFormat="1">
      <c r="A328" s="14"/>
      <c r="B328" s="228"/>
      <c r="C328" s="229"/>
      <c r="D328" s="219" t="s">
        <v>130</v>
      </c>
      <c r="E328" s="230" t="s">
        <v>19</v>
      </c>
      <c r="F328" s="231" t="s">
        <v>231</v>
      </c>
      <c r="G328" s="229"/>
      <c r="H328" s="232">
        <v>0.22400000000000001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38" t="s">
        <v>130</v>
      </c>
      <c r="AU328" s="238" t="s">
        <v>79</v>
      </c>
      <c r="AV328" s="14" t="s">
        <v>79</v>
      </c>
      <c r="AW328" s="14" t="s">
        <v>33</v>
      </c>
      <c r="AX328" s="14" t="s">
        <v>72</v>
      </c>
      <c r="AY328" s="238" t="s">
        <v>119</v>
      </c>
    </row>
    <row r="329" s="13" customFormat="1">
      <c r="A329" s="13"/>
      <c r="B329" s="217"/>
      <c r="C329" s="218"/>
      <c r="D329" s="219" t="s">
        <v>130</v>
      </c>
      <c r="E329" s="220" t="s">
        <v>19</v>
      </c>
      <c r="F329" s="221" t="s">
        <v>187</v>
      </c>
      <c r="G329" s="218"/>
      <c r="H329" s="220" t="s">
        <v>19</v>
      </c>
      <c r="I329" s="222"/>
      <c r="J329" s="218"/>
      <c r="K329" s="218"/>
      <c r="L329" s="223"/>
      <c r="M329" s="224"/>
      <c r="N329" s="225"/>
      <c r="O329" s="225"/>
      <c r="P329" s="225"/>
      <c r="Q329" s="225"/>
      <c r="R329" s="225"/>
      <c r="S329" s="225"/>
      <c r="T329" s="22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27" t="s">
        <v>130</v>
      </c>
      <c r="AU329" s="227" t="s">
        <v>79</v>
      </c>
      <c r="AV329" s="13" t="s">
        <v>77</v>
      </c>
      <c r="AW329" s="13" t="s">
        <v>33</v>
      </c>
      <c r="AX329" s="13" t="s">
        <v>72</v>
      </c>
      <c r="AY329" s="227" t="s">
        <v>119</v>
      </c>
    </row>
    <row r="330" s="14" customFormat="1">
      <c r="A330" s="14"/>
      <c r="B330" s="228"/>
      <c r="C330" s="229"/>
      <c r="D330" s="219" t="s">
        <v>130</v>
      </c>
      <c r="E330" s="230" t="s">
        <v>19</v>
      </c>
      <c r="F330" s="231" t="s">
        <v>232</v>
      </c>
      <c r="G330" s="229"/>
      <c r="H330" s="232">
        <v>0.16300000000000001</v>
      </c>
      <c r="I330" s="233"/>
      <c r="J330" s="229"/>
      <c r="K330" s="229"/>
      <c r="L330" s="234"/>
      <c r="M330" s="235"/>
      <c r="N330" s="236"/>
      <c r="O330" s="236"/>
      <c r="P330" s="236"/>
      <c r="Q330" s="236"/>
      <c r="R330" s="236"/>
      <c r="S330" s="236"/>
      <c r="T330" s="23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38" t="s">
        <v>130</v>
      </c>
      <c r="AU330" s="238" t="s">
        <v>79</v>
      </c>
      <c r="AV330" s="14" t="s">
        <v>79</v>
      </c>
      <c r="AW330" s="14" t="s">
        <v>33</v>
      </c>
      <c r="AX330" s="14" t="s">
        <v>72</v>
      </c>
      <c r="AY330" s="238" t="s">
        <v>119</v>
      </c>
    </row>
    <row r="331" s="13" customFormat="1">
      <c r="A331" s="13"/>
      <c r="B331" s="217"/>
      <c r="C331" s="218"/>
      <c r="D331" s="219" t="s">
        <v>130</v>
      </c>
      <c r="E331" s="220" t="s">
        <v>19</v>
      </c>
      <c r="F331" s="221" t="s">
        <v>188</v>
      </c>
      <c r="G331" s="218"/>
      <c r="H331" s="220" t="s">
        <v>19</v>
      </c>
      <c r="I331" s="222"/>
      <c r="J331" s="218"/>
      <c r="K331" s="218"/>
      <c r="L331" s="223"/>
      <c r="M331" s="224"/>
      <c r="N331" s="225"/>
      <c r="O331" s="225"/>
      <c r="P331" s="225"/>
      <c r="Q331" s="225"/>
      <c r="R331" s="225"/>
      <c r="S331" s="225"/>
      <c r="T331" s="22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7" t="s">
        <v>130</v>
      </c>
      <c r="AU331" s="227" t="s">
        <v>79</v>
      </c>
      <c r="AV331" s="13" t="s">
        <v>77</v>
      </c>
      <c r="AW331" s="13" t="s">
        <v>33</v>
      </c>
      <c r="AX331" s="13" t="s">
        <v>72</v>
      </c>
      <c r="AY331" s="227" t="s">
        <v>119</v>
      </c>
    </row>
    <row r="332" s="14" customFormat="1">
      <c r="A332" s="14"/>
      <c r="B332" s="228"/>
      <c r="C332" s="229"/>
      <c r="D332" s="219" t="s">
        <v>130</v>
      </c>
      <c r="E332" s="230" t="s">
        <v>19</v>
      </c>
      <c r="F332" s="231" t="s">
        <v>228</v>
      </c>
      <c r="G332" s="229"/>
      <c r="H332" s="232">
        <v>0.27000000000000002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38" t="s">
        <v>130</v>
      </c>
      <c r="AU332" s="238" t="s">
        <v>79</v>
      </c>
      <c r="AV332" s="14" t="s">
        <v>79</v>
      </c>
      <c r="AW332" s="14" t="s">
        <v>33</v>
      </c>
      <c r="AX332" s="14" t="s">
        <v>72</v>
      </c>
      <c r="AY332" s="238" t="s">
        <v>119</v>
      </c>
    </row>
    <row r="333" s="13" customFormat="1">
      <c r="A333" s="13"/>
      <c r="B333" s="217"/>
      <c r="C333" s="218"/>
      <c r="D333" s="219" t="s">
        <v>130</v>
      </c>
      <c r="E333" s="220" t="s">
        <v>19</v>
      </c>
      <c r="F333" s="221" t="s">
        <v>189</v>
      </c>
      <c r="G333" s="218"/>
      <c r="H333" s="220" t="s">
        <v>19</v>
      </c>
      <c r="I333" s="222"/>
      <c r="J333" s="218"/>
      <c r="K333" s="218"/>
      <c r="L333" s="223"/>
      <c r="M333" s="224"/>
      <c r="N333" s="225"/>
      <c r="O333" s="225"/>
      <c r="P333" s="225"/>
      <c r="Q333" s="225"/>
      <c r="R333" s="225"/>
      <c r="S333" s="225"/>
      <c r="T333" s="22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7" t="s">
        <v>130</v>
      </c>
      <c r="AU333" s="227" t="s">
        <v>79</v>
      </c>
      <c r="AV333" s="13" t="s">
        <v>77</v>
      </c>
      <c r="AW333" s="13" t="s">
        <v>33</v>
      </c>
      <c r="AX333" s="13" t="s">
        <v>72</v>
      </c>
      <c r="AY333" s="227" t="s">
        <v>119</v>
      </c>
    </row>
    <row r="334" s="14" customFormat="1">
      <c r="A334" s="14"/>
      <c r="B334" s="228"/>
      <c r="C334" s="229"/>
      <c r="D334" s="219" t="s">
        <v>130</v>
      </c>
      <c r="E334" s="230" t="s">
        <v>19</v>
      </c>
      <c r="F334" s="231" t="s">
        <v>228</v>
      </c>
      <c r="G334" s="229"/>
      <c r="H334" s="232">
        <v>0.27000000000000002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8" t="s">
        <v>130</v>
      </c>
      <c r="AU334" s="238" t="s">
        <v>79</v>
      </c>
      <c r="AV334" s="14" t="s">
        <v>79</v>
      </c>
      <c r="AW334" s="14" t="s">
        <v>33</v>
      </c>
      <c r="AX334" s="14" t="s">
        <v>72</v>
      </c>
      <c r="AY334" s="238" t="s">
        <v>119</v>
      </c>
    </row>
    <row r="335" s="13" customFormat="1">
      <c r="A335" s="13"/>
      <c r="B335" s="217"/>
      <c r="C335" s="218"/>
      <c r="D335" s="219" t="s">
        <v>130</v>
      </c>
      <c r="E335" s="220" t="s">
        <v>19</v>
      </c>
      <c r="F335" s="221" t="s">
        <v>190</v>
      </c>
      <c r="G335" s="218"/>
      <c r="H335" s="220" t="s">
        <v>19</v>
      </c>
      <c r="I335" s="222"/>
      <c r="J335" s="218"/>
      <c r="K335" s="218"/>
      <c r="L335" s="223"/>
      <c r="M335" s="224"/>
      <c r="N335" s="225"/>
      <c r="O335" s="225"/>
      <c r="P335" s="225"/>
      <c r="Q335" s="225"/>
      <c r="R335" s="225"/>
      <c r="S335" s="225"/>
      <c r="T335" s="22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7" t="s">
        <v>130</v>
      </c>
      <c r="AU335" s="227" t="s">
        <v>79</v>
      </c>
      <c r="AV335" s="13" t="s">
        <v>77</v>
      </c>
      <c r="AW335" s="13" t="s">
        <v>33</v>
      </c>
      <c r="AX335" s="13" t="s">
        <v>72</v>
      </c>
      <c r="AY335" s="227" t="s">
        <v>119</v>
      </c>
    </row>
    <row r="336" s="14" customFormat="1">
      <c r="A336" s="14"/>
      <c r="B336" s="228"/>
      <c r="C336" s="229"/>
      <c r="D336" s="219" t="s">
        <v>130</v>
      </c>
      <c r="E336" s="230" t="s">
        <v>19</v>
      </c>
      <c r="F336" s="231" t="s">
        <v>227</v>
      </c>
      <c r="G336" s="229"/>
      <c r="H336" s="232">
        <v>0.089999999999999997</v>
      </c>
      <c r="I336" s="233"/>
      <c r="J336" s="229"/>
      <c r="K336" s="229"/>
      <c r="L336" s="234"/>
      <c r="M336" s="235"/>
      <c r="N336" s="236"/>
      <c r="O336" s="236"/>
      <c r="P336" s="236"/>
      <c r="Q336" s="236"/>
      <c r="R336" s="236"/>
      <c r="S336" s="236"/>
      <c r="T336" s="23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8" t="s">
        <v>130</v>
      </c>
      <c r="AU336" s="238" t="s">
        <v>79</v>
      </c>
      <c r="AV336" s="14" t="s">
        <v>79</v>
      </c>
      <c r="AW336" s="14" t="s">
        <v>33</v>
      </c>
      <c r="AX336" s="14" t="s">
        <v>72</v>
      </c>
      <c r="AY336" s="238" t="s">
        <v>119</v>
      </c>
    </row>
    <row r="337" s="13" customFormat="1">
      <c r="A337" s="13"/>
      <c r="B337" s="217"/>
      <c r="C337" s="218"/>
      <c r="D337" s="219" t="s">
        <v>130</v>
      </c>
      <c r="E337" s="220" t="s">
        <v>19</v>
      </c>
      <c r="F337" s="221" t="s">
        <v>191</v>
      </c>
      <c r="G337" s="218"/>
      <c r="H337" s="220" t="s">
        <v>19</v>
      </c>
      <c r="I337" s="222"/>
      <c r="J337" s="218"/>
      <c r="K337" s="218"/>
      <c r="L337" s="223"/>
      <c r="M337" s="224"/>
      <c r="N337" s="225"/>
      <c r="O337" s="225"/>
      <c r="P337" s="225"/>
      <c r="Q337" s="225"/>
      <c r="R337" s="225"/>
      <c r="S337" s="225"/>
      <c r="T337" s="22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27" t="s">
        <v>130</v>
      </c>
      <c r="AU337" s="227" t="s">
        <v>79</v>
      </c>
      <c r="AV337" s="13" t="s">
        <v>77</v>
      </c>
      <c r="AW337" s="13" t="s">
        <v>33</v>
      </c>
      <c r="AX337" s="13" t="s">
        <v>72</v>
      </c>
      <c r="AY337" s="227" t="s">
        <v>119</v>
      </c>
    </row>
    <row r="338" s="14" customFormat="1">
      <c r="A338" s="14"/>
      <c r="B338" s="228"/>
      <c r="C338" s="229"/>
      <c r="D338" s="219" t="s">
        <v>130</v>
      </c>
      <c r="E338" s="230" t="s">
        <v>19</v>
      </c>
      <c r="F338" s="231" t="s">
        <v>233</v>
      </c>
      <c r="G338" s="229"/>
      <c r="H338" s="232">
        <v>1.6140000000000001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38" t="s">
        <v>130</v>
      </c>
      <c r="AU338" s="238" t="s">
        <v>79</v>
      </c>
      <c r="AV338" s="14" t="s">
        <v>79</v>
      </c>
      <c r="AW338" s="14" t="s">
        <v>33</v>
      </c>
      <c r="AX338" s="14" t="s">
        <v>72</v>
      </c>
      <c r="AY338" s="238" t="s">
        <v>119</v>
      </c>
    </row>
    <row r="339" s="13" customFormat="1">
      <c r="A339" s="13"/>
      <c r="B339" s="217"/>
      <c r="C339" s="218"/>
      <c r="D339" s="219" t="s">
        <v>130</v>
      </c>
      <c r="E339" s="220" t="s">
        <v>19</v>
      </c>
      <c r="F339" s="221" t="s">
        <v>193</v>
      </c>
      <c r="G339" s="218"/>
      <c r="H339" s="220" t="s">
        <v>19</v>
      </c>
      <c r="I339" s="222"/>
      <c r="J339" s="218"/>
      <c r="K339" s="218"/>
      <c r="L339" s="223"/>
      <c r="M339" s="224"/>
      <c r="N339" s="225"/>
      <c r="O339" s="225"/>
      <c r="P339" s="225"/>
      <c r="Q339" s="225"/>
      <c r="R339" s="225"/>
      <c r="S339" s="225"/>
      <c r="T339" s="22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27" t="s">
        <v>130</v>
      </c>
      <c r="AU339" s="227" t="s">
        <v>79</v>
      </c>
      <c r="AV339" s="13" t="s">
        <v>77</v>
      </c>
      <c r="AW339" s="13" t="s">
        <v>33</v>
      </c>
      <c r="AX339" s="13" t="s">
        <v>72</v>
      </c>
      <c r="AY339" s="227" t="s">
        <v>119</v>
      </c>
    </row>
    <row r="340" s="14" customFormat="1">
      <c r="A340" s="14"/>
      <c r="B340" s="228"/>
      <c r="C340" s="229"/>
      <c r="D340" s="219" t="s">
        <v>130</v>
      </c>
      <c r="E340" s="230" t="s">
        <v>19</v>
      </c>
      <c r="F340" s="231" t="s">
        <v>234</v>
      </c>
      <c r="G340" s="229"/>
      <c r="H340" s="232">
        <v>3.7370000000000001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38" t="s">
        <v>130</v>
      </c>
      <c r="AU340" s="238" t="s">
        <v>79</v>
      </c>
      <c r="AV340" s="14" t="s">
        <v>79</v>
      </c>
      <c r="AW340" s="14" t="s">
        <v>33</v>
      </c>
      <c r="AX340" s="14" t="s">
        <v>72</v>
      </c>
      <c r="AY340" s="238" t="s">
        <v>119</v>
      </c>
    </row>
    <row r="341" s="13" customFormat="1">
      <c r="A341" s="13"/>
      <c r="B341" s="217"/>
      <c r="C341" s="218"/>
      <c r="D341" s="219" t="s">
        <v>130</v>
      </c>
      <c r="E341" s="220" t="s">
        <v>19</v>
      </c>
      <c r="F341" s="221" t="s">
        <v>195</v>
      </c>
      <c r="G341" s="218"/>
      <c r="H341" s="220" t="s">
        <v>19</v>
      </c>
      <c r="I341" s="222"/>
      <c r="J341" s="218"/>
      <c r="K341" s="218"/>
      <c r="L341" s="223"/>
      <c r="M341" s="224"/>
      <c r="N341" s="225"/>
      <c r="O341" s="225"/>
      <c r="P341" s="225"/>
      <c r="Q341" s="225"/>
      <c r="R341" s="225"/>
      <c r="S341" s="225"/>
      <c r="T341" s="22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7" t="s">
        <v>130</v>
      </c>
      <c r="AU341" s="227" t="s">
        <v>79</v>
      </c>
      <c r="AV341" s="13" t="s">
        <v>77</v>
      </c>
      <c r="AW341" s="13" t="s">
        <v>33</v>
      </c>
      <c r="AX341" s="13" t="s">
        <v>72</v>
      </c>
      <c r="AY341" s="227" t="s">
        <v>119</v>
      </c>
    </row>
    <row r="342" s="14" customFormat="1">
      <c r="A342" s="14"/>
      <c r="B342" s="228"/>
      <c r="C342" s="229"/>
      <c r="D342" s="219" t="s">
        <v>130</v>
      </c>
      <c r="E342" s="230" t="s">
        <v>19</v>
      </c>
      <c r="F342" s="231" t="s">
        <v>235</v>
      </c>
      <c r="G342" s="229"/>
      <c r="H342" s="232">
        <v>1.661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8" t="s">
        <v>130</v>
      </c>
      <c r="AU342" s="238" t="s">
        <v>79</v>
      </c>
      <c r="AV342" s="14" t="s">
        <v>79</v>
      </c>
      <c r="AW342" s="14" t="s">
        <v>33</v>
      </c>
      <c r="AX342" s="14" t="s">
        <v>72</v>
      </c>
      <c r="AY342" s="238" t="s">
        <v>119</v>
      </c>
    </row>
    <row r="343" s="15" customFormat="1">
      <c r="A343" s="15"/>
      <c r="B343" s="239"/>
      <c r="C343" s="240"/>
      <c r="D343" s="219" t="s">
        <v>130</v>
      </c>
      <c r="E343" s="241" t="s">
        <v>19</v>
      </c>
      <c r="F343" s="242" t="s">
        <v>133</v>
      </c>
      <c r="G343" s="240"/>
      <c r="H343" s="243">
        <v>13.713999999999999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49" t="s">
        <v>130</v>
      </c>
      <c r="AU343" s="249" t="s">
        <v>79</v>
      </c>
      <c r="AV343" s="15" t="s">
        <v>126</v>
      </c>
      <c r="AW343" s="15" t="s">
        <v>33</v>
      </c>
      <c r="AX343" s="15" t="s">
        <v>77</v>
      </c>
      <c r="AY343" s="249" t="s">
        <v>119</v>
      </c>
    </row>
    <row r="344" s="12" customFormat="1" ht="22.8" customHeight="1">
      <c r="A344" s="12"/>
      <c r="B344" s="183"/>
      <c r="C344" s="184"/>
      <c r="D344" s="185" t="s">
        <v>71</v>
      </c>
      <c r="E344" s="197" t="s">
        <v>126</v>
      </c>
      <c r="F344" s="197" t="s">
        <v>236</v>
      </c>
      <c r="G344" s="184"/>
      <c r="H344" s="184"/>
      <c r="I344" s="187"/>
      <c r="J344" s="198">
        <f>BK344</f>
        <v>0</v>
      </c>
      <c r="K344" s="184"/>
      <c r="L344" s="189"/>
      <c r="M344" s="190"/>
      <c r="N344" s="191"/>
      <c r="O344" s="191"/>
      <c r="P344" s="192">
        <f>SUM(P345:P541)</f>
        <v>0</v>
      </c>
      <c r="Q344" s="191"/>
      <c r="R344" s="192">
        <f>SUM(R345:R541)</f>
        <v>14.381957330000001</v>
      </c>
      <c r="S344" s="191"/>
      <c r="T344" s="193">
        <f>SUM(T345:T541)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4" t="s">
        <v>77</v>
      </c>
      <c r="AT344" s="195" t="s">
        <v>71</v>
      </c>
      <c r="AU344" s="195" t="s">
        <v>77</v>
      </c>
      <c r="AY344" s="194" t="s">
        <v>119</v>
      </c>
      <c r="BK344" s="196">
        <f>SUM(BK345:BK541)</f>
        <v>0</v>
      </c>
    </row>
    <row r="345" s="2" customFormat="1" ht="49.05" customHeight="1">
      <c r="A345" s="40"/>
      <c r="B345" s="41"/>
      <c r="C345" s="199" t="s">
        <v>237</v>
      </c>
      <c r="D345" s="199" t="s">
        <v>121</v>
      </c>
      <c r="E345" s="200" t="s">
        <v>238</v>
      </c>
      <c r="F345" s="201" t="s">
        <v>239</v>
      </c>
      <c r="G345" s="202" t="s">
        <v>224</v>
      </c>
      <c r="H345" s="203">
        <v>2.9220000000000002</v>
      </c>
      <c r="I345" s="204"/>
      <c r="J345" s="205">
        <f>ROUND(I345*H345,2)</f>
        <v>0</v>
      </c>
      <c r="K345" s="201" t="s">
        <v>125</v>
      </c>
      <c r="L345" s="46"/>
      <c r="M345" s="206" t="s">
        <v>19</v>
      </c>
      <c r="N345" s="207" t="s">
        <v>43</v>
      </c>
      <c r="O345" s="86"/>
      <c r="P345" s="208">
        <f>O345*H345</f>
        <v>0</v>
      </c>
      <c r="Q345" s="208">
        <v>2.5020099999999998</v>
      </c>
      <c r="R345" s="208">
        <f>Q345*H345</f>
        <v>7.3108732199999995</v>
      </c>
      <c r="S345" s="208">
        <v>0</v>
      </c>
      <c r="T345" s="209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0" t="s">
        <v>126</v>
      </c>
      <c r="AT345" s="210" t="s">
        <v>121</v>
      </c>
      <c r="AU345" s="210" t="s">
        <v>79</v>
      </c>
      <c r="AY345" s="19" t="s">
        <v>119</v>
      </c>
      <c r="BE345" s="211">
        <f>IF(N345="základní",J345,0)</f>
        <v>0</v>
      </c>
      <c r="BF345" s="211">
        <f>IF(N345="snížená",J345,0)</f>
        <v>0</v>
      </c>
      <c r="BG345" s="211">
        <f>IF(N345="zákl. přenesená",J345,0)</f>
        <v>0</v>
      </c>
      <c r="BH345" s="211">
        <f>IF(N345="sníž. přenesená",J345,0)</f>
        <v>0</v>
      </c>
      <c r="BI345" s="211">
        <f>IF(N345="nulová",J345,0)</f>
        <v>0</v>
      </c>
      <c r="BJ345" s="19" t="s">
        <v>77</v>
      </c>
      <c r="BK345" s="211">
        <f>ROUND(I345*H345,2)</f>
        <v>0</v>
      </c>
      <c r="BL345" s="19" t="s">
        <v>126</v>
      </c>
      <c r="BM345" s="210" t="s">
        <v>240</v>
      </c>
    </row>
    <row r="346" s="2" customFormat="1">
      <c r="A346" s="40"/>
      <c r="B346" s="41"/>
      <c r="C346" s="42"/>
      <c r="D346" s="212" t="s">
        <v>128</v>
      </c>
      <c r="E346" s="42"/>
      <c r="F346" s="213" t="s">
        <v>241</v>
      </c>
      <c r="G346" s="42"/>
      <c r="H346" s="42"/>
      <c r="I346" s="214"/>
      <c r="J346" s="42"/>
      <c r="K346" s="42"/>
      <c r="L346" s="46"/>
      <c r="M346" s="215"/>
      <c r="N346" s="216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128</v>
      </c>
      <c r="AU346" s="19" t="s">
        <v>79</v>
      </c>
    </row>
    <row r="347" s="13" customFormat="1">
      <c r="A347" s="13"/>
      <c r="B347" s="217"/>
      <c r="C347" s="218"/>
      <c r="D347" s="219" t="s">
        <v>130</v>
      </c>
      <c r="E347" s="220" t="s">
        <v>19</v>
      </c>
      <c r="F347" s="221" t="s">
        <v>242</v>
      </c>
      <c r="G347" s="218"/>
      <c r="H347" s="220" t="s">
        <v>19</v>
      </c>
      <c r="I347" s="222"/>
      <c r="J347" s="218"/>
      <c r="K347" s="218"/>
      <c r="L347" s="223"/>
      <c r="M347" s="224"/>
      <c r="N347" s="225"/>
      <c r="O347" s="225"/>
      <c r="P347" s="225"/>
      <c r="Q347" s="225"/>
      <c r="R347" s="225"/>
      <c r="S347" s="225"/>
      <c r="T347" s="22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7" t="s">
        <v>130</v>
      </c>
      <c r="AU347" s="227" t="s">
        <v>79</v>
      </c>
      <c r="AV347" s="13" t="s">
        <v>77</v>
      </c>
      <c r="AW347" s="13" t="s">
        <v>33</v>
      </c>
      <c r="AX347" s="13" t="s">
        <v>72</v>
      </c>
      <c r="AY347" s="227" t="s">
        <v>119</v>
      </c>
    </row>
    <row r="348" s="13" customFormat="1">
      <c r="A348" s="13"/>
      <c r="B348" s="217"/>
      <c r="C348" s="218"/>
      <c r="D348" s="219" t="s">
        <v>130</v>
      </c>
      <c r="E348" s="220" t="s">
        <v>19</v>
      </c>
      <c r="F348" s="221" t="s">
        <v>243</v>
      </c>
      <c r="G348" s="218"/>
      <c r="H348" s="220" t="s">
        <v>19</v>
      </c>
      <c r="I348" s="222"/>
      <c r="J348" s="218"/>
      <c r="K348" s="218"/>
      <c r="L348" s="223"/>
      <c r="M348" s="224"/>
      <c r="N348" s="225"/>
      <c r="O348" s="225"/>
      <c r="P348" s="225"/>
      <c r="Q348" s="225"/>
      <c r="R348" s="225"/>
      <c r="S348" s="225"/>
      <c r="T348" s="22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27" t="s">
        <v>130</v>
      </c>
      <c r="AU348" s="227" t="s">
        <v>79</v>
      </c>
      <c r="AV348" s="13" t="s">
        <v>77</v>
      </c>
      <c r="AW348" s="13" t="s">
        <v>33</v>
      </c>
      <c r="AX348" s="13" t="s">
        <v>72</v>
      </c>
      <c r="AY348" s="227" t="s">
        <v>119</v>
      </c>
    </row>
    <row r="349" s="14" customFormat="1">
      <c r="A349" s="14"/>
      <c r="B349" s="228"/>
      <c r="C349" s="229"/>
      <c r="D349" s="219" t="s">
        <v>130</v>
      </c>
      <c r="E349" s="230" t="s">
        <v>19</v>
      </c>
      <c r="F349" s="231" t="s">
        <v>244</v>
      </c>
      <c r="G349" s="229"/>
      <c r="H349" s="232">
        <v>2.9220000000000002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38" t="s">
        <v>130</v>
      </c>
      <c r="AU349" s="238" t="s">
        <v>79</v>
      </c>
      <c r="AV349" s="14" t="s">
        <v>79</v>
      </c>
      <c r="AW349" s="14" t="s">
        <v>33</v>
      </c>
      <c r="AX349" s="14" t="s">
        <v>72</v>
      </c>
      <c r="AY349" s="238" t="s">
        <v>119</v>
      </c>
    </row>
    <row r="350" s="15" customFormat="1">
      <c r="A350" s="15"/>
      <c r="B350" s="239"/>
      <c r="C350" s="240"/>
      <c r="D350" s="219" t="s">
        <v>130</v>
      </c>
      <c r="E350" s="241" t="s">
        <v>19</v>
      </c>
      <c r="F350" s="242" t="s">
        <v>133</v>
      </c>
      <c r="G350" s="240"/>
      <c r="H350" s="243">
        <v>2.9220000000000002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49" t="s">
        <v>130</v>
      </c>
      <c r="AU350" s="249" t="s">
        <v>79</v>
      </c>
      <c r="AV350" s="15" t="s">
        <v>126</v>
      </c>
      <c r="AW350" s="15" t="s">
        <v>33</v>
      </c>
      <c r="AX350" s="15" t="s">
        <v>77</v>
      </c>
      <c r="AY350" s="249" t="s">
        <v>119</v>
      </c>
    </row>
    <row r="351" s="2" customFormat="1" ht="90" customHeight="1">
      <c r="A351" s="40"/>
      <c r="B351" s="41"/>
      <c r="C351" s="199" t="s">
        <v>245</v>
      </c>
      <c r="D351" s="199" t="s">
        <v>121</v>
      </c>
      <c r="E351" s="200" t="s">
        <v>246</v>
      </c>
      <c r="F351" s="201" t="s">
        <v>247</v>
      </c>
      <c r="G351" s="202" t="s">
        <v>124</v>
      </c>
      <c r="H351" s="203">
        <v>99.822000000000003</v>
      </c>
      <c r="I351" s="204"/>
      <c r="J351" s="205">
        <f>ROUND(I351*H351,2)</f>
        <v>0</v>
      </c>
      <c r="K351" s="201" t="s">
        <v>125</v>
      </c>
      <c r="L351" s="46"/>
      <c r="M351" s="206" t="s">
        <v>19</v>
      </c>
      <c r="N351" s="207" t="s">
        <v>43</v>
      </c>
      <c r="O351" s="86"/>
      <c r="P351" s="208">
        <f>O351*H351</f>
        <v>0</v>
      </c>
      <c r="Q351" s="208">
        <v>0.01472</v>
      </c>
      <c r="R351" s="208">
        <f>Q351*H351</f>
        <v>1.46937984</v>
      </c>
      <c r="S351" s="208">
        <v>0</v>
      </c>
      <c r="T351" s="209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0" t="s">
        <v>126</v>
      </c>
      <c r="AT351" s="210" t="s">
        <v>121</v>
      </c>
      <c r="AU351" s="210" t="s">
        <v>79</v>
      </c>
      <c r="AY351" s="19" t="s">
        <v>119</v>
      </c>
      <c r="BE351" s="211">
        <f>IF(N351="základní",J351,0)</f>
        <v>0</v>
      </c>
      <c r="BF351" s="211">
        <f>IF(N351="snížená",J351,0)</f>
        <v>0</v>
      </c>
      <c r="BG351" s="211">
        <f>IF(N351="zákl. přenesená",J351,0)</f>
        <v>0</v>
      </c>
      <c r="BH351" s="211">
        <f>IF(N351="sníž. přenesená",J351,0)</f>
        <v>0</v>
      </c>
      <c r="BI351" s="211">
        <f>IF(N351="nulová",J351,0)</f>
        <v>0</v>
      </c>
      <c r="BJ351" s="19" t="s">
        <v>77</v>
      </c>
      <c r="BK351" s="211">
        <f>ROUND(I351*H351,2)</f>
        <v>0</v>
      </c>
      <c r="BL351" s="19" t="s">
        <v>126</v>
      </c>
      <c r="BM351" s="210" t="s">
        <v>248</v>
      </c>
    </row>
    <row r="352" s="2" customFormat="1">
      <c r="A352" s="40"/>
      <c r="B352" s="41"/>
      <c r="C352" s="42"/>
      <c r="D352" s="212" t="s">
        <v>128</v>
      </c>
      <c r="E352" s="42"/>
      <c r="F352" s="213" t="s">
        <v>249</v>
      </c>
      <c r="G352" s="42"/>
      <c r="H352" s="42"/>
      <c r="I352" s="214"/>
      <c r="J352" s="42"/>
      <c r="K352" s="42"/>
      <c r="L352" s="46"/>
      <c r="M352" s="215"/>
      <c r="N352" s="216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128</v>
      </c>
      <c r="AU352" s="19" t="s">
        <v>79</v>
      </c>
    </row>
    <row r="353" s="13" customFormat="1">
      <c r="A353" s="13"/>
      <c r="B353" s="217"/>
      <c r="C353" s="218"/>
      <c r="D353" s="219" t="s">
        <v>130</v>
      </c>
      <c r="E353" s="220" t="s">
        <v>19</v>
      </c>
      <c r="F353" s="221" t="s">
        <v>250</v>
      </c>
      <c r="G353" s="218"/>
      <c r="H353" s="220" t="s">
        <v>19</v>
      </c>
      <c r="I353" s="222"/>
      <c r="J353" s="218"/>
      <c r="K353" s="218"/>
      <c r="L353" s="223"/>
      <c r="M353" s="224"/>
      <c r="N353" s="225"/>
      <c r="O353" s="225"/>
      <c r="P353" s="225"/>
      <c r="Q353" s="225"/>
      <c r="R353" s="225"/>
      <c r="S353" s="225"/>
      <c r="T353" s="22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27" t="s">
        <v>130</v>
      </c>
      <c r="AU353" s="227" t="s">
        <v>79</v>
      </c>
      <c r="AV353" s="13" t="s">
        <v>77</v>
      </c>
      <c r="AW353" s="13" t="s">
        <v>33</v>
      </c>
      <c r="AX353" s="13" t="s">
        <v>72</v>
      </c>
      <c r="AY353" s="227" t="s">
        <v>119</v>
      </c>
    </row>
    <row r="354" s="13" customFormat="1">
      <c r="A354" s="13"/>
      <c r="B354" s="217"/>
      <c r="C354" s="218"/>
      <c r="D354" s="219" t="s">
        <v>130</v>
      </c>
      <c r="E354" s="220" t="s">
        <v>19</v>
      </c>
      <c r="F354" s="221" t="s">
        <v>251</v>
      </c>
      <c r="G354" s="218"/>
      <c r="H354" s="220" t="s">
        <v>19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27" t="s">
        <v>130</v>
      </c>
      <c r="AU354" s="227" t="s">
        <v>79</v>
      </c>
      <c r="AV354" s="13" t="s">
        <v>77</v>
      </c>
      <c r="AW354" s="13" t="s">
        <v>33</v>
      </c>
      <c r="AX354" s="13" t="s">
        <v>72</v>
      </c>
      <c r="AY354" s="227" t="s">
        <v>119</v>
      </c>
    </row>
    <row r="355" s="14" customFormat="1">
      <c r="A355" s="14"/>
      <c r="B355" s="228"/>
      <c r="C355" s="229"/>
      <c r="D355" s="219" t="s">
        <v>130</v>
      </c>
      <c r="E355" s="230" t="s">
        <v>19</v>
      </c>
      <c r="F355" s="231" t="s">
        <v>252</v>
      </c>
      <c r="G355" s="229"/>
      <c r="H355" s="232">
        <v>7.2599999999999998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38" t="s">
        <v>130</v>
      </c>
      <c r="AU355" s="238" t="s">
        <v>79</v>
      </c>
      <c r="AV355" s="14" t="s">
        <v>79</v>
      </c>
      <c r="AW355" s="14" t="s">
        <v>33</v>
      </c>
      <c r="AX355" s="14" t="s">
        <v>72</v>
      </c>
      <c r="AY355" s="238" t="s">
        <v>119</v>
      </c>
    </row>
    <row r="356" s="13" customFormat="1">
      <c r="A356" s="13"/>
      <c r="B356" s="217"/>
      <c r="C356" s="218"/>
      <c r="D356" s="219" t="s">
        <v>130</v>
      </c>
      <c r="E356" s="220" t="s">
        <v>19</v>
      </c>
      <c r="F356" s="221" t="s">
        <v>253</v>
      </c>
      <c r="G356" s="218"/>
      <c r="H356" s="220" t="s">
        <v>19</v>
      </c>
      <c r="I356" s="222"/>
      <c r="J356" s="218"/>
      <c r="K356" s="218"/>
      <c r="L356" s="223"/>
      <c r="M356" s="224"/>
      <c r="N356" s="225"/>
      <c r="O356" s="225"/>
      <c r="P356" s="225"/>
      <c r="Q356" s="225"/>
      <c r="R356" s="225"/>
      <c r="S356" s="225"/>
      <c r="T356" s="22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27" t="s">
        <v>130</v>
      </c>
      <c r="AU356" s="227" t="s">
        <v>79</v>
      </c>
      <c r="AV356" s="13" t="s">
        <v>77</v>
      </c>
      <c r="AW356" s="13" t="s">
        <v>33</v>
      </c>
      <c r="AX356" s="13" t="s">
        <v>72</v>
      </c>
      <c r="AY356" s="227" t="s">
        <v>119</v>
      </c>
    </row>
    <row r="357" s="14" customFormat="1">
      <c r="A357" s="14"/>
      <c r="B357" s="228"/>
      <c r="C357" s="229"/>
      <c r="D357" s="219" t="s">
        <v>130</v>
      </c>
      <c r="E357" s="230" t="s">
        <v>19</v>
      </c>
      <c r="F357" s="231" t="s">
        <v>252</v>
      </c>
      <c r="G357" s="229"/>
      <c r="H357" s="232">
        <v>7.2599999999999998</v>
      </c>
      <c r="I357" s="233"/>
      <c r="J357" s="229"/>
      <c r="K357" s="229"/>
      <c r="L357" s="234"/>
      <c r="M357" s="235"/>
      <c r="N357" s="236"/>
      <c r="O357" s="236"/>
      <c r="P357" s="236"/>
      <c r="Q357" s="236"/>
      <c r="R357" s="236"/>
      <c r="S357" s="236"/>
      <c r="T357" s="23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38" t="s">
        <v>130</v>
      </c>
      <c r="AU357" s="238" t="s">
        <v>79</v>
      </c>
      <c r="AV357" s="14" t="s">
        <v>79</v>
      </c>
      <c r="AW357" s="14" t="s">
        <v>33</v>
      </c>
      <c r="AX357" s="14" t="s">
        <v>72</v>
      </c>
      <c r="AY357" s="238" t="s">
        <v>119</v>
      </c>
    </row>
    <row r="358" s="13" customFormat="1">
      <c r="A358" s="13"/>
      <c r="B358" s="217"/>
      <c r="C358" s="218"/>
      <c r="D358" s="219" t="s">
        <v>130</v>
      </c>
      <c r="E358" s="220" t="s">
        <v>19</v>
      </c>
      <c r="F358" s="221" t="s">
        <v>254</v>
      </c>
      <c r="G358" s="218"/>
      <c r="H358" s="220" t="s">
        <v>19</v>
      </c>
      <c r="I358" s="222"/>
      <c r="J358" s="218"/>
      <c r="K358" s="218"/>
      <c r="L358" s="223"/>
      <c r="M358" s="224"/>
      <c r="N358" s="225"/>
      <c r="O358" s="225"/>
      <c r="P358" s="225"/>
      <c r="Q358" s="225"/>
      <c r="R358" s="225"/>
      <c r="S358" s="225"/>
      <c r="T358" s="22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7" t="s">
        <v>130</v>
      </c>
      <c r="AU358" s="227" t="s">
        <v>79</v>
      </c>
      <c r="AV358" s="13" t="s">
        <v>77</v>
      </c>
      <c r="AW358" s="13" t="s">
        <v>33</v>
      </c>
      <c r="AX358" s="13" t="s">
        <v>72</v>
      </c>
      <c r="AY358" s="227" t="s">
        <v>119</v>
      </c>
    </row>
    <row r="359" s="14" customFormat="1">
      <c r="A359" s="14"/>
      <c r="B359" s="228"/>
      <c r="C359" s="229"/>
      <c r="D359" s="219" t="s">
        <v>130</v>
      </c>
      <c r="E359" s="230" t="s">
        <v>19</v>
      </c>
      <c r="F359" s="231" t="s">
        <v>255</v>
      </c>
      <c r="G359" s="229"/>
      <c r="H359" s="232">
        <v>3.6299999999999999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8" t="s">
        <v>130</v>
      </c>
      <c r="AU359" s="238" t="s">
        <v>79</v>
      </c>
      <c r="AV359" s="14" t="s">
        <v>79</v>
      </c>
      <c r="AW359" s="14" t="s">
        <v>33</v>
      </c>
      <c r="AX359" s="14" t="s">
        <v>72</v>
      </c>
      <c r="AY359" s="238" t="s">
        <v>119</v>
      </c>
    </row>
    <row r="360" s="13" customFormat="1">
      <c r="A360" s="13"/>
      <c r="B360" s="217"/>
      <c r="C360" s="218"/>
      <c r="D360" s="219" t="s">
        <v>130</v>
      </c>
      <c r="E360" s="220" t="s">
        <v>19</v>
      </c>
      <c r="F360" s="221" t="s">
        <v>256</v>
      </c>
      <c r="G360" s="218"/>
      <c r="H360" s="220" t="s">
        <v>19</v>
      </c>
      <c r="I360" s="222"/>
      <c r="J360" s="218"/>
      <c r="K360" s="218"/>
      <c r="L360" s="223"/>
      <c r="M360" s="224"/>
      <c r="N360" s="225"/>
      <c r="O360" s="225"/>
      <c r="P360" s="225"/>
      <c r="Q360" s="225"/>
      <c r="R360" s="225"/>
      <c r="S360" s="225"/>
      <c r="T360" s="22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27" t="s">
        <v>130</v>
      </c>
      <c r="AU360" s="227" t="s">
        <v>79</v>
      </c>
      <c r="AV360" s="13" t="s">
        <v>77</v>
      </c>
      <c r="AW360" s="13" t="s">
        <v>33</v>
      </c>
      <c r="AX360" s="13" t="s">
        <v>72</v>
      </c>
      <c r="AY360" s="227" t="s">
        <v>119</v>
      </c>
    </row>
    <row r="361" s="14" customFormat="1">
      <c r="A361" s="14"/>
      <c r="B361" s="228"/>
      <c r="C361" s="229"/>
      <c r="D361" s="219" t="s">
        <v>130</v>
      </c>
      <c r="E361" s="230" t="s">
        <v>19</v>
      </c>
      <c r="F361" s="231" t="s">
        <v>257</v>
      </c>
      <c r="G361" s="229"/>
      <c r="H361" s="232">
        <v>5.4459999999999997</v>
      </c>
      <c r="I361" s="233"/>
      <c r="J361" s="229"/>
      <c r="K361" s="229"/>
      <c r="L361" s="234"/>
      <c r="M361" s="235"/>
      <c r="N361" s="236"/>
      <c r="O361" s="236"/>
      <c r="P361" s="236"/>
      <c r="Q361" s="236"/>
      <c r="R361" s="236"/>
      <c r="S361" s="236"/>
      <c r="T361" s="23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38" t="s">
        <v>130</v>
      </c>
      <c r="AU361" s="238" t="s">
        <v>79</v>
      </c>
      <c r="AV361" s="14" t="s">
        <v>79</v>
      </c>
      <c r="AW361" s="14" t="s">
        <v>33</v>
      </c>
      <c r="AX361" s="14" t="s">
        <v>72</v>
      </c>
      <c r="AY361" s="238" t="s">
        <v>119</v>
      </c>
    </row>
    <row r="362" s="13" customFormat="1">
      <c r="A362" s="13"/>
      <c r="B362" s="217"/>
      <c r="C362" s="218"/>
      <c r="D362" s="219" t="s">
        <v>130</v>
      </c>
      <c r="E362" s="220" t="s">
        <v>19</v>
      </c>
      <c r="F362" s="221" t="s">
        <v>258</v>
      </c>
      <c r="G362" s="218"/>
      <c r="H362" s="220" t="s">
        <v>19</v>
      </c>
      <c r="I362" s="222"/>
      <c r="J362" s="218"/>
      <c r="K362" s="218"/>
      <c r="L362" s="223"/>
      <c r="M362" s="224"/>
      <c r="N362" s="225"/>
      <c r="O362" s="225"/>
      <c r="P362" s="225"/>
      <c r="Q362" s="225"/>
      <c r="R362" s="225"/>
      <c r="S362" s="225"/>
      <c r="T362" s="22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27" t="s">
        <v>130</v>
      </c>
      <c r="AU362" s="227" t="s">
        <v>79</v>
      </c>
      <c r="AV362" s="13" t="s">
        <v>77</v>
      </c>
      <c r="AW362" s="13" t="s">
        <v>33</v>
      </c>
      <c r="AX362" s="13" t="s">
        <v>72</v>
      </c>
      <c r="AY362" s="227" t="s">
        <v>119</v>
      </c>
    </row>
    <row r="363" s="14" customFormat="1">
      <c r="A363" s="14"/>
      <c r="B363" s="228"/>
      <c r="C363" s="229"/>
      <c r="D363" s="219" t="s">
        <v>130</v>
      </c>
      <c r="E363" s="230" t="s">
        <v>19</v>
      </c>
      <c r="F363" s="231" t="s">
        <v>252</v>
      </c>
      <c r="G363" s="229"/>
      <c r="H363" s="232">
        <v>7.2599999999999998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38" t="s">
        <v>130</v>
      </c>
      <c r="AU363" s="238" t="s">
        <v>79</v>
      </c>
      <c r="AV363" s="14" t="s">
        <v>79</v>
      </c>
      <c r="AW363" s="14" t="s">
        <v>33</v>
      </c>
      <c r="AX363" s="14" t="s">
        <v>72</v>
      </c>
      <c r="AY363" s="238" t="s">
        <v>119</v>
      </c>
    </row>
    <row r="364" s="13" customFormat="1">
      <c r="A364" s="13"/>
      <c r="B364" s="217"/>
      <c r="C364" s="218"/>
      <c r="D364" s="219" t="s">
        <v>130</v>
      </c>
      <c r="E364" s="220" t="s">
        <v>19</v>
      </c>
      <c r="F364" s="221" t="s">
        <v>259</v>
      </c>
      <c r="G364" s="218"/>
      <c r="H364" s="220" t="s">
        <v>19</v>
      </c>
      <c r="I364" s="222"/>
      <c r="J364" s="218"/>
      <c r="K364" s="218"/>
      <c r="L364" s="223"/>
      <c r="M364" s="224"/>
      <c r="N364" s="225"/>
      <c r="O364" s="225"/>
      <c r="P364" s="225"/>
      <c r="Q364" s="225"/>
      <c r="R364" s="225"/>
      <c r="S364" s="225"/>
      <c r="T364" s="22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7" t="s">
        <v>130</v>
      </c>
      <c r="AU364" s="227" t="s">
        <v>79</v>
      </c>
      <c r="AV364" s="13" t="s">
        <v>77</v>
      </c>
      <c r="AW364" s="13" t="s">
        <v>33</v>
      </c>
      <c r="AX364" s="13" t="s">
        <v>72</v>
      </c>
      <c r="AY364" s="227" t="s">
        <v>119</v>
      </c>
    </row>
    <row r="365" s="14" customFormat="1">
      <c r="A365" s="14"/>
      <c r="B365" s="228"/>
      <c r="C365" s="229"/>
      <c r="D365" s="219" t="s">
        <v>130</v>
      </c>
      <c r="E365" s="230" t="s">
        <v>19</v>
      </c>
      <c r="F365" s="231" t="s">
        <v>252</v>
      </c>
      <c r="G365" s="229"/>
      <c r="H365" s="232">
        <v>7.2599999999999998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38" t="s">
        <v>130</v>
      </c>
      <c r="AU365" s="238" t="s">
        <v>79</v>
      </c>
      <c r="AV365" s="14" t="s">
        <v>79</v>
      </c>
      <c r="AW365" s="14" t="s">
        <v>33</v>
      </c>
      <c r="AX365" s="14" t="s">
        <v>72</v>
      </c>
      <c r="AY365" s="238" t="s">
        <v>119</v>
      </c>
    </row>
    <row r="366" s="13" customFormat="1">
      <c r="A366" s="13"/>
      <c r="B366" s="217"/>
      <c r="C366" s="218"/>
      <c r="D366" s="219" t="s">
        <v>130</v>
      </c>
      <c r="E366" s="220" t="s">
        <v>19</v>
      </c>
      <c r="F366" s="221" t="s">
        <v>260</v>
      </c>
      <c r="G366" s="218"/>
      <c r="H366" s="220" t="s">
        <v>19</v>
      </c>
      <c r="I366" s="222"/>
      <c r="J366" s="218"/>
      <c r="K366" s="218"/>
      <c r="L366" s="223"/>
      <c r="M366" s="224"/>
      <c r="N366" s="225"/>
      <c r="O366" s="225"/>
      <c r="P366" s="225"/>
      <c r="Q366" s="225"/>
      <c r="R366" s="225"/>
      <c r="S366" s="225"/>
      <c r="T366" s="22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7" t="s">
        <v>130</v>
      </c>
      <c r="AU366" s="227" t="s">
        <v>79</v>
      </c>
      <c r="AV366" s="13" t="s">
        <v>77</v>
      </c>
      <c r="AW366" s="13" t="s">
        <v>33</v>
      </c>
      <c r="AX366" s="13" t="s">
        <v>72</v>
      </c>
      <c r="AY366" s="227" t="s">
        <v>119</v>
      </c>
    </row>
    <row r="367" s="14" customFormat="1">
      <c r="A367" s="14"/>
      <c r="B367" s="228"/>
      <c r="C367" s="229"/>
      <c r="D367" s="219" t="s">
        <v>130</v>
      </c>
      <c r="E367" s="230" t="s">
        <v>19</v>
      </c>
      <c r="F367" s="231" t="s">
        <v>252</v>
      </c>
      <c r="G367" s="229"/>
      <c r="H367" s="232">
        <v>7.2599999999999998</v>
      </c>
      <c r="I367" s="233"/>
      <c r="J367" s="229"/>
      <c r="K367" s="229"/>
      <c r="L367" s="234"/>
      <c r="M367" s="235"/>
      <c r="N367" s="236"/>
      <c r="O367" s="236"/>
      <c r="P367" s="236"/>
      <c r="Q367" s="236"/>
      <c r="R367" s="236"/>
      <c r="S367" s="236"/>
      <c r="T367" s="23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38" t="s">
        <v>130</v>
      </c>
      <c r="AU367" s="238" t="s">
        <v>79</v>
      </c>
      <c r="AV367" s="14" t="s">
        <v>79</v>
      </c>
      <c r="AW367" s="14" t="s">
        <v>33</v>
      </c>
      <c r="AX367" s="14" t="s">
        <v>72</v>
      </c>
      <c r="AY367" s="238" t="s">
        <v>119</v>
      </c>
    </row>
    <row r="368" s="13" customFormat="1">
      <c r="A368" s="13"/>
      <c r="B368" s="217"/>
      <c r="C368" s="218"/>
      <c r="D368" s="219" t="s">
        <v>130</v>
      </c>
      <c r="E368" s="220" t="s">
        <v>19</v>
      </c>
      <c r="F368" s="221" t="s">
        <v>261</v>
      </c>
      <c r="G368" s="218"/>
      <c r="H368" s="220" t="s">
        <v>19</v>
      </c>
      <c r="I368" s="222"/>
      <c r="J368" s="218"/>
      <c r="K368" s="218"/>
      <c r="L368" s="223"/>
      <c r="M368" s="224"/>
      <c r="N368" s="225"/>
      <c r="O368" s="225"/>
      <c r="P368" s="225"/>
      <c r="Q368" s="225"/>
      <c r="R368" s="225"/>
      <c r="S368" s="225"/>
      <c r="T368" s="22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7" t="s">
        <v>130</v>
      </c>
      <c r="AU368" s="227" t="s">
        <v>79</v>
      </c>
      <c r="AV368" s="13" t="s">
        <v>77</v>
      </c>
      <c r="AW368" s="13" t="s">
        <v>33</v>
      </c>
      <c r="AX368" s="13" t="s">
        <v>72</v>
      </c>
      <c r="AY368" s="227" t="s">
        <v>119</v>
      </c>
    </row>
    <row r="369" s="14" customFormat="1">
      <c r="A369" s="14"/>
      <c r="B369" s="228"/>
      <c r="C369" s="229"/>
      <c r="D369" s="219" t="s">
        <v>130</v>
      </c>
      <c r="E369" s="230" t="s">
        <v>19</v>
      </c>
      <c r="F369" s="231" t="s">
        <v>252</v>
      </c>
      <c r="G369" s="229"/>
      <c r="H369" s="232">
        <v>7.2599999999999998</v>
      </c>
      <c r="I369" s="233"/>
      <c r="J369" s="229"/>
      <c r="K369" s="229"/>
      <c r="L369" s="234"/>
      <c r="M369" s="235"/>
      <c r="N369" s="236"/>
      <c r="O369" s="236"/>
      <c r="P369" s="236"/>
      <c r="Q369" s="236"/>
      <c r="R369" s="236"/>
      <c r="S369" s="236"/>
      <c r="T369" s="23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8" t="s">
        <v>130</v>
      </c>
      <c r="AU369" s="238" t="s">
        <v>79</v>
      </c>
      <c r="AV369" s="14" t="s">
        <v>79</v>
      </c>
      <c r="AW369" s="14" t="s">
        <v>33</v>
      </c>
      <c r="AX369" s="14" t="s">
        <v>72</v>
      </c>
      <c r="AY369" s="238" t="s">
        <v>119</v>
      </c>
    </row>
    <row r="370" s="13" customFormat="1">
      <c r="A370" s="13"/>
      <c r="B370" s="217"/>
      <c r="C370" s="218"/>
      <c r="D370" s="219" t="s">
        <v>130</v>
      </c>
      <c r="E370" s="220" t="s">
        <v>19</v>
      </c>
      <c r="F370" s="221" t="s">
        <v>262</v>
      </c>
      <c r="G370" s="218"/>
      <c r="H370" s="220" t="s">
        <v>19</v>
      </c>
      <c r="I370" s="222"/>
      <c r="J370" s="218"/>
      <c r="K370" s="218"/>
      <c r="L370" s="223"/>
      <c r="M370" s="224"/>
      <c r="N370" s="225"/>
      <c r="O370" s="225"/>
      <c r="P370" s="225"/>
      <c r="Q370" s="225"/>
      <c r="R370" s="225"/>
      <c r="S370" s="225"/>
      <c r="T370" s="22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7" t="s">
        <v>130</v>
      </c>
      <c r="AU370" s="227" t="s">
        <v>79</v>
      </c>
      <c r="AV370" s="13" t="s">
        <v>77</v>
      </c>
      <c r="AW370" s="13" t="s">
        <v>33</v>
      </c>
      <c r="AX370" s="13" t="s">
        <v>72</v>
      </c>
      <c r="AY370" s="227" t="s">
        <v>119</v>
      </c>
    </row>
    <row r="371" s="14" customFormat="1">
      <c r="A371" s="14"/>
      <c r="B371" s="228"/>
      <c r="C371" s="229"/>
      <c r="D371" s="219" t="s">
        <v>130</v>
      </c>
      <c r="E371" s="230" t="s">
        <v>19</v>
      </c>
      <c r="F371" s="231" t="s">
        <v>252</v>
      </c>
      <c r="G371" s="229"/>
      <c r="H371" s="232">
        <v>7.2599999999999998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38" t="s">
        <v>130</v>
      </c>
      <c r="AU371" s="238" t="s">
        <v>79</v>
      </c>
      <c r="AV371" s="14" t="s">
        <v>79</v>
      </c>
      <c r="AW371" s="14" t="s">
        <v>33</v>
      </c>
      <c r="AX371" s="14" t="s">
        <v>72</v>
      </c>
      <c r="AY371" s="238" t="s">
        <v>119</v>
      </c>
    </row>
    <row r="372" s="13" customFormat="1">
      <c r="A372" s="13"/>
      <c r="B372" s="217"/>
      <c r="C372" s="218"/>
      <c r="D372" s="219" t="s">
        <v>130</v>
      </c>
      <c r="E372" s="220" t="s">
        <v>19</v>
      </c>
      <c r="F372" s="221" t="s">
        <v>263</v>
      </c>
      <c r="G372" s="218"/>
      <c r="H372" s="220" t="s">
        <v>19</v>
      </c>
      <c r="I372" s="222"/>
      <c r="J372" s="218"/>
      <c r="K372" s="218"/>
      <c r="L372" s="223"/>
      <c r="M372" s="224"/>
      <c r="N372" s="225"/>
      <c r="O372" s="225"/>
      <c r="P372" s="225"/>
      <c r="Q372" s="225"/>
      <c r="R372" s="225"/>
      <c r="S372" s="225"/>
      <c r="T372" s="22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7" t="s">
        <v>130</v>
      </c>
      <c r="AU372" s="227" t="s">
        <v>79</v>
      </c>
      <c r="AV372" s="13" t="s">
        <v>77</v>
      </c>
      <c r="AW372" s="13" t="s">
        <v>33</v>
      </c>
      <c r="AX372" s="13" t="s">
        <v>72</v>
      </c>
      <c r="AY372" s="227" t="s">
        <v>119</v>
      </c>
    </row>
    <row r="373" s="14" customFormat="1">
      <c r="A373" s="14"/>
      <c r="B373" s="228"/>
      <c r="C373" s="229"/>
      <c r="D373" s="219" t="s">
        <v>130</v>
      </c>
      <c r="E373" s="230" t="s">
        <v>19</v>
      </c>
      <c r="F373" s="231" t="s">
        <v>264</v>
      </c>
      <c r="G373" s="229"/>
      <c r="H373" s="232">
        <v>5.1980000000000004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8" t="s">
        <v>130</v>
      </c>
      <c r="AU373" s="238" t="s">
        <v>79</v>
      </c>
      <c r="AV373" s="14" t="s">
        <v>79</v>
      </c>
      <c r="AW373" s="14" t="s">
        <v>33</v>
      </c>
      <c r="AX373" s="14" t="s">
        <v>72</v>
      </c>
      <c r="AY373" s="238" t="s">
        <v>119</v>
      </c>
    </row>
    <row r="374" s="13" customFormat="1">
      <c r="A374" s="13"/>
      <c r="B374" s="217"/>
      <c r="C374" s="218"/>
      <c r="D374" s="219" t="s">
        <v>130</v>
      </c>
      <c r="E374" s="220" t="s">
        <v>19</v>
      </c>
      <c r="F374" s="221" t="s">
        <v>265</v>
      </c>
      <c r="G374" s="218"/>
      <c r="H374" s="220" t="s">
        <v>19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7" t="s">
        <v>130</v>
      </c>
      <c r="AU374" s="227" t="s">
        <v>79</v>
      </c>
      <c r="AV374" s="13" t="s">
        <v>77</v>
      </c>
      <c r="AW374" s="13" t="s">
        <v>33</v>
      </c>
      <c r="AX374" s="13" t="s">
        <v>72</v>
      </c>
      <c r="AY374" s="227" t="s">
        <v>119</v>
      </c>
    </row>
    <row r="375" s="14" customFormat="1">
      <c r="A375" s="14"/>
      <c r="B375" s="228"/>
      <c r="C375" s="229"/>
      <c r="D375" s="219" t="s">
        <v>130</v>
      </c>
      <c r="E375" s="230" t="s">
        <v>19</v>
      </c>
      <c r="F375" s="231" t="s">
        <v>264</v>
      </c>
      <c r="G375" s="229"/>
      <c r="H375" s="232">
        <v>5.1980000000000004</v>
      </c>
      <c r="I375" s="233"/>
      <c r="J375" s="229"/>
      <c r="K375" s="229"/>
      <c r="L375" s="234"/>
      <c r="M375" s="235"/>
      <c r="N375" s="236"/>
      <c r="O375" s="236"/>
      <c r="P375" s="236"/>
      <c r="Q375" s="236"/>
      <c r="R375" s="236"/>
      <c r="S375" s="236"/>
      <c r="T375" s="23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38" t="s">
        <v>130</v>
      </c>
      <c r="AU375" s="238" t="s">
        <v>79</v>
      </c>
      <c r="AV375" s="14" t="s">
        <v>79</v>
      </c>
      <c r="AW375" s="14" t="s">
        <v>33</v>
      </c>
      <c r="AX375" s="14" t="s">
        <v>72</v>
      </c>
      <c r="AY375" s="238" t="s">
        <v>119</v>
      </c>
    </row>
    <row r="376" s="13" customFormat="1">
      <c r="A376" s="13"/>
      <c r="B376" s="217"/>
      <c r="C376" s="218"/>
      <c r="D376" s="219" t="s">
        <v>130</v>
      </c>
      <c r="E376" s="220" t="s">
        <v>19</v>
      </c>
      <c r="F376" s="221" t="s">
        <v>266</v>
      </c>
      <c r="G376" s="218"/>
      <c r="H376" s="220" t="s">
        <v>19</v>
      </c>
      <c r="I376" s="222"/>
      <c r="J376" s="218"/>
      <c r="K376" s="218"/>
      <c r="L376" s="223"/>
      <c r="M376" s="224"/>
      <c r="N376" s="225"/>
      <c r="O376" s="225"/>
      <c r="P376" s="225"/>
      <c r="Q376" s="225"/>
      <c r="R376" s="225"/>
      <c r="S376" s="225"/>
      <c r="T376" s="22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27" t="s">
        <v>130</v>
      </c>
      <c r="AU376" s="227" t="s">
        <v>79</v>
      </c>
      <c r="AV376" s="13" t="s">
        <v>77</v>
      </c>
      <c r="AW376" s="13" t="s">
        <v>33</v>
      </c>
      <c r="AX376" s="13" t="s">
        <v>72</v>
      </c>
      <c r="AY376" s="227" t="s">
        <v>119</v>
      </c>
    </row>
    <row r="377" s="14" customFormat="1">
      <c r="A377" s="14"/>
      <c r="B377" s="228"/>
      <c r="C377" s="229"/>
      <c r="D377" s="219" t="s">
        <v>130</v>
      </c>
      <c r="E377" s="230" t="s">
        <v>19</v>
      </c>
      <c r="F377" s="231" t="s">
        <v>267</v>
      </c>
      <c r="G377" s="229"/>
      <c r="H377" s="232">
        <v>6.9299999999999997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38" t="s">
        <v>130</v>
      </c>
      <c r="AU377" s="238" t="s">
        <v>79</v>
      </c>
      <c r="AV377" s="14" t="s">
        <v>79</v>
      </c>
      <c r="AW377" s="14" t="s">
        <v>33</v>
      </c>
      <c r="AX377" s="14" t="s">
        <v>72</v>
      </c>
      <c r="AY377" s="238" t="s">
        <v>119</v>
      </c>
    </row>
    <row r="378" s="13" customFormat="1">
      <c r="A378" s="13"/>
      <c r="B378" s="217"/>
      <c r="C378" s="218"/>
      <c r="D378" s="219" t="s">
        <v>130</v>
      </c>
      <c r="E378" s="220" t="s">
        <v>19</v>
      </c>
      <c r="F378" s="221" t="s">
        <v>268</v>
      </c>
      <c r="G378" s="218"/>
      <c r="H378" s="220" t="s">
        <v>19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27" t="s">
        <v>130</v>
      </c>
      <c r="AU378" s="227" t="s">
        <v>79</v>
      </c>
      <c r="AV378" s="13" t="s">
        <v>77</v>
      </c>
      <c r="AW378" s="13" t="s">
        <v>33</v>
      </c>
      <c r="AX378" s="13" t="s">
        <v>72</v>
      </c>
      <c r="AY378" s="227" t="s">
        <v>119</v>
      </c>
    </row>
    <row r="379" s="14" customFormat="1">
      <c r="A379" s="14"/>
      <c r="B379" s="228"/>
      <c r="C379" s="229"/>
      <c r="D379" s="219" t="s">
        <v>130</v>
      </c>
      <c r="E379" s="230" t="s">
        <v>19</v>
      </c>
      <c r="F379" s="231" t="s">
        <v>269</v>
      </c>
      <c r="G379" s="229"/>
      <c r="H379" s="232">
        <v>6.5999999999999996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38" t="s">
        <v>130</v>
      </c>
      <c r="AU379" s="238" t="s">
        <v>79</v>
      </c>
      <c r="AV379" s="14" t="s">
        <v>79</v>
      </c>
      <c r="AW379" s="14" t="s">
        <v>33</v>
      </c>
      <c r="AX379" s="14" t="s">
        <v>72</v>
      </c>
      <c r="AY379" s="238" t="s">
        <v>119</v>
      </c>
    </row>
    <row r="380" s="13" customFormat="1">
      <c r="A380" s="13"/>
      <c r="B380" s="217"/>
      <c r="C380" s="218"/>
      <c r="D380" s="219" t="s">
        <v>130</v>
      </c>
      <c r="E380" s="220" t="s">
        <v>19</v>
      </c>
      <c r="F380" s="221" t="s">
        <v>270</v>
      </c>
      <c r="G380" s="218"/>
      <c r="H380" s="220" t="s">
        <v>19</v>
      </c>
      <c r="I380" s="222"/>
      <c r="J380" s="218"/>
      <c r="K380" s="218"/>
      <c r="L380" s="223"/>
      <c r="M380" s="224"/>
      <c r="N380" s="225"/>
      <c r="O380" s="225"/>
      <c r="P380" s="225"/>
      <c r="Q380" s="225"/>
      <c r="R380" s="225"/>
      <c r="S380" s="225"/>
      <c r="T380" s="22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7" t="s">
        <v>130</v>
      </c>
      <c r="AU380" s="227" t="s">
        <v>79</v>
      </c>
      <c r="AV380" s="13" t="s">
        <v>77</v>
      </c>
      <c r="AW380" s="13" t="s">
        <v>33</v>
      </c>
      <c r="AX380" s="13" t="s">
        <v>72</v>
      </c>
      <c r="AY380" s="227" t="s">
        <v>119</v>
      </c>
    </row>
    <row r="381" s="14" customFormat="1">
      <c r="A381" s="14"/>
      <c r="B381" s="228"/>
      <c r="C381" s="229"/>
      <c r="D381" s="219" t="s">
        <v>130</v>
      </c>
      <c r="E381" s="230" t="s">
        <v>19</v>
      </c>
      <c r="F381" s="231" t="s">
        <v>271</v>
      </c>
      <c r="G381" s="229"/>
      <c r="H381" s="232">
        <v>16</v>
      </c>
      <c r="I381" s="233"/>
      <c r="J381" s="229"/>
      <c r="K381" s="229"/>
      <c r="L381" s="234"/>
      <c r="M381" s="235"/>
      <c r="N381" s="236"/>
      <c r="O381" s="236"/>
      <c r="P381" s="236"/>
      <c r="Q381" s="236"/>
      <c r="R381" s="236"/>
      <c r="S381" s="236"/>
      <c r="T381" s="23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38" t="s">
        <v>130</v>
      </c>
      <c r="AU381" s="238" t="s">
        <v>79</v>
      </c>
      <c r="AV381" s="14" t="s">
        <v>79</v>
      </c>
      <c r="AW381" s="14" t="s">
        <v>33</v>
      </c>
      <c r="AX381" s="14" t="s">
        <v>72</v>
      </c>
      <c r="AY381" s="238" t="s">
        <v>119</v>
      </c>
    </row>
    <row r="382" s="15" customFormat="1">
      <c r="A382" s="15"/>
      <c r="B382" s="239"/>
      <c r="C382" s="240"/>
      <c r="D382" s="219" t="s">
        <v>130</v>
      </c>
      <c r="E382" s="241" t="s">
        <v>19</v>
      </c>
      <c r="F382" s="242" t="s">
        <v>133</v>
      </c>
      <c r="G382" s="240"/>
      <c r="H382" s="243">
        <v>99.822000000000003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49" t="s">
        <v>130</v>
      </c>
      <c r="AU382" s="249" t="s">
        <v>79</v>
      </c>
      <c r="AV382" s="15" t="s">
        <v>126</v>
      </c>
      <c r="AW382" s="15" t="s">
        <v>33</v>
      </c>
      <c r="AX382" s="15" t="s">
        <v>77</v>
      </c>
      <c r="AY382" s="249" t="s">
        <v>119</v>
      </c>
    </row>
    <row r="383" s="2" customFormat="1" ht="37.8" customHeight="1">
      <c r="A383" s="40"/>
      <c r="B383" s="41"/>
      <c r="C383" s="199" t="s">
        <v>272</v>
      </c>
      <c r="D383" s="199" t="s">
        <v>121</v>
      </c>
      <c r="E383" s="200" t="s">
        <v>273</v>
      </c>
      <c r="F383" s="201" t="s">
        <v>274</v>
      </c>
      <c r="G383" s="202" t="s">
        <v>124</v>
      </c>
      <c r="H383" s="203">
        <v>102.744</v>
      </c>
      <c r="I383" s="204"/>
      <c r="J383" s="205">
        <f>ROUND(I383*H383,2)</f>
        <v>0</v>
      </c>
      <c r="K383" s="201" t="s">
        <v>125</v>
      </c>
      <c r="L383" s="46"/>
      <c r="M383" s="206" t="s">
        <v>19</v>
      </c>
      <c r="N383" s="207" t="s">
        <v>43</v>
      </c>
      <c r="O383" s="86"/>
      <c r="P383" s="208">
        <f>O383*H383</f>
        <v>0</v>
      </c>
      <c r="Q383" s="208">
        <v>0.00088000000000000003</v>
      </c>
      <c r="R383" s="208">
        <f>Q383*H383</f>
        <v>0.090414720000000004</v>
      </c>
      <c r="S383" s="208">
        <v>0</v>
      </c>
      <c r="T383" s="209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0" t="s">
        <v>126</v>
      </c>
      <c r="AT383" s="210" t="s">
        <v>121</v>
      </c>
      <c r="AU383" s="210" t="s">
        <v>79</v>
      </c>
      <c r="AY383" s="19" t="s">
        <v>119</v>
      </c>
      <c r="BE383" s="211">
        <f>IF(N383="základní",J383,0)</f>
        <v>0</v>
      </c>
      <c r="BF383" s="211">
        <f>IF(N383="snížená",J383,0)</f>
        <v>0</v>
      </c>
      <c r="BG383" s="211">
        <f>IF(N383="zákl. přenesená",J383,0)</f>
        <v>0</v>
      </c>
      <c r="BH383" s="211">
        <f>IF(N383="sníž. přenesená",J383,0)</f>
        <v>0</v>
      </c>
      <c r="BI383" s="211">
        <f>IF(N383="nulová",J383,0)</f>
        <v>0</v>
      </c>
      <c r="BJ383" s="19" t="s">
        <v>77</v>
      </c>
      <c r="BK383" s="211">
        <f>ROUND(I383*H383,2)</f>
        <v>0</v>
      </c>
      <c r="BL383" s="19" t="s">
        <v>126</v>
      </c>
      <c r="BM383" s="210" t="s">
        <v>275</v>
      </c>
    </row>
    <row r="384" s="2" customFormat="1">
      <c r="A384" s="40"/>
      <c r="B384" s="41"/>
      <c r="C384" s="42"/>
      <c r="D384" s="212" t="s">
        <v>128</v>
      </c>
      <c r="E384" s="42"/>
      <c r="F384" s="213" t="s">
        <v>276</v>
      </c>
      <c r="G384" s="42"/>
      <c r="H384" s="42"/>
      <c r="I384" s="214"/>
      <c r="J384" s="42"/>
      <c r="K384" s="42"/>
      <c r="L384" s="46"/>
      <c r="M384" s="215"/>
      <c r="N384" s="216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128</v>
      </c>
      <c r="AU384" s="19" t="s">
        <v>79</v>
      </c>
    </row>
    <row r="385" s="13" customFormat="1">
      <c r="A385" s="13"/>
      <c r="B385" s="217"/>
      <c r="C385" s="218"/>
      <c r="D385" s="219" t="s">
        <v>130</v>
      </c>
      <c r="E385" s="220" t="s">
        <v>19</v>
      </c>
      <c r="F385" s="221" t="s">
        <v>250</v>
      </c>
      <c r="G385" s="218"/>
      <c r="H385" s="220" t="s">
        <v>19</v>
      </c>
      <c r="I385" s="222"/>
      <c r="J385" s="218"/>
      <c r="K385" s="218"/>
      <c r="L385" s="223"/>
      <c r="M385" s="224"/>
      <c r="N385" s="225"/>
      <c r="O385" s="225"/>
      <c r="P385" s="225"/>
      <c r="Q385" s="225"/>
      <c r="R385" s="225"/>
      <c r="S385" s="225"/>
      <c r="T385" s="22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27" t="s">
        <v>130</v>
      </c>
      <c r="AU385" s="227" t="s">
        <v>79</v>
      </c>
      <c r="AV385" s="13" t="s">
        <v>77</v>
      </c>
      <c r="AW385" s="13" t="s">
        <v>33</v>
      </c>
      <c r="AX385" s="13" t="s">
        <v>72</v>
      </c>
      <c r="AY385" s="227" t="s">
        <v>119</v>
      </c>
    </row>
    <row r="386" s="13" customFormat="1">
      <c r="A386" s="13"/>
      <c r="B386" s="217"/>
      <c r="C386" s="218"/>
      <c r="D386" s="219" t="s">
        <v>130</v>
      </c>
      <c r="E386" s="220" t="s">
        <v>19</v>
      </c>
      <c r="F386" s="221" t="s">
        <v>251</v>
      </c>
      <c r="G386" s="218"/>
      <c r="H386" s="220" t="s">
        <v>19</v>
      </c>
      <c r="I386" s="222"/>
      <c r="J386" s="218"/>
      <c r="K386" s="218"/>
      <c r="L386" s="223"/>
      <c r="M386" s="224"/>
      <c r="N386" s="225"/>
      <c r="O386" s="225"/>
      <c r="P386" s="225"/>
      <c r="Q386" s="225"/>
      <c r="R386" s="225"/>
      <c r="S386" s="225"/>
      <c r="T386" s="22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27" t="s">
        <v>130</v>
      </c>
      <c r="AU386" s="227" t="s">
        <v>79</v>
      </c>
      <c r="AV386" s="13" t="s">
        <v>77</v>
      </c>
      <c r="AW386" s="13" t="s">
        <v>33</v>
      </c>
      <c r="AX386" s="13" t="s">
        <v>72</v>
      </c>
      <c r="AY386" s="227" t="s">
        <v>119</v>
      </c>
    </row>
    <row r="387" s="14" customFormat="1">
      <c r="A387" s="14"/>
      <c r="B387" s="228"/>
      <c r="C387" s="229"/>
      <c r="D387" s="219" t="s">
        <v>130</v>
      </c>
      <c r="E387" s="230" t="s">
        <v>19</v>
      </c>
      <c r="F387" s="231" t="s">
        <v>252</v>
      </c>
      <c r="G387" s="229"/>
      <c r="H387" s="232">
        <v>7.2599999999999998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38" t="s">
        <v>130</v>
      </c>
      <c r="AU387" s="238" t="s">
        <v>79</v>
      </c>
      <c r="AV387" s="14" t="s">
        <v>79</v>
      </c>
      <c r="AW387" s="14" t="s">
        <v>33</v>
      </c>
      <c r="AX387" s="14" t="s">
        <v>72</v>
      </c>
      <c r="AY387" s="238" t="s">
        <v>119</v>
      </c>
    </row>
    <row r="388" s="13" customFormat="1">
      <c r="A388" s="13"/>
      <c r="B388" s="217"/>
      <c r="C388" s="218"/>
      <c r="D388" s="219" t="s">
        <v>130</v>
      </c>
      <c r="E388" s="220" t="s">
        <v>19</v>
      </c>
      <c r="F388" s="221" t="s">
        <v>253</v>
      </c>
      <c r="G388" s="218"/>
      <c r="H388" s="220" t="s">
        <v>19</v>
      </c>
      <c r="I388" s="222"/>
      <c r="J388" s="218"/>
      <c r="K388" s="218"/>
      <c r="L388" s="223"/>
      <c r="M388" s="224"/>
      <c r="N388" s="225"/>
      <c r="O388" s="225"/>
      <c r="P388" s="225"/>
      <c r="Q388" s="225"/>
      <c r="R388" s="225"/>
      <c r="S388" s="225"/>
      <c r="T388" s="22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27" t="s">
        <v>130</v>
      </c>
      <c r="AU388" s="227" t="s">
        <v>79</v>
      </c>
      <c r="AV388" s="13" t="s">
        <v>77</v>
      </c>
      <c r="AW388" s="13" t="s">
        <v>33</v>
      </c>
      <c r="AX388" s="13" t="s">
        <v>72</v>
      </c>
      <c r="AY388" s="227" t="s">
        <v>119</v>
      </c>
    </row>
    <row r="389" s="14" customFormat="1">
      <c r="A389" s="14"/>
      <c r="B389" s="228"/>
      <c r="C389" s="229"/>
      <c r="D389" s="219" t="s">
        <v>130</v>
      </c>
      <c r="E389" s="230" t="s">
        <v>19</v>
      </c>
      <c r="F389" s="231" t="s">
        <v>252</v>
      </c>
      <c r="G389" s="229"/>
      <c r="H389" s="232">
        <v>7.2599999999999998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38" t="s">
        <v>130</v>
      </c>
      <c r="AU389" s="238" t="s">
        <v>79</v>
      </c>
      <c r="AV389" s="14" t="s">
        <v>79</v>
      </c>
      <c r="AW389" s="14" t="s">
        <v>33</v>
      </c>
      <c r="AX389" s="14" t="s">
        <v>72</v>
      </c>
      <c r="AY389" s="238" t="s">
        <v>119</v>
      </c>
    </row>
    <row r="390" s="13" customFormat="1">
      <c r="A390" s="13"/>
      <c r="B390" s="217"/>
      <c r="C390" s="218"/>
      <c r="D390" s="219" t="s">
        <v>130</v>
      </c>
      <c r="E390" s="220" t="s">
        <v>19</v>
      </c>
      <c r="F390" s="221" t="s">
        <v>254</v>
      </c>
      <c r="G390" s="218"/>
      <c r="H390" s="220" t="s">
        <v>19</v>
      </c>
      <c r="I390" s="222"/>
      <c r="J390" s="218"/>
      <c r="K390" s="218"/>
      <c r="L390" s="223"/>
      <c r="M390" s="224"/>
      <c r="N390" s="225"/>
      <c r="O390" s="225"/>
      <c r="P390" s="225"/>
      <c r="Q390" s="225"/>
      <c r="R390" s="225"/>
      <c r="S390" s="225"/>
      <c r="T390" s="22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27" t="s">
        <v>130</v>
      </c>
      <c r="AU390" s="227" t="s">
        <v>79</v>
      </c>
      <c r="AV390" s="13" t="s">
        <v>77</v>
      </c>
      <c r="AW390" s="13" t="s">
        <v>33</v>
      </c>
      <c r="AX390" s="13" t="s">
        <v>72</v>
      </c>
      <c r="AY390" s="227" t="s">
        <v>119</v>
      </c>
    </row>
    <row r="391" s="14" customFormat="1">
      <c r="A391" s="14"/>
      <c r="B391" s="228"/>
      <c r="C391" s="229"/>
      <c r="D391" s="219" t="s">
        <v>130</v>
      </c>
      <c r="E391" s="230" t="s">
        <v>19</v>
      </c>
      <c r="F391" s="231" t="s">
        <v>255</v>
      </c>
      <c r="G391" s="229"/>
      <c r="H391" s="232">
        <v>3.6299999999999999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38" t="s">
        <v>130</v>
      </c>
      <c r="AU391" s="238" t="s">
        <v>79</v>
      </c>
      <c r="AV391" s="14" t="s">
        <v>79</v>
      </c>
      <c r="AW391" s="14" t="s">
        <v>33</v>
      </c>
      <c r="AX391" s="14" t="s">
        <v>72</v>
      </c>
      <c r="AY391" s="238" t="s">
        <v>119</v>
      </c>
    </row>
    <row r="392" s="13" customFormat="1">
      <c r="A392" s="13"/>
      <c r="B392" s="217"/>
      <c r="C392" s="218"/>
      <c r="D392" s="219" t="s">
        <v>130</v>
      </c>
      <c r="E392" s="220" t="s">
        <v>19</v>
      </c>
      <c r="F392" s="221" t="s">
        <v>256</v>
      </c>
      <c r="G392" s="218"/>
      <c r="H392" s="220" t="s">
        <v>19</v>
      </c>
      <c r="I392" s="222"/>
      <c r="J392" s="218"/>
      <c r="K392" s="218"/>
      <c r="L392" s="223"/>
      <c r="M392" s="224"/>
      <c r="N392" s="225"/>
      <c r="O392" s="225"/>
      <c r="P392" s="225"/>
      <c r="Q392" s="225"/>
      <c r="R392" s="225"/>
      <c r="S392" s="225"/>
      <c r="T392" s="22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27" t="s">
        <v>130</v>
      </c>
      <c r="AU392" s="227" t="s">
        <v>79</v>
      </c>
      <c r="AV392" s="13" t="s">
        <v>77</v>
      </c>
      <c r="AW392" s="13" t="s">
        <v>33</v>
      </c>
      <c r="AX392" s="13" t="s">
        <v>72</v>
      </c>
      <c r="AY392" s="227" t="s">
        <v>119</v>
      </c>
    </row>
    <row r="393" s="14" customFormat="1">
      <c r="A393" s="14"/>
      <c r="B393" s="228"/>
      <c r="C393" s="229"/>
      <c r="D393" s="219" t="s">
        <v>130</v>
      </c>
      <c r="E393" s="230" t="s">
        <v>19</v>
      </c>
      <c r="F393" s="231" t="s">
        <v>257</v>
      </c>
      <c r="G393" s="229"/>
      <c r="H393" s="232">
        <v>5.4459999999999997</v>
      </c>
      <c r="I393" s="233"/>
      <c r="J393" s="229"/>
      <c r="K393" s="229"/>
      <c r="L393" s="234"/>
      <c r="M393" s="235"/>
      <c r="N393" s="236"/>
      <c r="O393" s="236"/>
      <c r="P393" s="236"/>
      <c r="Q393" s="236"/>
      <c r="R393" s="236"/>
      <c r="S393" s="236"/>
      <c r="T393" s="23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38" t="s">
        <v>130</v>
      </c>
      <c r="AU393" s="238" t="s">
        <v>79</v>
      </c>
      <c r="AV393" s="14" t="s">
        <v>79</v>
      </c>
      <c r="AW393" s="14" t="s">
        <v>33</v>
      </c>
      <c r="AX393" s="14" t="s">
        <v>72</v>
      </c>
      <c r="AY393" s="238" t="s">
        <v>119</v>
      </c>
    </row>
    <row r="394" s="13" customFormat="1">
      <c r="A394" s="13"/>
      <c r="B394" s="217"/>
      <c r="C394" s="218"/>
      <c r="D394" s="219" t="s">
        <v>130</v>
      </c>
      <c r="E394" s="220" t="s">
        <v>19</v>
      </c>
      <c r="F394" s="221" t="s">
        <v>258</v>
      </c>
      <c r="G394" s="218"/>
      <c r="H394" s="220" t="s">
        <v>19</v>
      </c>
      <c r="I394" s="222"/>
      <c r="J394" s="218"/>
      <c r="K394" s="218"/>
      <c r="L394" s="223"/>
      <c r="M394" s="224"/>
      <c r="N394" s="225"/>
      <c r="O394" s="225"/>
      <c r="P394" s="225"/>
      <c r="Q394" s="225"/>
      <c r="R394" s="225"/>
      <c r="S394" s="225"/>
      <c r="T394" s="22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27" t="s">
        <v>130</v>
      </c>
      <c r="AU394" s="227" t="s">
        <v>79</v>
      </c>
      <c r="AV394" s="13" t="s">
        <v>77</v>
      </c>
      <c r="AW394" s="13" t="s">
        <v>33</v>
      </c>
      <c r="AX394" s="13" t="s">
        <v>72</v>
      </c>
      <c r="AY394" s="227" t="s">
        <v>119</v>
      </c>
    </row>
    <row r="395" s="14" customFormat="1">
      <c r="A395" s="14"/>
      <c r="B395" s="228"/>
      <c r="C395" s="229"/>
      <c r="D395" s="219" t="s">
        <v>130</v>
      </c>
      <c r="E395" s="230" t="s">
        <v>19</v>
      </c>
      <c r="F395" s="231" t="s">
        <v>252</v>
      </c>
      <c r="G395" s="229"/>
      <c r="H395" s="232">
        <v>7.2599999999999998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38" t="s">
        <v>130</v>
      </c>
      <c r="AU395" s="238" t="s">
        <v>79</v>
      </c>
      <c r="AV395" s="14" t="s">
        <v>79</v>
      </c>
      <c r="AW395" s="14" t="s">
        <v>33</v>
      </c>
      <c r="AX395" s="14" t="s">
        <v>72</v>
      </c>
      <c r="AY395" s="238" t="s">
        <v>119</v>
      </c>
    </row>
    <row r="396" s="13" customFormat="1">
      <c r="A396" s="13"/>
      <c r="B396" s="217"/>
      <c r="C396" s="218"/>
      <c r="D396" s="219" t="s">
        <v>130</v>
      </c>
      <c r="E396" s="220" t="s">
        <v>19</v>
      </c>
      <c r="F396" s="221" t="s">
        <v>259</v>
      </c>
      <c r="G396" s="218"/>
      <c r="H396" s="220" t="s">
        <v>19</v>
      </c>
      <c r="I396" s="222"/>
      <c r="J396" s="218"/>
      <c r="K396" s="218"/>
      <c r="L396" s="223"/>
      <c r="M396" s="224"/>
      <c r="N396" s="225"/>
      <c r="O396" s="225"/>
      <c r="P396" s="225"/>
      <c r="Q396" s="225"/>
      <c r="R396" s="225"/>
      <c r="S396" s="225"/>
      <c r="T396" s="22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27" t="s">
        <v>130</v>
      </c>
      <c r="AU396" s="227" t="s">
        <v>79</v>
      </c>
      <c r="AV396" s="13" t="s">
        <v>77</v>
      </c>
      <c r="AW396" s="13" t="s">
        <v>33</v>
      </c>
      <c r="AX396" s="13" t="s">
        <v>72</v>
      </c>
      <c r="AY396" s="227" t="s">
        <v>119</v>
      </c>
    </row>
    <row r="397" s="14" customFormat="1">
      <c r="A397" s="14"/>
      <c r="B397" s="228"/>
      <c r="C397" s="229"/>
      <c r="D397" s="219" t="s">
        <v>130</v>
      </c>
      <c r="E397" s="230" t="s">
        <v>19</v>
      </c>
      <c r="F397" s="231" t="s">
        <v>252</v>
      </c>
      <c r="G397" s="229"/>
      <c r="H397" s="232">
        <v>7.2599999999999998</v>
      </c>
      <c r="I397" s="233"/>
      <c r="J397" s="229"/>
      <c r="K397" s="229"/>
      <c r="L397" s="234"/>
      <c r="M397" s="235"/>
      <c r="N397" s="236"/>
      <c r="O397" s="236"/>
      <c r="P397" s="236"/>
      <c r="Q397" s="236"/>
      <c r="R397" s="236"/>
      <c r="S397" s="236"/>
      <c r="T397" s="23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38" t="s">
        <v>130</v>
      </c>
      <c r="AU397" s="238" t="s">
        <v>79</v>
      </c>
      <c r="AV397" s="14" t="s">
        <v>79</v>
      </c>
      <c r="AW397" s="14" t="s">
        <v>33</v>
      </c>
      <c r="AX397" s="14" t="s">
        <v>72</v>
      </c>
      <c r="AY397" s="238" t="s">
        <v>119</v>
      </c>
    </row>
    <row r="398" s="13" customFormat="1">
      <c r="A398" s="13"/>
      <c r="B398" s="217"/>
      <c r="C398" s="218"/>
      <c r="D398" s="219" t="s">
        <v>130</v>
      </c>
      <c r="E398" s="220" t="s">
        <v>19</v>
      </c>
      <c r="F398" s="221" t="s">
        <v>260</v>
      </c>
      <c r="G398" s="218"/>
      <c r="H398" s="220" t="s">
        <v>19</v>
      </c>
      <c r="I398" s="222"/>
      <c r="J398" s="218"/>
      <c r="K398" s="218"/>
      <c r="L398" s="223"/>
      <c r="M398" s="224"/>
      <c r="N398" s="225"/>
      <c r="O398" s="225"/>
      <c r="P398" s="225"/>
      <c r="Q398" s="225"/>
      <c r="R398" s="225"/>
      <c r="S398" s="225"/>
      <c r="T398" s="22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7" t="s">
        <v>130</v>
      </c>
      <c r="AU398" s="227" t="s">
        <v>79</v>
      </c>
      <c r="AV398" s="13" t="s">
        <v>77</v>
      </c>
      <c r="AW398" s="13" t="s">
        <v>33</v>
      </c>
      <c r="AX398" s="13" t="s">
        <v>72</v>
      </c>
      <c r="AY398" s="227" t="s">
        <v>119</v>
      </c>
    </row>
    <row r="399" s="14" customFormat="1">
      <c r="A399" s="14"/>
      <c r="B399" s="228"/>
      <c r="C399" s="229"/>
      <c r="D399" s="219" t="s">
        <v>130</v>
      </c>
      <c r="E399" s="230" t="s">
        <v>19</v>
      </c>
      <c r="F399" s="231" t="s">
        <v>252</v>
      </c>
      <c r="G399" s="229"/>
      <c r="H399" s="232">
        <v>7.2599999999999998</v>
      </c>
      <c r="I399" s="233"/>
      <c r="J399" s="229"/>
      <c r="K399" s="229"/>
      <c r="L399" s="234"/>
      <c r="M399" s="235"/>
      <c r="N399" s="236"/>
      <c r="O399" s="236"/>
      <c r="P399" s="236"/>
      <c r="Q399" s="236"/>
      <c r="R399" s="236"/>
      <c r="S399" s="236"/>
      <c r="T399" s="23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38" t="s">
        <v>130</v>
      </c>
      <c r="AU399" s="238" t="s">
        <v>79</v>
      </c>
      <c r="AV399" s="14" t="s">
        <v>79</v>
      </c>
      <c r="AW399" s="14" t="s">
        <v>33</v>
      </c>
      <c r="AX399" s="14" t="s">
        <v>72</v>
      </c>
      <c r="AY399" s="238" t="s">
        <v>119</v>
      </c>
    </row>
    <row r="400" s="13" customFormat="1">
      <c r="A400" s="13"/>
      <c r="B400" s="217"/>
      <c r="C400" s="218"/>
      <c r="D400" s="219" t="s">
        <v>130</v>
      </c>
      <c r="E400" s="220" t="s">
        <v>19</v>
      </c>
      <c r="F400" s="221" t="s">
        <v>261</v>
      </c>
      <c r="G400" s="218"/>
      <c r="H400" s="220" t="s">
        <v>19</v>
      </c>
      <c r="I400" s="222"/>
      <c r="J400" s="218"/>
      <c r="K400" s="218"/>
      <c r="L400" s="223"/>
      <c r="M400" s="224"/>
      <c r="N400" s="225"/>
      <c r="O400" s="225"/>
      <c r="P400" s="225"/>
      <c r="Q400" s="225"/>
      <c r="R400" s="225"/>
      <c r="S400" s="225"/>
      <c r="T400" s="22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27" t="s">
        <v>130</v>
      </c>
      <c r="AU400" s="227" t="s">
        <v>79</v>
      </c>
      <c r="AV400" s="13" t="s">
        <v>77</v>
      </c>
      <c r="AW400" s="13" t="s">
        <v>33</v>
      </c>
      <c r="AX400" s="13" t="s">
        <v>72</v>
      </c>
      <c r="AY400" s="227" t="s">
        <v>119</v>
      </c>
    </row>
    <row r="401" s="14" customFormat="1">
      <c r="A401" s="14"/>
      <c r="B401" s="228"/>
      <c r="C401" s="229"/>
      <c r="D401" s="219" t="s">
        <v>130</v>
      </c>
      <c r="E401" s="230" t="s">
        <v>19</v>
      </c>
      <c r="F401" s="231" t="s">
        <v>252</v>
      </c>
      <c r="G401" s="229"/>
      <c r="H401" s="232">
        <v>7.2599999999999998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38" t="s">
        <v>130</v>
      </c>
      <c r="AU401" s="238" t="s">
        <v>79</v>
      </c>
      <c r="AV401" s="14" t="s">
        <v>79</v>
      </c>
      <c r="AW401" s="14" t="s">
        <v>33</v>
      </c>
      <c r="AX401" s="14" t="s">
        <v>72</v>
      </c>
      <c r="AY401" s="238" t="s">
        <v>119</v>
      </c>
    </row>
    <row r="402" s="13" customFormat="1">
      <c r="A402" s="13"/>
      <c r="B402" s="217"/>
      <c r="C402" s="218"/>
      <c r="D402" s="219" t="s">
        <v>130</v>
      </c>
      <c r="E402" s="220" t="s">
        <v>19</v>
      </c>
      <c r="F402" s="221" t="s">
        <v>262</v>
      </c>
      <c r="G402" s="218"/>
      <c r="H402" s="220" t="s">
        <v>19</v>
      </c>
      <c r="I402" s="222"/>
      <c r="J402" s="218"/>
      <c r="K402" s="218"/>
      <c r="L402" s="223"/>
      <c r="M402" s="224"/>
      <c r="N402" s="225"/>
      <c r="O402" s="225"/>
      <c r="P402" s="225"/>
      <c r="Q402" s="225"/>
      <c r="R402" s="225"/>
      <c r="S402" s="225"/>
      <c r="T402" s="22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7" t="s">
        <v>130</v>
      </c>
      <c r="AU402" s="227" t="s">
        <v>79</v>
      </c>
      <c r="AV402" s="13" t="s">
        <v>77</v>
      </c>
      <c r="AW402" s="13" t="s">
        <v>33</v>
      </c>
      <c r="AX402" s="13" t="s">
        <v>72</v>
      </c>
      <c r="AY402" s="227" t="s">
        <v>119</v>
      </c>
    </row>
    <row r="403" s="14" customFormat="1">
      <c r="A403" s="14"/>
      <c r="B403" s="228"/>
      <c r="C403" s="229"/>
      <c r="D403" s="219" t="s">
        <v>130</v>
      </c>
      <c r="E403" s="230" t="s">
        <v>19</v>
      </c>
      <c r="F403" s="231" t="s">
        <v>252</v>
      </c>
      <c r="G403" s="229"/>
      <c r="H403" s="232">
        <v>7.2599999999999998</v>
      </c>
      <c r="I403" s="233"/>
      <c r="J403" s="229"/>
      <c r="K403" s="229"/>
      <c r="L403" s="234"/>
      <c r="M403" s="235"/>
      <c r="N403" s="236"/>
      <c r="O403" s="236"/>
      <c r="P403" s="236"/>
      <c r="Q403" s="236"/>
      <c r="R403" s="236"/>
      <c r="S403" s="236"/>
      <c r="T403" s="23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38" t="s">
        <v>130</v>
      </c>
      <c r="AU403" s="238" t="s">
        <v>79</v>
      </c>
      <c r="AV403" s="14" t="s">
        <v>79</v>
      </c>
      <c r="AW403" s="14" t="s">
        <v>33</v>
      </c>
      <c r="AX403" s="14" t="s">
        <v>72</v>
      </c>
      <c r="AY403" s="238" t="s">
        <v>119</v>
      </c>
    </row>
    <row r="404" s="13" customFormat="1">
      <c r="A404" s="13"/>
      <c r="B404" s="217"/>
      <c r="C404" s="218"/>
      <c r="D404" s="219" t="s">
        <v>130</v>
      </c>
      <c r="E404" s="220" t="s">
        <v>19</v>
      </c>
      <c r="F404" s="221" t="s">
        <v>263</v>
      </c>
      <c r="G404" s="218"/>
      <c r="H404" s="220" t="s">
        <v>19</v>
      </c>
      <c r="I404" s="222"/>
      <c r="J404" s="218"/>
      <c r="K404" s="218"/>
      <c r="L404" s="223"/>
      <c r="M404" s="224"/>
      <c r="N404" s="225"/>
      <c r="O404" s="225"/>
      <c r="P404" s="225"/>
      <c r="Q404" s="225"/>
      <c r="R404" s="225"/>
      <c r="S404" s="225"/>
      <c r="T404" s="22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7" t="s">
        <v>130</v>
      </c>
      <c r="AU404" s="227" t="s">
        <v>79</v>
      </c>
      <c r="AV404" s="13" t="s">
        <v>77</v>
      </c>
      <c r="AW404" s="13" t="s">
        <v>33</v>
      </c>
      <c r="AX404" s="13" t="s">
        <v>72</v>
      </c>
      <c r="AY404" s="227" t="s">
        <v>119</v>
      </c>
    </row>
    <row r="405" s="14" customFormat="1">
      <c r="A405" s="14"/>
      <c r="B405" s="228"/>
      <c r="C405" s="229"/>
      <c r="D405" s="219" t="s">
        <v>130</v>
      </c>
      <c r="E405" s="230" t="s">
        <v>19</v>
      </c>
      <c r="F405" s="231" t="s">
        <v>264</v>
      </c>
      <c r="G405" s="229"/>
      <c r="H405" s="232">
        <v>5.1980000000000004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38" t="s">
        <v>130</v>
      </c>
      <c r="AU405" s="238" t="s">
        <v>79</v>
      </c>
      <c r="AV405" s="14" t="s">
        <v>79</v>
      </c>
      <c r="AW405" s="14" t="s">
        <v>33</v>
      </c>
      <c r="AX405" s="14" t="s">
        <v>72</v>
      </c>
      <c r="AY405" s="238" t="s">
        <v>119</v>
      </c>
    </row>
    <row r="406" s="13" customFormat="1">
      <c r="A406" s="13"/>
      <c r="B406" s="217"/>
      <c r="C406" s="218"/>
      <c r="D406" s="219" t="s">
        <v>130</v>
      </c>
      <c r="E406" s="220" t="s">
        <v>19</v>
      </c>
      <c r="F406" s="221" t="s">
        <v>265</v>
      </c>
      <c r="G406" s="218"/>
      <c r="H406" s="220" t="s">
        <v>19</v>
      </c>
      <c r="I406" s="222"/>
      <c r="J406" s="218"/>
      <c r="K406" s="218"/>
      <c r="L406" s="223"/>
      <c r="M406" s="224"/>
      <c r="N406" s="225"/>
      <c r="O406" s="225"/>
      <c r="P406" s="225"/>
      <c r="Q406" s="225"/>
      <c r="R406" s="225"/>
      <c r="S406" s="225"/>
      <c r="T406" s="22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27" t="s">
        <v>130</v>
      </c>
      <c r="AU406" s="227" t="s">
        <v>79</v>
      </c>
      <c r="AV406" s="13" t="s">
        <v>77</v>
      </c>
      <c r="AW406" s="13" t="s">
        <v>33</v>
      </c>
      <c r="AX406" s="13" t="s">
        <v>72</v>
      </c>
      <c r="AY406" s="227" t="s">
        <v>119</v>
      </c>
    </row>
    <row r="407" s="14" customFormat="1">
      <c r="A407" s="14"/>
      <c r="B407" s="228"/>
      <c r="C407" s="229"/>
      <c r="D407" s="219" t="s">
        <v>130</v>
      </c>
      <c r="E407" s="230" t="s">
        <v>19</v>
      </c>
      <c r="F407" s="231" t="s">
        <v>264</v>
      </c>
      <c r="G407" s="229"/>
      <c r="H407" s="232">
        <v>5.1980000000000004</v>
      </c>
      <c r="I407" s="233"/>
      <c r="J407" s="229"/>
      <c r="K407" s="229"/>
      <c r="L407" s="234"/>
      <c r="M407" s="235"/>
      <c r="N407" s="236"/>
      <c r="O407" s="236"/>
      <c r="P407" s="236"/>
      <c r="Q407" s="236"/>
      <c r="R407" s="236"/>
      <c r="S407" s="236"/>
      <c r="T407" s="23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38" t="s">
        <v>130</v>
      </c>
      <c r="AU407" s="238" t="s">
        <v>79</v>
      </c>
      <c r="AV407" s="14" t="s">
        <v>79</v>
      </c>
      <c r="AW407" s="14" t="s">
        <v>33</v>
      </c>
      <c r="AX407" s="14" t="s">
        <v>72</v>
      </c>
      <c r="AY407" s="238" t="s">
        <v>119</v>
      </c>
    </row>
    <row r="408" s="13" customFormat="1">
      <c r="A408" s="13"/>
      <c r="B408" s="217"/>
      <c r="C408" s="218"/>
      <c r="D408" s="219" t="s">
        <v>130</v>
      </c>
      <c r="E408" s="220" t="s">
        <v>19</v>
      </c>
      <c r="F408" s="221" t="s">
        <v>266</v>
      </c>
      <c r="G408" s="218"/>
      <c r="H408" s="220" t="s">
        <v>19</v>
      </c>
      <c r="I408" s="222"/>
      <c r="J408" s="218"/>
      <c r="K408" s="218"/>
      <c r="L408" s="223"/>
      <c r="M408" s="224"/>
      <c r="N408" s="225"/>
      <c r="O408" s="225"/>
      <c r="P408" s="225"/>
      <c r="Q408" s="225"/>
      <c r="R408" s="225"/>
      <c r="S408" s="225"/>
      <c r="T408" s="22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27" t="s">
        <v>130</v>
      </c>
      <c r="AU408" s="227" t="s">
        <v>79</v>
      </c>
      <c r="AV408" s="13" t="s">
        <v>77</v>
      </c>
      <c r="AW408" s="13" t="s">
        <v>33</v>
      </c>
      <c r="AX408" s="13" t="s">
        <v>72</v>
      </c>
      <c r="AY408" s="227" t="s">
        <v>119</v>
      </c>
    </row>
    <row r="409" s="14" customFormat="1">
      <c r="A409" s="14"/>
      <c r="B409" s="228"/>
      <c r="C409" s="229"/>
      <c r="D409" s="219" t="s">
        <v>130</v>
      </c>
      <c r="E409" s="230" t="s">
        <v>19</v>
      </c>
      <c r="F409" s="231" t="s">
        <v>267</v>
      </c>
      <c r="G409" s="229"/>
      <c r="H409" s="232">
        <v>6.9299999999999997</v>
      </c>
      <c r="I409" s="233"/>
      <c r="J409" s="229"/>
      <c r="K409" s="229"/>
      <c r="L409" s="234"/>
      <c r="M409" s="235"/>
      <c r="N409" s="236"/>
      <c r="O409" s="236"/>
      <c r="P409" s="236"/>
      <c r="Q409" s="236"/>
      <c r="R409" s="236"/>
      <c r="S409" s="236"/>
      <c r="T409" s="237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38" t="s">
        <v>130</v>
      </c>
      <c r="AU409" s="238" t="s">
        <v>79</v>
      </c>
      <c r="AV409" s="14" t="s">
        <v>79</v>
      </c>
      <c r="AW409" s="14" t="s">
        <v>33</v>
      </c>
      <c r="AX409" s="14" t="s">
        <v>72</v>
      </c>
      <c r="AY409" s="238" t="s">
        <v>119</v>
      </c>
    </row>
    <row r="410" s="13" customFormat="1">
      <c r="A410" s="13"/>
      <c r="B410" s="217"/>
      <c r="C410" s="218"/>
      <c r="D410" s="219" t="s">
        <v>130</v>
      </c>
      <c r="E410" s="220" t="s">
        <v>19</v>
      </c>
      <c r="F410" s="221" t="s">
        <v>268</v>
      </c>
      <c r="G410" s="218"/>
      <c r="H410" s="220" t="s">
        <v>19</v>
      </c>
      <c r="I410" s="222"/>
      <c r="J410" s="218"/>
      <c r="K410" s="218"/>
      <c r="L410" s="223"/>
      <c r="M410" s="224"/>
      <c r="N410" s="225"/>
      <c r="O410" s="225"/>
      <c r="P410" s="225"/>
      <c r="Q410" s="225"/>
      <c r="R410" s="225"/>
      <c r="S410" s="225"/>
      <c r="T410" s="22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27" t="s">
        <v>130</v>
      </c>
      <c r="AU410" s="227" t="s">
        <v>79</v>
      </c>
      <c r="AV410" s="13" t="s">
        <v>77</v>
      </c>
      <c r="AW410" s="13" t="s">
        <v>33</v>
      </c>
      <c r="AX410" s="13" t="s">
        <v>72</v>
      </c>
      <c r="AY410" s="227" t="s">
        <v>119</v>
      </c>
    </row>
    <row r="411" s="14" customFormat="1">
      <c r="A411" s="14"/>
      <c r="B411" s="228"/>
      <c r="C411" s="229"/>
      <c r="D411" s="219" t="s">
        <v>130</v>
      </c>
      <c r="E411" s="230" t="s">
        <v>19</v>
      </c>
      <c r="F411" s="231" t="s">
        <v>269</v>
      </c>
      <c r="G411" s="229"/>
      <c r="H411" s="232">
        <v>6.5999999999999996</v>
      </c>
      <c r="I411" s="233"/>
      <c r="J411" s="229"/>
      <c r="K411" s="229"/>
      <c r="L411" s="234"/>
      <c r="M411" s="235"/>
      <c r="N411" s="236"/>
      <c r="O411" s="236"/>
      <c r="P411" s="236"/>
      <c r="Q411" s="236"/>
      <c r="R411" s="236"/>
      <c r="S411" s="236"/>
      <c r="T411" s="23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38" t="s">
        <v>130</v>
      </c>
      <c r="AU411" s="238" t="s">
        <v>79</v>
      </c>
      <c r="AV411" s="14" t="s">
        <v>79</v>
      </c>
      <c r="AW411" s="14" t="s">
        <v>33</v>
      </c>
      <c r="AX411" s="14" t="s">
        <v>72</v>
      </c>
      <c r="AY411" s="238" t="s">
        <v>119</v>
      </c>
    </row>
    <row r="412" s="13" customFormat="1">
      <c r="A412" s="13"/>
      <c r="B412" s="217"/>
      <c r="C412" s="218"/>
      <c r="D412" s="219" t="s">
        <v>130</v>
      </c>
      <c r="E412" s="220" t="s">
        <v>19</v>
      </c>
      <c r="F412" s="221" t="s">
        <v>270</v>
      </c>
      <c r="G412" s="218"/>
      <c r="H412" s="220" t="s">
        <v>19</v>
      </c>
      <c r="I412" s="222"/>
      <c r="J412" s="218"/>
      <c r="K412" s="218"/>
      <c r="L412" s="223"/>
      <c r="M412" s="224"/>
      <c r="N412" s="225"/>
      <c r="O412" s="225"/>
      <c r="P412" s="225"/>
      <c r="Q412" s="225"/>
      <c r="R412" s="225"/>
      <c r="S412" s="225"/>
      <c r="T412" s="22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27" t="s">
        <v>130</v>
      </c>
      <c r="AU412" s="227" t="s">
        <v>79</v>
      </c>
      <c r="AV412" s="13" t="s">
        <v>77</v>
      </c>
      <c r="AW412" s="13" t="s">
        <v>33</v>
      </c>
      <c r="AX412" s="13" t="s">
        <v>72</v>
      </c>
      <c r="AY412" s="227" t="s">
        <v>119</v>
      </c>
    </row>
    <row r="413" s="14" customFormat="1">
      <c r="A413" s="14"/>
      <c r="B413" s="228"/>
      <c r="C413" s="229"/>
      <c r="D413" s="219" t="s">
        <v>130</v>
      </c>
      <c r="E413" s="230" t="s">
        <v>19</v>
      </c>
      <c r="F413" s="231" t="s">
        <v>271</v>
      </c>
      <c r="G413" s="229"/>
      <c r="H413" s="232">
        <v>16</v>
      </c>
      <c r="I413" s="233"/>
      <c r="J413" s="229"/>
      <c r="K413" s="229"/>
      <c r="L413" s="234"/>
      <c r="M413" s="235"/>
      <c r="N413" s="236"/>
      <c r="O413" s="236"/>
      <c r="P413" s="236"/>
      <c r="Q413" s="236"/>
      <c r="R413" s="236"/>
      <c r="S413" s="236"/>
      <c r="T413" s="23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38" t="s">
        <v>130</v>
      </c>
      <c r="AU413" s="238" t="s">
        <v>79</v>
      </c>
      <c r="AV413" s="14" t="s">
        <v>79</v>
      </c>
      <c r="AW413" s="14" t="s">
        <v>33</v>
      </c>
      <c r="AX413" s="14" t="s">
        <v>72</v>
      </c>
      <c r="AY413" s="238" t="s">
        <v>119</v>
      </c>
    </row>
    <row r="414" s="13" customFormat="1">
      <c r="A414" s="13"/>
      <c r="B414" s="217"/>
      <c r="C414" s="218"/>
      <c r="D414" s="219" t="s">
        <v>130</v>
      </c>
      <c r="E414" s="220" t="s">
        <v>19</v>
      </c>
      <c r="F414" s="221" t="s">
        <v>242</v>
      </c>
      <c r="G414" s="218"/>
      <c r="H414" s="220" t="s">
        <v>19</v>
      </c>
      <c r="I414" s="222"/>
      <c r="J414" s="218"/>
      <c r="K414" s="218"/>
      <c r="L414" s="223"/>
      <c r="M414" s="224"/>
      <c r="N414" s="225"/>
      <c r="O414" s="225"/>
      <c r="P414" s="225"/>
      <c r="Q414" s="225"/>
      <c r="R414" s="225"/>
      <c r="S414" s="225"/>
      <c r="T414" s="22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27" t="s">
        <v>130</v>
      </c>
      <c r="AU414" s="227" t="s">
        <v>79</v>
      </c>
      <c r="AV414" s="13" t="s">
        <v>77</v>
      </c>
      <c r="AW414" s="13" t="s">
        <v>33</v>
      </c>
      <c r="AX414" s="13" t="s">
        <v>72</v>
      </c>
      <c r="AY414" s="227" t="s">
        <v>119</v>
      </c>
    </row>
    <row r="415" s="13" customFormat="1">
      <c r="A415" s="13"/>
      <c r="B415" s="217"/>
      <c r="C415" s="218"/>
      <c r="D415" s="219" t="s">
        <v>130</v>
      </c>
      <c r="E415" s="220" t="s">
        <v>19</v>
      </c>
      <c r="F415" s="221" t="s">
        <v>243</v>
      </c>
      <c r="G415" s="218"/>
      <c r="H415" s="220" t="s">
        <v>19</v>
      </c>
      <c r="I415" s="222"/>
      <c r="J415" s="218"/>
      <c r="K415" s="218"/>
      <c r="L415" s="223"/>
      <c r="M415" s="224"/>
      <c r="N415" s="225"/>
      <c r="O415" s="225"/>
      <c r="P415" s="225"/>
      <c r="Q415" s="225"/>
      <c r="R415" s="225"/>
      <c r="S415" s="225"/>
      <c r="T415" s="22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27" t="s">
        <v>130</v>
      </c>
      <c r="AU415" s="227" t="s">
        <v>79</v>
      </c>
      <c r="AV415" s="13" t="s">
        <v>77</v>
      </c>
      <c r="AW415" s="13" t="s">
        <v>33</v>
      </c>
      <c r="AX415" s="13" t="s">
        <v>72</v>
      </c>
      <c r="AY415" s="227" t="s">
        <v>119</v>
      </c>
    </row>
    <row r="416" s="14" customFormat="1">
      <c r="A416" s="14"/>
      <c r="B416" s="228"/>
      <c r="C416" s="229"/>
      <c r="D416" s="219" t="s">
        <v>130</v>
      </c>
      <c r="E416" s="230" t="s">
        <v>19</v>
      </c>
      <c r="F416" s="231" t="s">
        <v>244</v>
      </c>
      <c r="G416" s="229"/>
      <c r="H416" s="232">
        <v>2.9220000000000002</v>
      </c>
      <c r="I416" s="233"/>
      <c r="J416" s="229"/>
      <c r="K416" s="229"/>
      <c r="L416" s="234"/>
      <c r="M416" s="235"/>
      <c r="N416" s="236"/>
      <c r="O416" s="236"/>
      <c r="P416" s="236"/>
      <c r="Q416" s="236"/>
      <c r="R416" s="236"/>
      <c r="S416" s="236"/>
      <c r="T416" s="237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38" t="s">
        <v>130</v>
      </c>
      <c r="AU416" s="238" t="s">
        <v>79</v>
      </c>
      <c r="AV416" s="14" t="s">
        <v>79</v>
      </c>
      <c r="AW416" s="14" t="s">
        <v>33</v>
      </c>
      <c r="AX416" s="14" t="s">
        <v>72</v>
      </c>
      <c r="AY416" s="238" t="s">
        <v>119</v>
      </c>
    </row>
    <row r="417" s="15" customFormat="1">
      <c r="A417" s="15"/>
      <c r="B417" s="239"/>
      <c r="C417" s="240"/>
      <c r="D417" s="219" t="s">
        <v>130</v>
      </c>
      <c r="E417" s="241" t="s">
        <v>19</v>
      </c>
      <c r="F417" s="242" t="s">
        <v>133</v>
      </c>
      <c r="G417" s="240"/>
      <c r="H417" s="243">
        <v>102.744</v>
      </c>
      <c r="I417" s="244"/>
      <c r="J417" s="240"/>
      <c r="K417" s="240"/>
      <c r="L417" s="245"/>
      <c r="M417" s="246"/>
      <c r="N417" s="247"/>
      <c r="O417" s="247"/>
      <c r="P417" s="247"/>
      <c r="Q417" s="247"/>
      <c r="R417" s="247"/>
      <c r="S417" s="247"/>
      <c r="T417" s="248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49" t="s">
        <v>130</v>
      </c>
      <c r="AU417" s="249" t="s">
        <v>79</v>
      </c>
      <c r="AV417" s="15" t="s">
        <v>126</v>
      </c>
      <c r="AW417" s="15" t="s">
        <v>33</v>
      </c>
      <c r="AX417" s="15" t="s">
        <v>77</v>
      </c>
      <c r="AY417" s="249" t="s">
        <v>119</v>
      </c>
    </row>
    <row r="418" s="2" customFormat="1" ht="37.8" customHeight="1">
      <c r="A418" s="40"/>
      <c r="B418" s="41"/>
      <c r="C418" s="199" t="s">
        <v>8</v>
      </c>
      <c r="D418" s="199" t="s">
        <v>121</v>
      </c>
      <c r="E418" s="200" t="s">
        <v>277</v>
      </c>
      <c r="F418" s="201" t="s">
        <v>278</v>
      </c>
      <c r="G418" s="202" t="s">
        <v>124</v>
      </c>
      <c r="H418" s="203">
        <v>102.744</v>
      </c>
      <c r="I418" s="204"/>
      <c r="J418" s="205">
        <f>ROUND(I418*H418,2)</f>
        <v>0</v>
      </c>
      <c r="K418" s="201" t="s">
        <v>125</v>
      </c>
      <c r="L418" s="46"/>
      <c r="M418" s="206" t="s">
        <v>19</v>
      </c>
      <c r="N418" s="207" t="s">
        <v>43</v>
      </c>
      <c r="O418" s="86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0" t="s">
        <v>126</v>
      </c>
      <c r="AT418" s="210" t="s">
        <v>121</v>
      </c>
      <c r="AU418" s="210" t="s">
        <v>79</v>
      </c>
      <c r="AY418" s="19" t="s">
        <v>119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9" t="s">
        <v>77</v>
      </c>
      <c r="BK418" s="211">
        <f>ROUND(I418*H418,2)</f>
        <v>0</v>
      </c>
      <c r="BL418" s="19" t="s">
        <v>126</v>
      </c>
      <c r="BM418" s="210" t="s">
        <v>279</v>
      </c>
    </row>
    <row r="419" s="2" customFormat="1">
      <c r="A419" s="40"/>
      <c r="B419" s="41"/>
      <c r="C419" s="42"/>
      <c r="D419" s="212" t="s">
        <v>128</v>
      </c>
      <c r="E419" s="42"/>
      <c r="F419" s="213" t="s">
        <v>280</v>
      </c>
      <c r="G419" s="42"/>
      <c r="H419" s="42"/>
      <c r="I419" s="214"/>
      <c r="J419" s="42"/>
      <c r="K419" s="42"/>
      <c r="L419" s="46"/>
      <c r="M419" s="215"/>
      <c r="N419" s="216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128</v>
      </c>
      <c r="AU419" s="19" t="s">
        <v>79</v>
      </c>
    </row>
    <row r="420" s="13" customFormat="1">
      <c r="A420" s="13"/>
      <c r="B420" s="217"/>
      <c r="C420" s="218"/>
      <c r="D420" s="219" t="s">
        <v>130</v>
      </c>
      <c r="E420" s="220" t="s">
        <v>19</v>
      </c>
      <c r="F420" s="221" t="s">
        <v>250</v>
      </c>
      <c r="G420" s="218"/>
      <c r="H420" s="220" t="s">
        <v>19</v>
      </c>
      <c r="I420" s="222"/>
      <c r="J420" s="218"/>
      <c r="K420" s="218"/>
      <c r="L420" s="223"/>
      <c r="M420" s="224"/>
      <c r="N420" s="225"/>
      <c r="O420" s="225"/>
      <c r="P420" s="225"/>
      <c r="Q420" s="225"/>
      <c r="R420" s="225"/>
      <c r="S420" s="225"/>
      <c r="T420" s="22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27" t="s">
        <v>130</v>
      </c>
      <c r="AU420" s="227" t="s">
        <v>79</v>
      </c>
      <c r="AV420" s="13" t="s">
        <v>77</v>
      </c>
      <c r="AW420" s="13" t="s">
        <v>33</v>
      </c>
      <c r="AX420" s="13" t="s">
        <v>72</v>
      </c>
      <c r="AY420" s="227" t="s">
        <v>119</v>
      </c>
    </row>
    <row r="421" s="13" customFormat="1">
      <c r="A421" s="13"/>
      <c r="B421" s="217"/>
      <c r="C421" s="218"/>
      <c r="D421" s="219" t="s">
        <v>130</v>
      </c>
      <c r="E421" s="220" t="s">
        <v>19</v>
      </c>
      <c r="F421" s="221" t="s">
        <v>251</v>
      </c>
      <c r="G421" s="218"/>
      <c r="H421" s="220" t="s">
        <v>19</v>
      </c>
      <c r="I421" s="222"/>
      <c r="J421" s="218"/>
      <c r="K421" s="218"/>
      <c r="L421" s="223"/>
      <c r="M421" s="224"/>
      <c r="N421" s="225"/>
      <c r="O421" s="225"/>
      <c r="P421" s="225"/>
      <c r="Q421" s="225"/>
      <c r="R421" s="225"/>
      <c r="S421" s="225"/>
      <c r="T421" s="22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27" t="s">
        <v>130</v>
      </c>
      <c r="AU421" s="227" t="s">
        <v>79</v>
      </c>
      <c r="AV421" s="13" t="s">
        <v>77</v>
      </c>
      <c r="AW421" s="13" t="s">
        <v>33</v>
      </c>
      <c r="AX421" s="13" t="s">
        <v>72</v>
      </c>
      <c r="AY421" s="227" t="s">
        <v>119</v>
      </c>
    </row>
    <row r="422" s="14" customFormat="1">
      <c r="A422" s="14"/>
      <c r="B422" s="228"/>
      <c r="C422" s="229"/>
      <c r="D422" s="219" t="s">
        <v>130</v>
      </c>
      <c r="E422" s="230" t="s">
        <v>19</v>
      </c>
      <c r="F422" s="231" t="s">
        <v>252</v>
      </c>
      <c r="G422" s="229"/>
      <c r="H422" s="232">
        <v>7.2599999999999998</v>
      </c>
      <c r="I422" s="233"/>
      <c r="J422" s="229"/>
      <c r="K422" s="229"/>
      <c r="L422" s="234"/>
      <c r="M422" s="235"/>
      <c r="N422" s="236"/>
      <c r="O422" s="236"/>
      <c r="P422" s="236"/>
      <c r="Q422" s="236"/>
      <c r="R422" s="236"/>
      <c r="S422" s="236"/>
      <c r="T422" s="23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38" t="s">
        <v>130</v>
      </c>
      <c r="AU422" s="238" t="s">
        <v>79</v>
      </c>
      <c r="AV422" s="14" t="s">
        <v>79</v>
      </c>
      <c r="AW422" s="14" t="s">
        <v>33</v>
      </c>
      <c r="AX422" s="14" t="s">
        <v>72</v>
      </c>
      <c r="AY422" s="238" t="s">
        <v>119</v>
      </c>
    </row>
    <row r="423" s="13" customFormat="1">
      <c r="A423" s="13"/>
      <c r="B423" s="217"/>
      <c r="C423" s="218"/>
      <c r="D423" s="219" t="s">
        <v>130</v>
      </c>
      <c r="E423" s="220" t="s">
        <v>19</v>
      </c>
      <c r="F423" s="221" t="s">
        <v>253</v>
      </c>
      <c r="G423" s="218"/>
      <c r="H423" s="220" t="s">
        <v>19</v>
      </c>
      <c r="I423" s="222"/>
      <c r="J423" s="218"/>
      <c r="K423" s="218"/>
      <c r="L423" s="223"/>
      <c r="M423" s="224"/>
      <c r="N423" s="225"/>
      <c r="O423" s="225"/>
      <c r="P423" s="225"/>
      <c r="Q423" s="225"/>
      <c r="R423" s="225"/>
      <c r="S423" s="225"/>
      <c r="T423" s="22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27" t="s">
        <v>130</v>
      </c>
      <c r="AU423" s="227" t="s">
        <v>79</v>
      </c>
      <c r="AV423" s="13" t="s">
        <v>77</v>
      </c>
      <c r="AW423" s="13" t="s">
        <v>33</v>
      </c>
      <c r="AX423" s="13" t="s">
        <v>72</v>
      </c>
      <c r="AY423" s="227" t="s">
        <v>119</v>
      </c>
    </row>
    <row r="424" s="14" customFormat="1">
      <c r="A424" s="14"/>
      <c r="B424" s="228"/>
      <c r="C424" s="229"/>
      <c r="D424" s="219" t="s">
        <v>130</v>
      </c>
      <c r="E424" s="230" t="s">
        <v>19</v>
      </c>
      <c r="F424" s="231" t="s">
        <v>252</v>
      </c>
      <c r="G424" s="229"/>
      <c r="H424" s="232">
        <v>7.2599999999999998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38" t="s">
        <v>130</v>
      </c>
      <c r="AU424" s="238" t="s">
        <v>79</v>
      </c>
      <c r="AV424" s="14" t="s">
        <v>79</v>
      </c>
      <c r="AW424" s="14" t="s">
        <v>33</v>
      </c>
      <c r="AX424" s="14" t="s">
        <v>72</v>
      </c>
      <c r="AY424" s="238" t="s">
        <v>119</v>
      </c>
    </row>
    <row r="425" s="13" customFormat="1">
      <c r="A425" s="13"/>
      <c r="B425" s="217"/>
      <c r="C425" s="218"/>
      <c r="D425" s="219" t="s">
        <v>130</v>
      </c>
      <c r="E425" s="220" t="s">
        <v>19</v>
      </c>
      <c r="F425" s="221" t="s">
        <v>254</v>
      </c>
      <c r="G425" s="218"/>
      <c r="H425" s="220" t="s">
        <v>19</v>
      </c>
      <c r="I425" s="222"/>
      <c r="J425" s="218"/>
      <c r="K425" s="218"/>
      <c r="L425" s="223"/>
      <c r="M425" s="224"/>
      <c r="N425" s="225"/>
      <c r="O425" s="225"/>
      <c r="P425" s="225"/>
      <c r="Q425" s="225"/>
      <c r="R425" s="225"/>
      <c r="S425" s="225"/>
      <c r="T425" s="22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27" t="s">
        <v>130</v>
      </c>
      <c r="AU425" s="227" t="s">
        <v>79</v>
      </c>
      <c r="AV425" s="13" t="s">
        <v>77</v>
      </c>
      <c r="AW425" s="13" t="s">
        <v>33</v>
      </c>
      <c r="AX425" s="13" t="s">
        <v>72</v>
      </c>
      <c r="AY425" s="227" t="s">
        <v>119</v>
      </c>
    </row>
    <row r="426" s="14" customFormat="1">
      <c r="A426" s="14"/>
      <c r="B426" s="228"/>
      <c r="C426" s="229"/>
      <c r="D426" s="219" t="s">
        <v>130</v>
      </c>
      <c r="E426" s="230" t="s">
        <v>19</v>
      </c>
      <c r="F426" s="231" t="s">
        <v>255</v>
      </c>
      <c r="G426" s="229"/>
      <c r="H426" s="232">
        <v>3.6299999999999999</v>
      </c>
      <c r="I426" s="233"/>
      <c r="J426" s="229"/>
      <c r="K426" s="229"/>
      <c r="L426" s="234"/>
      <c r="M426" s="235"/>
      <c r="N426" s="236"/>
      <c r="O426" s="236"/>
      <c r="P426" s="236"/>
      <c r="Q426" s="236"/>
      <c r="R426" s="236"/>
      <c r="S426" s="236"/>
      <c r="T426" s="23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38" t="s">
        <v>130</v>
      </c>
      <c r="AU426" s="238" t="s">
        <v>79</v>
      </c>
      <c r="AV426" s="14" t="s">
        <v>79</v>
      </c>
      <c r="AW426" s="14" t="s">
        <v>33</v>
      </c>
      <c r="AX426" s="14" t="s">
        <v>72</v>
      </c>
      <c r="AY426" s="238" t="s">
        <v>119</v>
      </c>
    </row>
    <row r="427" s="13" customFormat="1">
      <c r="A427" s="13"/>
      <c r="B427" s="217"/>
      <c r="C427" s="218"/>
      <c r="D427" s="219" t="s">
        <v>130</v>
      </c>
      <c r="E427" s="220" t="s">
        <v>19</v>
      </c>
      <c r="F427" s="221" t="s">
        <v>256</v>
      </c>
      <c r="G427" s="218"/>
      <c r="H427" s="220" t="s">
        <v>19</v>
      </c>
      <c r="I427" s="222"/>
      <c r="J427" s="218"/>
      <c r="K427" s="218"/>
      <c r="L427" s="223"/>
      <c r="M427" s="224"/>
      <c r="N427" s="225"/>
      <c r="O427" s="225"/>
      <c r="P427" s="225"/>
      <c r="Q427" s="225"/>
      <c r="R427" s="225"/>
      <c r="S427" s="225"/>
      <c r="T427" s="22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27" t="s">
        <v>130</v>
      </c>
      <c r="AU427" s="227" t="s">
        <v>79</v>
      </c>
      <c r="AV427" s="13" t="s">
        <v>77</v>
      </c>
      <c r="AW427" s="13" t="s">
        <v>33</v>
      </c>
      <c r="AX427" s="13" t="s">
        <v>72</v>
      </c>
      <c r="AY427" s="227" t="s">
        <v>119</v>
      </c>
    </row>
    <row r="428" s="14" customFormat="1">
      <c r="A428" s="14"/>
      <c r="B428" s="228"/>
      <c r="C428" s="229"/>
      <c r="D428" s="219" t="s">
        <v>130</v>
      </c>
      <c r="E428" s="230" t="s">
        <v>19</v>
      </c>
      <c r="F428" s="231" t="s">
        <v>257</v>
      </c>
      <c r="G428" s="229"/>
      <c r="H428" s="232">
        <v>5.4459999999999997</v>
      </c>
      <c r="I428" s="233"/>
      <c r="J428" s="229"/>
      <c r="K428" s="229"/>
      <c r="L428" s="234"/>
      <c r="M428" s="235"/>
      <c r="N428" s="236"/>
      <c r="O428" s="236"/>
      <c r="P428" s="236"/>
      <c r="Q428" s="236"/>
      <c r="R428" s="236"/>
      <c r="S428" s="236"/>
      <c r="T428" s="23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38" t="s">
        <v>130</v>
      </c>
      <c r="AU428" s="238" t="s">
        <v>79</v>
      </c>
      <c r="AV428" s="14" t="s">
        <v>79</v>
      </c>
      <c r="AW428" s="14" t="s">
        <v>33</v>
      </c>
      <c r="AX428" s="14" t="s">
        <v>72</v>
      </c>
      <c r="AY428" s="238" t="s">
        <v>119</v>
      </c>
    </row>
    <row r="429" s="13" customFormat="1">
      <c r="A429" s="13"/>
      <c r="B429" s="217"/>
      <c r="C429" s="218"/>
      <c r="D429" s="219" t="s">
        <v>130</v>
      </c>
      <c r="E429" s="220" t="s">
        <v>19</v>
      </c>
      <c r="F429" s="221" t="s">
        <v>258</v>
      </c>
      <c r="G429" s="218"/>
      <c r="H429" s="220" t="s">
        <v>19</v>
      </c>
      <c r="I429" s="222"/>
      <c r="J429" s="218"/>
      <c r="K429" s="218"/>
      <c r="L429" s="223"/>
      <c r="M429" s="224"/>
      <c r="N429" s="225"/>
      <c r="O429" s="225"/>
      <c r="P429" s="225"/>
      <c r="Q429" s="225"/>
      <c r="R429" s="225"/>
      <c r="S429" s="225"/>
      <c r="T429" s="22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27" t="s">
        <v>130</v>
      </c>
      <c r="AU429" s="227" t="s">
        <v>79</v>
      </c>
      <c r="AV429" s="13" t="s">
        <v>77</v>
      </c>
      <c r="AW429" s="13" t="s">
        <v>33</v>
      </c>
      <c r="AX429" s="13" t="s">
        <v>72</v>
      </c>
      <c r="AY429" s="227" t="s">
        <v>119</v>
      </c>
    </row>
    <row r="430" s="14" customFormat="1">
      <c r="A430" s="14"/>
      <c r="B430" s="228"/>
      <c r="C430" s="229"/>
      <c r="D430" s="219" t="s">
        <v>130</v>
      </c>
      <c r="E430" s="230" t="s">
        <v>19</v>
      </c>
      <c r="F430" s="231" t="s">
        <v>252</v>
      </c>
      <c r="G430" s="229"/>
      <c r="H430" s="232">
        <v>7.2599999999999998</v>
      </c>
      <c r="I430" s="233"/>
      <c r="J430" s="229"/>
      <c r="K430" s="229"/>
      <c r="L430" s="234"/>
      <c r="M430" s="235"/>
      <c r="N430" s="236"/>
      <c r="O430" s="236"/>
      <c r="P430" s="236"/>
      <c r="Q430" s="236"/>
      <c r="R430" s="236"/>
      <c r="S430" s="236"/>
      <c r="T430" s="23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38" t="s">
        <v>130</v>
      </c>
      <c r="AU430" s="238" t="s">
        <v>79</v>
      </c>
      <c r="AV430" s="14" t="s">
        <v>79</v>
      </c>
      <c r="AW430" s="14" t="s">
        <v>33</v>
      </c>
      <c r="AX430" s="14" t="s">
        <v>72</v>
      </c>
      <c r="AY430" s="238" t="s">
        <v>119</v>
      </c>
    </row>
    <row r="431" s="13" customFormat="1">
      <c r="A431" s="13"/>
      <c r="B431" s="217"/>
      <c r="C431" s="218"/>
      <c r="D431" s="219" t="s">
        <v>130</v>
      </c>
      <c r="E431" s="220" t="s">
        <v>19</v>
      </c>
      <c r="F431" s="221" t="s">
        <v>259</v>
      </c>
      <c r="G431" s="218"/>
      <c r="H431" s="220" t="s">
        <v>19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27" t="s">
        <v>130</v>
      </c>
      <c r="AU431" s="227" t="s">
        <v>79</v>
      </c>
      <c r="AV431" s="13" t="s">
        <v>77</v>
      </c>
      <c r="AW431" s="13" t="s">
        <v>33</v>
      </c>
      <c r="AX431" s="13" t="s">
        <v>72</v>
      </c>
      <c r="AY431" s="227" t="s">
        <v>119</v>
      </c>
    </row>
    <row r="432" s="14" customFormat="1">
      <c r="A432" s="14"/>
      <c r="B432" s="228"/>
      <c r="C432" s="229"/>
      <c r="D432" s="219" t="s">
        <v>130</v>
      </c>
      <c r="E432" s="230" t="s">
        <v>19</v>
      </c>
      <c r="F432" s="231" t="s">
        <v>252</v>
      </c>
      <c r="G432" s="229"/>
      <c r="H432" s="232">
        <v>7.2599999999999998</v>
      </c>
      <c r="I432" s="233"/>
      <c r="J432" s="229"/>
      <c r="K432" s="229"/>
      <c r="L432" s="234"/>
      <c r="M432" s="235"/>
      <c r="N432" s="236"/>
      <c r="O432" s="236"/>
      <c r="P432" s="236"/>
      <c r="Q432" s="236"/>
      <c r="R432" s="236"/>
      <c r="S432" s="236"/>
      <c r="T432" s="23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38" t="s">
        <v>130</v>
      </c>
      <c r="AU432" s="238" t="s">
        <v>79</v>
      </c>
      <c r="AV432" s="14" t="s">
        <v>79</v>
      </c>
      <c r="AW432" s="14" t="s">
        <v>33</v>
      </c>
      <c r="AX432" s="14" t="s">
        <v>72</v>
      </c>
      <c r="AY432" s="238" t="s">
        <v>119</v>
      </c>
    </row>
    <row r="433" s="13" customFormat="1">
      <c r="A433" s="13"/>
      <c r="B433" s="217"/>
      <c r="C433" s="218"/>
      <c r="D433" s="219" t="s">
        <v>130</v>
      </c>
      <c r="E433" s="220" t="s">
        <v>19</v>
      </c>
      <c r="F433" s="221" t="s">
        <v>260</v>
      </c>
      <c r="G433" s="218"/>
      <c r="H433" s="220" t="s">
        <v>19</v>
      </c>
      <c r="I433" s="222"/>
      <c r="J433" s="218"/>
      <c r="K433" s="218"/>
      <c r="L433" s="223"/>
      <c r="M433" s="224"/>
      <c r="N433" s="225"/>
      <c r="O433" s="225"/>
      <c r="P433" s="225"/>
      <c r="Q433" s="225"/>
      <c r="R433" s="225"/>
      <c r="S433" s="225"/>
      <c r="T433" s="22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27" t="s">
        <v>130</v>
      </c>
      <c r="AU433" s="227" t="s">
        <v>79</v>
      </c>
      <c r="AV433" s="13" t="s">
        <v>77</v>
      </c>
      <c r="AW433" s="13" t="s">
        <v>33</v>
      </c>
      <c r="AX433" s="13" t="s">
        <v>72</v>
      </c>
      <c r="AY433" s="227" t="s">
        <v>119</v>
      </c>
    </row>
    <row r="434" s="14" customFormat="1">
      <c r="A434" s="14"/>
      <c r="B434" s="228"/>
      <c r="C434" s="229"/>
      <c r="D434" s="219" t="s">
        <v>130</v>
      </c>
      <c r="E434" s="230" t="s">
        <v>19</v>
      </c>
      <c r="F434" s="231" t="s">
        <v>252</v>
      </c>
      <c r="G434" s="229"/>
      <c r="H434" s="232">
        <v>7.2599999999999998</v>
      </c>
      <c r="I434" s="233"/>
      <c r="J434" s="229"/>
      <c r="K434" s="229"/>
      <c r="L434" s="234"/>
      <c r="M434" s="235"/>
      <c r="N434" s="236"/>
      <c r="O434" s="236"/>
      <c r="P434" s="236"/>
      <c r="Q434" s="236"/>
      <c r="R434" s="236"/>
      <c r="S434" s="236"/>
      <c r="T434" s="23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38" t="s">
        <v>130</v>
      </c>
      <c r="AU434" s="238" t="s">
        <v>79</v>
      </c>
      <c r="AV434" s="14" t="s">
        <v>79</v>
      </c>
      <c r="AW434" s="14" t="s">
        <v>33</v>
      </c>
      <c r="AX434" s="14" t="s">
        <v>72</v>
      </c>
      <c r="AY434" s="238" t="s">
        <v>119</v>
      </c>
    </row>
    <row r="435" s="13" customFormat="1">
      <c r="A435" s="13"/>
      <c r="B435" s="217"/>
      <c r="C435" s="218"/>
      <c r="D435" s="219" t="s">
        <v>130</v>
      </c>
      <c r="E435" s="220" t="s">
        <v>19</v>
      </c>
      <c r="F435" s="221" t="s">
        <v>261</v>
      </c>
      <c r="G435" s="218"/>
      <c r="H435" s="220" t="s">
        <v>19</v>
      </c>
      <c r="I435" s="222"/>
      <c r="J435" s="218"/>
      <c r="K435" s="218"/>
      <c r="L435" s="223"/>
      <c r="M435" s="224"/>
      <c r="N435" s="225"/>
      <c r="O435" s="225"/>
      <c r="P435" s="225"/>
      <c r="Q435" s="225"/>
      <c r="R435" s="225"/>
      <c r="S435" s="225"/>
      <c r="T435" s="22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27" t="s">
        <v>130</v>
      </c>
      <c r="AU435" s="227" t="s">
        <v>79</v>
      </c>
      <c r="AV435" s="13" t="s">
        <v>77</v>
      </c>
      <c r="AW435" s="13" t="s">
        <v>33</v>
      </c>
      <c r="AX435" s="13" t="s">
        <v>72</v>
      </c>
      <c r="AY435" s="227" t="s">
        <v>119</v>
      </c>
    </row>
    <row r="436" s="14" customFormat="1">
      <c r="A436" s="14"/>
      <c r="B436" s="228"/>
      <c r="C436" s="229"/>
      <c r="D436" s="219" t="s">
        <v>130</v>
      </c>
      <c r="E436" s="230" t="s">
        <v>19</v>
      </c>
      <c r="F436" s="231" t="s">
        <v>252</v>
      </c>
      <c r="G436" s="229"/>
      <c r="H436" s="232">
        <v>7.2599999999999998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38" t="s">
        <v>130</v>
      </c>
      <c r="AU436" s="238" t="s">
        <v>79</v>
      </c>
      <c r="AV436" s="14" t="s">
        <v>79</v>
      </c>
      <c r="AW436" s="14" t="s">
        <v>33</v>
      </c>
      <c r="AX436" s="14" t="s">
        <v>72</v>
      </c>
      <c r="AY436" s="238" t="s">
        <v>119</v>
      </c>
    </row>
    <row r="437" s="13" customFormat="1">
      <c r="A437" s="13"/>
      <c r="B437" s="217"/>
      <c r="C437" s="218"/>
      <c r="D437" s="219" t="s">
        <v>130</v>
      </c>
      <c r="E437" s="220" t="s">
        <v>19</v>
      </c>
      <c r="F437" s="221" t="s">
        <v>262</v>
      </c>
      <c r="G437" s="218"/>
      <c r="H437" s="220" t="s">
        <v>19</v>
      </c>
      <c r="I437" s="222"/>
      <c r="J437" s="218"/>
      <c r="K437" s="218"/>
      <c r="L437" s="223"/>
      <c r="M437" s="224"/>
      <c r="N437" s="225"/>
      <c r="O437" s="225"/>
      <c r="P437" s="225"/>
      <c r="Q437" s="225"/>
      <c r="R437" s="225"/>
      <c r="S437" s="225"/>
      <c r="T437" s="22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27" t="s">
        <v>130</v>
      </c>
      <c r="AU437" s="227" t="s">
        <v>79</v>
      </c>
      <c r="AV437" s="13" t="s">
        <v>77</v>
      </c>
      <c r="AW437" s="13" t="s">
        <v>33</v>
      </c>
      <c r="AX437" s="13" t="s">
        <v>72</v>
      </c>
      <c r="AY437" s="227" t="s">
        <v>119</v>
      </c>
    </row>
    <row r="438" s="14" customFormat="1">
      <c r="A438" s="14"/>
      <c r="B438" s="228"/>
      <c r="C438" s="229"/>
      <c r="D438" s="219" t="s">
        <v>130</v>
      </c>
      <c r="E438" s="230" t="s">
        <v>19</v>
      </c>
      <c r="F438" s="231" t="s">
        <v>252</v>
      </c>
      <c r="G438" s="229"/>
      <c r="H438" s="232">
        <v>7.2599999999999998</v>
      </c>
      <c r="I438" s="233"/>
      <c r="J438" s="229"/>
      <c r="K438" s="229"/>
      <c r="L438" s="234"/>
      <c r="M438" s="235"/>
      <c r="N438" s="236"/>
      <c r="O438" s="236"/>
      <c r="P438" s="236"/>
      <c r="Q438" s="236"/>
      <c r="R438" s="236"/>
      <c r="S438" s="236"/>
      <c r="T438" s="23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38" t="s">
        <v>130</v>
      </c>
      <c r="AU438" s="238" t="s">
        <v>79</v>
      </c>
      <c r="AV438" s="14" t="s">
        <v>79</v>
      </c>
      <c r="AW438" s="14" t="s">
        <v>33</v>
      </c>
      <c r="AX438" s="14" t="s">
        <v>72</v>
      </c>
      <c r="AY438" s="238" t="s">
        <v>119</v>
      </c>
    </row>
    <row r="439" s="13" customFormat="1">
      <c r="A439" s="13"/>
      <c r="B439" s="217"/>
      <c r="C439" s="218"/>
      <c r="D439" s="219" t="s">
        <v>130</v>
      </c>
      <c r="E439" s="220" t="s">
        <v>19</v>
      </c>
      <c r="F439" s="221" t="s">
        <v>263</v>
      </c>
      <c r="G439" s="218"/>
      <c r="H439" s="220" t="s">
        <v>19</v>
      </c>
      <c r="I439" s="222"/>
      <c r="J439" s="218"/>
      <c r="K439" s="218"/>
      <c r="L439" s="223"/>
      <c r="M439" s="224"/>
      <c r="N439" s="225"/>
      <c r="O439" s="225"/>
      <c r="P439" s="225"/>
      <c r="Q439" s="225"/>
      <c r="R439" s="225"/>
      <c r="S439" s="225"/>
      <c r="T439" s="22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27" t="s">
        <v>130</v>
      </c>
      <c r="AU439" s="227" t="s">
        <v>79</v>
      </c>
      <c r="AV439" s="13" t="s">
        <v>77</v>
      </c>
      <c r="AW439" s="13" t="s">
        <v>33</v>
      </c>
      <c r="AX439" s="13" t="s">
        <v>72</v>
      </c>
      <c r="AY439" s="227" t="s">
        <v>119</v>
      </c>
    </row>
    <row r="440" s="14" customFormat="1">
      <c r="A440" s="14"/>
      <c r="B440" s="228"/>
      <c r="C440" s="229"/>
      <c r="D440" s="219" t="s">
        <v>130</v>
      </c>
      <c r="E440" s="230" t="s">
        <v>19</v>
      </c>
      <c r="F440" s="231" t="s">
        <v>264</v>
      </c>
      <c r="G440" s="229"/>
      <c r="H440" s="232">
        <v>5.1980000000000004</v>
      </c>
      <c r="I440" s="233"/>
      <c r="J440" s="229"/>
      <c r="K440" s="229"/>
      <c r="L440" s="234"/>
      <c r="M440" s="235"/>
      <c r="N440" s="236"/>
      <c r="O440" s="236"/>
      <c r="P440" s="236"/>
      <c r="Q440" s="236"/>
      <c r="R440" s="236"/>
      <c r="S440" s="236"/>
      <c r="T440" s="23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38" t="s">
        <v>130</v>
      </c>
      <c r="AU440" s="238" t="s">
        <v>79</v>
      </c>
      <c r="AV440" s="14" t="s">
        <v>79</v>
      </c>
      <c r="AW440" s="14" t="s">
        <v>33</v>
      </c>
      <c r="AX440" s="14" t="s">
        <v>72</v>
      </c>
      <c r="AY440" s="238" t="s">
        <v>119</v>
      </c>
    </row>
    <row r="441" s="13" customFormat="1">
      <c r="A441" s="13"/>
      <c r="B441" s="217"/>
      <c r="C441" s="218"/>
      <c r="D441" s="219" t="s">
        <v>130</v>
      </c>
      <c r="E441" s="220" t="s">
        <v>19</v>
      </c>
      <c r="F441" s="221" t="s">
        <v>265</v>
      </c>
      <c r="G441" s="218"/>
      <c r="H441" s="220" t="s">
        <v>19</v>
      </c>
      <c r="I441" s="222"/>
      <c r="J441" s="218"/>
      <c r="K441" s="218"/>
      <c r="L441" s="223"/>
      <c r="M441" s="224"/>
      <c r="N441" s="225"/>
      <c r="O441" s="225"/>
      <c r="P441" s="225"/>
      <c r="Q441" s="225"/>
      <c r="R441" s="225"/>
      <c r="S441" s="225"/>
      <c r="T441" s="22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27" t="s">
        <v>130</v>
      </c>
      <c r="AU441" s="227" t="s">
        <v>79</v>
      </c>
      <c r="AV441" s="13" t="s">
        <v>77</v>
      </c>
      <c r="AW441" s="13" t="s">
        <v>33</v>
      </c>
      <c r="AX441" s="13" t="s">
        <v>72</v>
      </c>
      <c r="AY441" s="227" t="s">
        <v>119</v>
      </c>
    </row>
    <row r="442" s="14" customFormat="1">
      <c r="A442" s="14"/>
      <c r="B442" s="228"/>
      <c r="C442" s="229"/>
      <c r="D442" s="219" t="s">
        <v>130</v>
      </c>
      <c r="E442" s="230" t="s">
        <v>19</v>
      </c>
      <c r="F442" s="231" t="s">
        <v>264</v>
      </c>
      <c r="G442" s="229"/>
      <c r="H442" s="232">
        <v>5.1980000000000004</v>
      </c>
      <c r="I442" s="233"/>
      <c r="J442" s="229"/>
      <c r="K442" s="229"/>
      <c r="L442" s="234"/>
      <c r="M442" s="235"/>
      <c r="N442" s="236"/>
      <c r="O442" s="236"/>
      <c r="P442" s="236"/>
      <c r="Q442" s="236"/>
      <c r="R442" s="236"/>
      <c r="S442" s="236"/>
      <c r="T442" s="23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38" t="s">
        <v>130</v>
      </c>
      <c r="AU442" s="238" t="s">
        <v>79</v>
      </c>
      <c r="AV442" s="14" t="s">
        <v>79</v>
      </c>
      <c r="AW442" s="14" t="s">
        <v>33</v>
      </c>
      <c r="AX442" s="14" t="s">
        <v>72</v>
      </c>
      <c r="AY442" s="238" t="s">
        <v>119</v>
      </c>
    </row>
    <row r="443" s="13" customFormat="1">
      <c r="A443" s="13"/>
      <c r="B443" s="217"/>
      <c r="C443" s="218"/>
      <c r="D443" s="219" t="s">
        <v>130</v>
      </c>
      <c r="E443" s="220" t="s">
        <v>19</v>
      </c>
      <c r="F443" s="221" t="s">
        <v>266</v>
      </c>
      <c r="G443" s="218"/>
      <c r="H443" s="220" t="s">
        <v>19</v>
      </c>
      <c r="I443" s="222"/>
      <c r="J443" s="218"/>
      <c r="K443" s="218"/>
      <c r="L443" s="223"/>
      <c r="M443" s="224"/>
      <c r="N443" s="225"/>
      <c r="O443" s="225"/>
      <c r="P443" s="225"/>
      <c r="Q443" s="225"/>
      <c r="R443" s="225"/>
      <c r="S443" s="225"/>
      <c r="T443" s="22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27" t="s">
        <v>130</v>
      </c>
      <c r="AU443" s="227" t="s">
        <v>79</v>
      </c>
      <c r="AV443" s="13" t="s">
        <v>77</v>
      </c>
      <c r="AW443" s="13" t="s">
        <v>33</v>
      </c>
      <c r="AX443" s="13" t="s">
        <v>72</v>
      </c>
      <c r="AY443" s="227" t="s">
        <v>119</v>
      </c>
    </row>
    <row r="444" s="14" customFormat="1">
      <c r="A444" s="14"/>
      <c r="B444" s="228"/>
      <c r="C444" s="229"/>
      <c r="D444" s="219" t="s">
        <v>130</v>
      </c>
      <c r="E444" s="230" t="s">
        <v>19</v>
      </c>
      <c r="F444" s="231" t="s">
        <v>267</v>
      </c>
      <c r="G444" s="229"/>
      <c r="H444" s="232">
        <v>6.9299999999999997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38" t="s">
        <v>130</v>
      </c>
      <c r="AU444" s="238" t="s">
        <v>79</v>
      </c>
      <c r="AV444" s="14" t="s">
        <v>79</v>
      </c>
      <c r="AW444" s="14" t="s">
        <v>33</v>
      </c>
      <c r="AX444" s="14" t="s">
        <v>72</v>
      </c>
      <c r="AY444" s="238" t="s">
        <v>119</v>
      </c>
    </row>
    <row r="445" s="13" customFormat="1">
      <c r="A445" s="13"/>
      <c r="B445" s="217"/>
      <c r="C445" s="218"/>
      <c r="D445" s="219" t="s">
        <v>130</v>
      </c>
      <c r="E445" s="220" t="s">
        <v>19</v>
      </c>
      <c r="F445" s="221" t="s">
        <v>268</v>
      </c>
      <c r="G445" s="218"/>
      <c r="H445" s="220" t="s">
        <v>19</v>
      </c>
      <c r="I445" s="222"/>
      <c r="J445" s="218"/>
      <c r="K445" s="218"/>
      <c r="L445" s="223"/>
      <c r="M445" s="224"/>
      <c r="N445" s="225"/>
      <c r="O445" s="225"/>
      <c r="P445" s="225"/>
      <c r="Q445" s="225"/>
      <c r="R445" s="225"/>
      <c r="S445" s="225"/>
      <c r="T445" s="22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27" t="s">
        <v>130</v>
      </c>
      <c r="AU445" s="227" t="s">
        <v>79</v>
      </c>
      <c r="AV445" s="13" t="s">
        <v>77</v>
      </c>
      <c r="AW445" s="13" t="s">
        <v>33</v>
      </c>
      <c r="AX445" s="13" t="s">
        <v>72</v>
      </c>
      <c r="AY445" s="227" t="s">
        <v>119</v>
      </c>
    </row>
    <row r="446" s="14" customFormat="1">
      <c r="A446" s="14"/>
      <c r="B446" s="228"/>
      <c r="C446" s="229"/>
      <c r="D446" s="219" t="s">
        <v>130</v>
      </c>
      <c r="E446" s="230" t="s">
        <v>19</v>
      </c>
      <c r="F446" s="231" t="s">
        <v>269</v>
      </c>
      <c r="G446" s="229"/>
      <c r="H446" s="232">
        <v>6.5999999999999996</v>
      </c>
      <c r="I446" s="233"/>
      <c r="J446" s="229"/>
      <c r="K446" s="229"/>
      <c r="L446" s="234"/>
      <c r="M446" s="235"/>
      <c r="N446" s="236"/>
      <c r="O446" s="236"/>
      <c r="P446" s="236"/>
      <c r="Q446" s="236"/>
      <c r="R446" s="236"/>
      <c r="S446" s="236"/>
      <c r="T446" s="23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38" t="s">
        <v>130</v>
      </c>
      <c r="AU446" s="238" t="s">
        <v>79</v>
      </c>
      <c r="AV446" s="14" t="s">
        <v>79</v>
      </c>
      <c r="AW446" s="14" t="s">
        <v>33</v>
      </c>
      <c r="AX446" s="14" t="s">
        <v>72</v>
      </c>
      <c r="AY446" s="238" t="s">
        <v>119</v>
      </c>
    </row>
    <row r="447" s="13" customFormat="1">
      <c r="A447" s="13"/>
      <c r="B447" s="217"/>
      <c r="C447" s="218"/>
      <c r="D447" s="219" t="s">
        <v>130</v>
      </c>
      <c r="E447" s="220" t="s">
        <v>19</v>
      </c>
      <c r="F447" s="221" t="s">
        <v>270</v>
      </c>
      <c r="G447" s="218"/>
      <c r="H447" s="220" t="s">
        <v>19</v>
      </c>
      <c r="I447" s="222"/>
      <c r="J447" s="218"/>
      <c r="K447" s="218"/>
      <c r="L447" s="223"/>
      <c r="M447" s="224"/>
      <c r="N447" s="225"/>
      <c r="O447" s="225"/>
      <c r="P447" s="225"/>
      <c r="Q447" s="225"/>
      <c r="R447" s="225"/>
      <c r="S447" s="225"/>
      <c r="T447" s="22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27" t="s">
        <v>130</v>
      </c>
      <c r="AU447" s="227" t="s">
        <v>79</v>
      </c>
      <c r="AV447" s="13" t="s">
        <v>77</v>
      </c>
      <c r="AW447" s="13" t="s">
        <v>33</v>
      </c>
      <c r="AX447" s="13" t="s">
        <v>72</v>
      </c>
      <c r="AY447" s="227" t="s">
        <v>119</v>
      </c>
    </row>
    <row r="448" s="14" customFormat="1">
      <c r="A448" s="14"/>
      <c r="B448" s="228"/>
      <c r="C448" s="229"/>
      <c r="D448" s="219" t="s">
        <v>130</v>
      </c>
      <c r="E448" s="230" t="s">
        <v>19</v>
      </c>
      <c r="F448" s="231" t="s">
        <v>271</v>
      </c>
      <c r="G448" s="229"/>
      <c r="H448" s="232">
        <v>16</v>
      </c>
      <c r="I448" s="233"/>
      <c r="J448" s="229"/>
      <c r="K448" s="229"/>
      <c r="L448" s="234"/>
      <c r="M448" s="235"/>
      <c r="N448" s="236"/>
      <c r="O448" s="236"/>
      <c r="P448" s="236"/>
      <c r="Q448" s="236"/>
      <c r="R448" s="236"/>
      <c r="S448" s="236"/>
      <c r="T448" s="23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38" t="s">
        <v>130</v>
      </c>
      <c r="AU448" s="238" t="s">
        <v>79</v>
      </c>
      <c r="AV448" s="14" t="s">
        <v>79</v>
      </c>
      <c r="AW448" s="14" t="s">
        <v>33</v>
      </c>
      <c r="AX448" s="14" t="s">
        <v>72</v>
      </c>
      <c r="AY448" s="238" t="s">
        <v>119</v>
      </c>
    </row>
    <row r="449" s="13" customFormat="1">
      <c r="A449" s="13"/>
      <c r="B449" s="217"/>
      <c r="C449" s="218"/>
      <c r="D449" s="219" t="s">
        <v>130</v>
      </c>
      <c r="E449" s="220" t="s">
        <v>19</v>
      </c>
      <c r="F449" s="221" t="s">
        <v>242</v>
      </c>
      <c r="G449" s="218"/>
      <c r="H449" s="220" t="s">
        <v>19</v>
      </c>
      <c r="I449" s="222"/>
      <c r="J449" s="218"/>
      <c r="K449" s="218"/>
      <c r="L449" s="223"/>
      <c r="M449" s="224"/>
      <c r="N449" s="225"/>
      <c r="O449" s="225"/>
      <c r="P449" s="225"/>
      <c r="Q449" s="225"/>
      <c r="R449" s="225"/>
      <c r="S449" s="225"/>
      <c r="T449" s="22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27" t="s">
        <v>130</v>
      </c>
      <c r="AU449" s="227" t="s">
        <v>79</v>
      </c>
      <c r="AV449" s="13" t="s">
        <v>77</v>
      </c>
      <c r="AW449" s="13" t="s">
        <v>33</v>
      </c>
      <c r="AX449" s="13" t="s">
        <v>72</v>
      </c>
      <c r="AY449" s="227" t="s">
        <v>119</v>
      </c>
    </row>
    <row r="450" s="13" customFormat="1">
      <c r="A450" s="13"/>
      <c r="B450" s="217"/>
      <c r="C450" s="218"/>
      <c r="D450" s="219" t="s">
        <v>130</v>
      </c>
      <c r="E450" s="220" t="s">
        <v>19</v>
      </c>
      <c r="F450" s="221" t="s">
        <v>243</v>
      </c>
      <c r="G450" s="218"/>
      <c r="H450" s="220" t="s">
        <v>19</v>
      </c>
      <c r="I450" s="222"/>
      <c r="J450" s="218"/>
      <c r="K450" s="218"/>
      <c r="L450" s="223"/>
      <c r="M450" s="224"/>
      <c r="N450" s="225"/>
      <c r="O450" s="225"/>
      <c r="P450" s="225"/>
      <c r="Q450" s="225"/>
      <c r="R450" s="225"/>
      <c r="S450" s="225"/>
      <c r="T450" s="22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27" t="s">
        <v>130</v>
      </c>
      <c r="AU450" s="227" t="s">
        <v>79</v>
      </c>
      <c r="AV450" s="13" t="s">
        <v>77</v>
      </c>
      <c r="AW450" s="13" t="s">
        <v>33</v>
      </c>
      <c r="AX450" s="13" t="s">
        <v>72</v>
      </c>
      <c r="AY450" s="227" t="s">
        <v>119</v>
      </c>
    </row>
    <row r="451" s="14" customFormat="1">
      <c r="A451" s="14"/>
      <c r="B451" s="228"/>
      <c r="C451" s="229"/>
      <c r="D451" s="219" t="s">
        <v>130</v>
      </c>
      <c r="E451" s="230" t="s">
        <v>19</v>
      </c>
      <c r="F451" s="231" t="s">
        <v>244</v>
      </c>
      <c r="G451" s="229"/>
      <c r="H451" s="232">
        <v>2.9220000000000002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38" t="s">
        <v>130</v>
      </c>
      <c r="AU451" s="238" t="s">
        <v>79</v>
      </c>
      <c r="AV451" s="14" t="s">
        <v>79</v>
      </c>
      <c r="AW451" s="14" t="s">
        <v>33</v>
      </c>
      <c r="AX451" s="14" t="s">
        <v>72</v>
      </c>
      <c r="AY451" s="238" t="s">
        <v>119</v>
      </c>
    </row>
    <row r="452" s="15" customFormat="1">
      <c r="A452" s="15"/>
      <c r="B452" s="239"/>
      <c r="C452" s="240"/>
      <c r="D452" s="219" t="s">
        <v>130</v>
      </c>
      <c r="E452" s="241" t="s">
        <v>19</v>
      </c>
      <c r="F452" s="242" t="s">
        <v>133</v>
      </c>
      <c r="G452" s="240"/>
      <c r="H452" s="243">
        <v>102.744</v>
      </c>
      <c r="I452" s="244"/>
      <c r="J452" s="240"/>
      <c r="K452" s="240"/>
      <c r="L452" s="245"/>
      <c r="M452" s="246"/>
      <c r="N452" s="247"/>
      <c r="O452" s="247"/>
      <c r="P452" s="247"/>
      <c r="Q452" s="247"/>
      <c r="R452" s="247"/>
      <c r="S452" s="247"/>
      <c r="T452" s="248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49" t="s">
        <v>130</v>
      </c>
      <c r="AU452" s="249" t="s">
        <v>79</v>
      </c>
      <c r="AV452" s="15" t="s">
        <v>126</v>
      </c>
      <c r="AW452" s="15" t="s">
        <v>33</v>
      </c>
      <c r="AX452" s="15" t="s">
        <v>77</v>
      </c>
      <c r="AY452" s="249" t="s">
        <v>119</v>
      </c>
    </row>
    <row r="453" s="2" customFormat="1" ht="78" customHeight="1">
      <c r="A453" s="40"/>
      <c r="B453" s="41"/>
      <c r="C453" s="199" t="s">
        <v>281</v>
      </c>
      <c r="D453" s="199" t="s">
        <v>121</v>
      </c>
      <c r="E453" s="200" t="s">
        <v>282</v>
      </c>
      <c r="F453" s="201" t="s">
        <v>283</v>
      </c>
      <c r="G453" s="202" t="s">
        <v>205</v>
      </c>
      <c r="H453" s="203">
        <v>0.246</v>
      </c>
      <c r="I453" s="204"/>
      <c r="J453" s="205">
        <f>ROUND(I453*H453,2)</f>
        <v>0</v>
      </c>
      <c r="K453" s="201" t="s">
        <v>125</v>
      </c>
      <c r="L453" s="46"/>
      <c r="M453" s="206" t="s">
        <v>19</v>
      </c>
      <c r="N453" s="207" t="s">
        <v>43</v>
      </c>
      <c r="O453" s="86"/>
      <c r="P453" s="208">
        <f>O453*H453</f>
        <v>0</v>
      </c>
      <c r="Q453" s="208">
        <v>1.06277</v>
      </c>
      <c r="R453" s="208">
        <f>Q453*H453</f>
        <v>0.26144141999999998</v>
      </c>
      <c r="S453" s="208">
        <v>0</v>
      </c>
      <c r="T453" s="209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0" t="s">
        <v>126</v>
      </c>
      <c r="AT453" s="210" t="s">
        <v>121</v>
      </c>
      <c r="AU453" s="210" t="s">
        <v>79</v>
      </c>
      <c r="AY453" s="19" t="s">
        <v>119</v>
      </c>
      <c r="BE453" s="211">
        <f>IF(N453="základní",J453,0)</f>
        <v>0</v>
      </c>
      <c r="BF453" s="211">
        <f>IF(N453="snížená",J453,0)</f>
        <v>0</v>
      </c>
      <c r="BG453" s="211">
        <f>IF(N453="zákl. přenesená",J453,0)</f>
        <v>0</v>
      </c>
      <c r="BH453" s="211">
        <f>IF(N453="sníž. přenesená",J453,0)</f>
        <v>0</v>
      </c>
      <c r="BI453" s="211">
        <f>IF(N453="nulová",J453,0)</f>
        <v>0</v>
      </c>
      <c r="BJ453" s="19" t="s">
        <v>77</v>
      </c>
      <c r="BK453" s="211">
        <f>ROUND(I453*H453,2)</f>
        <v>0</v>
      </c>
      <c r="BL453" s="19" t="s">
        <v>126</v>
      </c>
      <c r="BM453" s="210" t="s">
        <v>284</v>
      </c>
    </row>
    <row r="454" s="2" customFormat="1">
      <c r="A454" s="40"/>
      <c r="B454" s="41"/>
      <c r="C454" s="42"/>
      <c r="D454" s="212" t="s">
        <v>128</v>
      </c>
      <c r="E454" s="42"/>
      <c r="F454" s="213" t="s">
        <v>285</v>
      </c>
      <c r="G454" s="42"/>
      <c r="H454" s="42"/>
      <c r="I454" s="214"/>
      <c r="J454" s="42"/>
      <c r="K454" s="42"/>
      <c r="L454" s="46"/>
      <c r="M454" s="215"/>
      <c r="N454" s="216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128</v>
      </c>
      <c r="AU454" s="19" t="s">
        <v>79</v>
      </c>
    </row>
    <row r="455" s="13" customFormat="1">
      <c r="A455" s="13"/>
      <c r="B455" s="217"/>
      <c r="C455" s="218"/>
      <c r="D455" s="219" t="s">
        <v>130</v>
      </c>
      <c r="E455" s="220" t="s">
        <v>19</v>
      </c>
      <c r="F455" s="221" t="s">
        <v>242</v>
      </c>
      <c r="G455" s="218"/>
      <c r="H455" s="220" t="s">
        <v>19</v>
      </c>
      <c r="I455" s="222"/>
      <c r="J455" s="218"/>
      <c r="K455" s="218"/>
      <c r="L455" s="223"/>
      <c r="M455" s="224"/>
      <c r="N455" s="225"/>
      <c r="O455" s="225"/>
      <c r="P455" s="225"/>
      <c r="Q455" s="225"/>
      <c r="R455" s="225"/>
      <c r="S455" s="225"/>
      <c r="T455" s="22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27" t="s">
        <v>130</v>
      </c>
      <c r="AU455" s="227" t="s">
        <v>79</v>
      </c>
      <c r="AV455" s="13" t="s">
        <v>77</v>
      </c>
      <c r="AW455" s="13" t="s">
        <v>33</v>
      </c>
      <c r="AX455" s="13" t="s">
        <v>72</v>
      </c>
      <c r="AY455" s="227" t="s">
        <v>119</v>
      </c>
    </row>
    <row r="456" s="13" customFormat="1">
      <c r="A456" s="13"/>
      <c r="B456" s="217"/>
      <c r="C456" s="218"/>
      <c r="D456" s="219" t="s">
        <v>130</v>
      </c>
      <c r="E456" s="220" t="s">
        <v>19</v>
      </c>
      <c r="F456" s="221" t="s">
        <v>286</v>
      </c>
      <c r="G456" s="218"/>
      <c r="H456" s="220" t="s">
        <v>19</v>
      </c>
      <c r="I456" s="222"/>
      <c r="J456" s="218"/>
      <c r="K456" s="218"/>
      <c r="L456" s="223"/>
      <c r="M456" s="224"/>
      <c r="N456" s="225"/>
      <c r="O456" s="225"/>
      <c r="P456" s="225"/>
      <c r="Q456" s="225"/>
      <c r="R456" s="225"/>
      <c r="S456" s="225"/>
      <c r="T456" s="22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27" t="s">
        <v>130</v>
      </c>
      <c r="AU456" s="227" t="s">
        <v>79</v>
      </c>
      <c r="AV456" s="13" t="s">
        <v>77</v>
      </c>
      <c r="AW456" s="13" t="s">
        <v>33</v>
      </c>
      <c r="AX456" s="13" t="s">
        <v>72</v>
      </c>
      <c r="AY456" s="227" t="s">
        <v>119</v>
      </c>
    </row>
    <row r="457" s="14" customFormat="1">
      <c r="A457" s="14"/>
      <c r="B457" s="228"/>
      <c r="C457" s="229"/>
      <c r="D457" s="219" t="s">
        <v>130</v>
      </c>
      <c r="E457" s="230" t="s">
        <v>19</v>
      </c>
      <c r="F457" s="231" t="s">
        <v>287</v>
      </c>
      <c r="G457" s="229"/>
      <c r="H457" s="232">
        <v>0.246</v>
      </c>
      <c r="I457" s="233"/>
      <c r="J457" s="229"/>
      <c r="K457" s="229"/>
      <c r="L457" s="234"/>
      <c r="M457" s="235"/>
      <c r="N457" s="236"/>
      <c r="O457" s="236"/>
      <c r="P457" s="236"/>
      <c r="Q457" s="236"/>
      <c r="R457" s="236"/>
      <c r="S457" s="236"/>
      <c r="T457" s="23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38" t="s">
        <v>130</v>
      </c>
      <c r="AU457" s="238" t="s">
        <v>79</v>
      </c>
      <c r="AV457" s="14" t="s">
        <v>79</v>
      </c>
      <c r="AW457" s="14" t="s">
        <v>33</v>
      </c>
      <c r="AX457" s="14" t="s">
        <v>72</v>
      </c>
      <c r="AY457" s="238" t="s">
        <v>119</v>
      </c>
    </row>
    <row r="458" s="15" customFormat="1">
      <c r="A458" s="15"/>
      <c r="B458" s="239"/>
      <c r="C458" s="240"/>
      <c r="D458" s="219" t="s">
        <v>130</v>
      </c>
      <c r="E458" s="241" t="s">
        <v>19</v>
      </c>
      <c r="F458" s="242" t="s">
        <v>133</v>
      </c>
      <c r="G458" s="240"/>
      <c r="H458" s="243">
        <v>0.246</v>
      </c>
      <c r="I458" s="244"/>
      <c r="J458" s="240"/>
      <c r="K458" s="240"/>
      <c r="L458" s="245"/>
      <c r="M458" s="246"/>
      <c r="N458" s="247"/>
      <c r="O458" s="247"/>
      <c r="P458" s="247"/>
      <c r="Q458" s="247"/>
      <c r="R458" s="247"/>
      <c r="S458" s="247"/>
      <c r="T458" s="248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49" t="s">
        <v>130</v>
      </c>
      <c r="AU458" s="249" t="s">
        <v>79</v>
      </c>
      <c r="AV458" s="15" t="s">
        <v>126</v>
      </c>
      <c r="AW458" s="15" t="s">
        <v>33</v>
      </c>
      <c r="AX458" s="15" t="s">
        <v>77</v>
      </c>
      <c r="AY458" s="249" t="s">
        <v>119</v>
      </c>
    </row>
    <row r="459" s="2" customFormat="1" ht="24.15" customHeight="1">
      <c r="A459" s="40"/>
      <c r="B459" s="41"/>
      <c r="C459" s="199" t="s">
        <v>288</v>
      </c>
      <c r="D459" s="199" t="s">
        <v>121</v>
      </c>
      <c r="E459" s="200" t="s">
        <v>289</v>
      </c>
      <c r="F459" s="201" t="s">
        <v>290</v>
      </c>
      <c r="G459" s="202" t="s">
        <v>224</v>
      </c>
      <c r="H459" s="203">
        <v>1.8340000000000001</v>
      </c>
      <c r="I459" s="204"/>
      <c r="J459" s="205">
        <f>ROUND(I459*H459,2)</f>
        <v>0</v>
      </c>
      <c r="K459" s="201" t="s">
        <v>125</v>
      </c>
      <c r="L459" s="46"/>
      <c r="M459" s="206" t="s">
        <v>19</v>
      </c>
      <c r="N459" s="207" t="s">
        <v>43</v>
      </c>
      <c r="O459" s="86"/>
      <c r="P459" s="208">
        <f>O459*H459</f>
        <v>0</v>
      </c>
      <c r="Q459" s="208">
        <v>2.5019800000000001</v>
      </c>
      <c r="R459" s="208">
        <f>Q459*H459</f>
        <v>4.5886313200000002</v>
      </c>
      <c r="S459" s="208">
        <v>0</v>
      </c>
      <c r="T459" s="209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0" t="s">
        <v>126</v>
      </c>
      <c r="AT459" s="210" t="s">
        <v>121</v>
      </c>
      <c r="AU459" s="210" t="s">
        <v>79</v>
      </c>
      <c r="AY459" s="19" t="s">
        <v>119</v>
      </c>
      <c r="BE459" s="211">
        <f>IF(N459="základní",J459,0)</f>
        <v>0</v>
      </c>
      <c r="BF459" s="211">
        <f>IF(N459="snížená",J459,0)</f>
        <v>0</v>
      </c>
      <c r="BG459" s="211">
        <f>IF(N459="zákl. přenesená",J459,0)</f>
        <v>0</v>
      </c>
      <c r="BH459" s="211">
        <f>IF(N459="sníž. přenesená",J459,0)</f>
        <v>0</v>
      </c>
      <c r="BI459" s="211">
        <f>IF(N459="nulová",J459,0)</f>
        <v>0</v>
      </c>
      <c r="BJ459" s="19" t="s">
        <v>77</v>
      </c>
      <c r="BK459" s="211">
        <f>ROUND(I459*H459,2)</f>
        <v>0</v>
      </c>
      <c r="BL459" s="19" t="s">
        <v>126</v>
      </c>
      <c r="BM459" s="210" t="s">
        <v>291</v>
      </c>
    </row>
    <row r="460" s="2" customFormat="1">
      <c r="A460" s="40"/>
      <c r="B460" s="41"/>
      <c r="C460" s="42"/>
      <c r="D460" s="212" t="s">
        <v>128</v>
      </c>
      <c r="E460" s="42"/>
      <c r="F460" s="213" t="s">
        <v>292</v>
      </c>
      <c r="G460" s="42"/>
      <c r="H460" s="42"/>
      <c r="I460" s="214"/>
      <c r="J460" s="42"/>
      <c r="K460" s="42"/>
      <c r="L460" s="46"/>
      <c r="M460" s="215"/>
      <c r="N460" s="216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128</v>
      </c>
      <c r="AU460" s="19" t="s">
        <v>79</v>
      </c>
    </row>
    <row r="461" s="13" customFormat="1">
      <c r="A461" s="13"/>
      <c r="B461" s="217"/>
      <c r="C461" s="218"/>
      <c r="D461" s="219" t="s">
        <v>130</v>
      </c>
      <c r="E461" s="220" t="s">
        <v>19</v>
      </c>
      <c r="F461" s="221" t="s">
        <v>293</v>
      </c>
      <c r="G461" s="218"/>
      <c r="H461" s="220" t="s">
        <v>19</v>
      </c>
      <c r="I461" s="222"/>
      <c r="J461" s="218"/>
      <c r="K461" s="218"/>
      <c r="L461" s="223"/>
      <c r="M461" s="224"/>
      <c r="N461" s="225"/>
      <c r="O461" s="225"/>
      <c r="P461" s="225"/>
      <c r="Q461" s="225"/>
      <c r="R461" s="225"/>
      <c r="S461" s="225"/>
      <c r="T461" s="22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27" t="s">
        <v>130</v>
      </c>
      <c r="AU461" s="227" t="s">
        <v>79</v>
      </c>
      <c r="AV461" s="13" t="s">
        <v>77</v>
      </c>
      <c r="AW461" s="13" t="s">
        <v>33</v>
      </c>
      <c r="AX461" s="13" t="s">
        <v>72</v>
      </c>
      <c r="AY461" s="227" t="s">
        <v>119</v>
      </c>
    </row>
    <row r="462" s="14" customFormat="1">
      <c r="A462" s="14"/>
      <c r="B462" s="228"/>
      <c r="C462" s="229"/>
      <c r="D462" s="219" t="s">
        <v>130</v>
      </c>
      <c r="E462" s="230" t="s">
        <v>19</v>
      </c>
      <c r="F462" s="231" t="s">
        <v>294</v>
      </c>
      <c r="G462" s="229"/>
      <c r="H462" s="232">
        <v>0.14999999999999999</v>
      </c>
      <c r="I462" s="233"/>
      <c r="J462" s="229"/>
      <c r="K462" s="229"/>
      <c r="L462" s="234"/>
      <c r="M462" s="235"/>
      <c r="N462" s="236"/>
      <c r="O462" s="236"/>
      <c r="P462" s="236"/>
      <c r="Q462" s="236"/>
      <c r="R462" s="236"/>
      <c r="S462" s="236"/>
      <c r="T462" s="23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38" t="s">
        <v>130</v>
      </c>
      <c r="AU462" s="238" t="s">
        <v>79</v>
      </c>
      <c r="AV462" s="14" t="s">
        <v>79</v>
      </c>
      <c r="AW462" s="14" t="s">
        <v>33</v>
      </c>
      <c r="AX462" s="14" t="s">
        <v>72</v>
      </c>
      <c r="AY462" s="238" t="s">
        <v>119</v>
      </c>
    </row>
    <row r="463" s="13" customFormat="1">
      <c r="A463" s="13"/>
      <c r="B463" s="217"/>
      <c r="C463" s="218"/>
      <c r="D463" s="219" t="s">
        <v>130</v>
      </c>
      <c r="E463" s="220" t="s">
        <v>19</v>
      </c>
      <c r="F463" s="221" t="s">
        <v>295</v>
      </c>
      <c r="G463" s="218"/>
      <c r="H463" s="220" t="s">
        <v>19</v>
      </c>
      <c r="I463" s="222"/>
      <c r="J463" s="218"/>
      <c r="K463" s="218"/>
      <c r="L463" s="223"/>
      <c r="M463" s="224"/>
      <c r="N463" s="225"/>
      <c r="O463" s="225"/>
      <c r="P463" s="225"/>
      <c r="Q463" s="225"/>
      <c r="R463" s="225"/>
      <c r="S463" s="225"/>
      <c r="T463" s="22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27" t="s">
        <v>130</v>
      </c>
      <c r="AU463" s="227" t="s">
        <v>79</v>
      </c>
      <c r="AV463" s="13" t="s">
        <v>77</v>
      </c>
      <c r="AW463" s="13" t="s">
        <v>33</v>
      </c>
      <c r="AX463" s="13" t="s">
        <v>72</v>
      </c>
      <c r="AY463" s="227" t="s">
        <v>119</v>
      </c>
    </row>
    <row r="464" s="14" customFormat="1">
      <c r="A464" s="14"/>
      <c r="B464" s="228"/>
      <c r="C464" s="229"/>
      <c r="D464" s="219" t="s">
        <v>130</v>
      </c>
      <c r="E464" s="230" t="s">
        <v>19</v>
      </c>
      <c r="F464" s="231" t="s">
        <v>296</v>
      </c>
      <c r="G464" s="229"/>
      <c r="H464" s="232">
        <v>0.113</v>
      </c>
      <c r="I464" s="233"/>
      <c r="J464" s="229"/>
      <c r="K464" s="229"/>
      <c r="L464" s="234"/>
      <c r="M464" s="235"/>
      <c r="N464" s="236"/>
      <c r="O464" s="236"/>
      <c r="P464" s="236"/>
      <c r="Q464" s="236"/>
      <c r="R464" s="236"/>
      <c r="S464" s="236"/>
      <c r="T464" s="23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38" t="s">
        <v>130</v>
      </c>
      <c r="AU464" s="238" t="s">
        <v>79</v>
      </c>
      <c r="AV464" s="14" t="s">
        <v>79</v>
      </c>
      <c r="AW464" s="14" t="s">
        <v>33</v>
      </c>
      <c r="AX464" s="14" t="s">
        <v>72</v>
      </c>
      <c r="AY464" s="238" t="s">
        <v>119</v>
      </c>
    </row>
    <row r="465" s="13" customFormat="1">
      <c r="A465" s="13"/>
      <c r="B465" s="217"/>
      <c r="C465" s="218"/>
      <c r="D465" s="219" t="s">
        <v>130</v>
      </c>
      <c r="E465" s="220" t="s">
        <v>19</v>
      </c>
      <c r="F465" s="221" t="s">
        <v>297</v>
      </c>
      <c r="G465" s="218"/>
      <c r="H465" s="220" t="s">
        <v>19</v>
      </c>
      <c r="I465" s="222"/>
      <c r="J465" s="218"/>
      <c r="K465" s="218"/>
      <c r="L465" s="223"/>
      <c r="M465" s="224"/>
      <c r="N465" s="225"/>
      <c r="O465" s="225"/>
      <c r="P465" s="225"/>
      <c r="Q465" s="225"/>
      <c r="R465" s="225"/>
      <c r="S465" s="225"/>
      <c r="T465" s="22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7" t="s">
        <v>130</v>
      </c>
      <c r="AU465" s="227" t="s">
        <v>79</v>
      </c>
      <c r="AV465" s="13" t="s">
        <v>77</v>
      </c>
      <c r="AW465" s="13" t="s">
        <v>33</v>
      </c>
      <c r="AX465" s="13" t="s">
        <v>72</v>
      </c>
      <c r="AY465" s="227" t="s">
        <v>119</v>
      </c>
    </row>
    <row r="466" s="14" customFormat="1">
      <c r="A466" s="14"/>
      <c r="B466" s="228"/>
      <c r="C466" s="229"/>
      <c r="D466" s="219" t="s">
        <v>130</v>
      </c>
      <c r="E466" s="230" t="s">
        <v>19</v>
      </c>
      <c r="F466" s="231" t="s">
        <v>298</v>
      </c>
      <c r="G466" s="229"/>
      <c r="H466" s="232">
        <v>0.058999999999999997</v>
      </c>
      <c r="I466" s="233"/>
      <c r="J466" s="229"/>
      <c r="K466" s="229"/>
      <c r="L466" s="234"/>
      <c r="M466" s="235"/>
      <c r="N466" s="236"/>
      <c r="O466" s="236"/>
      <c r="P466" s="236"/>
      <c r="Q466" s="236"/>
      <c r="R466" s="236"/>
      <c r="S466" s="236"/>
      <c r="T466" s="23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8" t="s">
        <v>130</v>
      </c>
      <c r="AU466" s="238" t="s">
        <v>79</v>
      </c>
      <c r="AV466" s="14" t="s">
        <v>79</v>
      </c>
      <c r="AW466" s="14" t="s">
        <v>33</v>
      </c>
      <c r="AX466" s="14" t="s">
        <v>72</v>
      </c>
      <c r="AY466" s="238" t="s">
        <v>119</v>
      </c>
    </row>
    <row r="467" s="13" customFormat="1">
      <c r="A467" s="13"/>
      <c r="B467" s="217"/>
      <c r="C467" s="218"/>
      <c r="D467" s="219" t="s">
        <v>130</v>
      </c>
      <c r="E467" s="220" t="s">
        <v>19</v>
      </c>
      <c r="F467" s="221" t="s">
        <v>299</v>
      </c>
      <c r="G467" s="218"/>
      <c r="H467" s="220" t="s">
        <v>19</v>
      </c>
      <c r="I467" s="222"/>
      <c r="J467" s="218"/>
      <c r="K467" s="218"/>
      <c r="L467" s="223"/>
      <c r="M467" s="224"/>
      <c r="N467" s="225"/>
      <c r="O467" s="225"/>
      <c r="P467" s="225"/>
      <c r="Q467" s="225"/>
      <c r="R467" s="225"/>
      <c r="S467" s="225"/>
      <c r="T467" s="22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27" t="s">
        <v>130</v>
      </c>
      <c r="AU467" s="227" t="s">
        <v>79</v>
      </c>
      <c r="AV467" s="13" t="s">
        <v>77</v>
      </c>
      <c r="AW467" s="13" t="s">
        <v>33</v>
      </c>
      <c r="AX467" s="13" t="s">
        <v>72</v>
      </c>
      <c r="AY467" s="227" t="s">
        <v>119</v>
      </c>
    </row>
    <row r="468" s="14" customFormat="1">
      <c r="A468" s="14"/>
      <c r="B468" s="228"/>
      <c r="C468" s="229"/>
      <c r="D468" s="219" t="s">
        <v>130</v>
      </c>
      <c r="E468" s="230" t="s">
        <v>19</v>
      </c>
      <c r="F468" s="231" t="s">
        <v>300</v>
      </c>
      <c r="G468" s="229"/>
      <c r="H468" s="232">
        <v>0.088999999999999996</v>
      </c>
      <c r="I468" s="233"/>
      <c r="J468" s="229"/>
      <c r="K468" s="229"/>
      <c r="L468" s="234"/>
      <c r="M468" s="235"/>
      <c r="N468" s="236"/>
      <c r="O468" s="236"/>
      <c r="P468" s="236"/>
      <c r="Q468" s="236"/>
      <c r="R468" s="236"/>
      <c r="S468" s="236"/>
      <c r="T468" s="23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38" t="s">
        <v>130</v>
      </c>
      <c r="AU468" s="238" t="s">
        <v>79</v>
      </c>
      <c r="AV468" s="14" t="s">
        <v>79</v>
      </c>
      <c r="AW468" s="14" t="s">
        <v>33</v>
      </c>
      <c r="AX468" s="14" t="s">
        <v>72</v>
      </c>
      <c r="AY468" s="238" t="s">
        <v>119</v>
      </c>
    </row>
    <row r="469" s="13" customFormat="1">
      <c r="A469" s="13"/>
      <c r="B469" s="217"/>
      <c r="C469" s="218"/>
      <c r="D469" s="219" t="s">
        <v>130</v>
      </c>
      <c r="E469" s="220" t="s">
        <v>19</v>
      </c>
      <c r="F469" s="221" t="s">
        <v>301</v>
      </c>
      <c r="G469" s="218"/>
      <c r="H469" s="220" t="s">
        <v>19</v>
      </c>
      <c r="I469" s="222"/>
      <c r="J469" s="218"/>
      <c r="K469" s="218"/>
      <c r="L469" s="223"/>
      <c r="M469" s="224"/>
      <c r="N469" s="225"/>
      <c r="O469" s="225"/>
      <c r="P469" s="225"/>
      <c r="Q469" s="225"/>
      <c r="R469" s="225"/>
      <c r="S469" s="225"/>
      <c r="T469" s="22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27" t="s">
        <v>130</v>
      </c>
      <c r="AU469" s="227" t="s">
        <v>79</v>
      </c>
      <c r="AV469" s="13" t="s">
        <v>77</v>
      </c>
      <c r="AW469" s="13" t="s">
        <v>33</v>
      </c>
      <c r="AX469" s="13" t="s">
        <v>72</v>
      </c>
      <c r="AY469" s="227" t="s">
        <v>119</v>
      </c>
    </row>
    <row r="470" s="14" customFormat="1">
      <c r="A470" s="14"/>
      <c r="B470" s="228"/>
      <c r="C470" s="229"/>
      <c r="D470" s="219" t="s">
        <v>130</v>
      </c>
      <c r="E470" s="230" t="s">
        <v>19</v>
      </c>
      <c r="F470" s="231" t="s">
        <v>296</v>
      </c>
      <c r="G470" s="229"/>
      <c r="H470" s="232">
        <v>0.113</v>
      </c>
      <c r="I470" s="233"/>
      <c r="J470" s="229"/>
      <c r="K470" s="229"/>
      <c r="L470" s="234"/>
      <c r="M470" s="235"/>
      <c r="N470" s="236"/>
      <c r="O470" s="236"/>
      <c r="P470" s="236"/>
      <c r="Q470" s="236"/>
      <c r="R470" s="236"/>
      <c r="S470" s="236"/>
      <c r="T470" s="23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38" t="s">
        <v>130</v>
      </c>
      <c r="AU470" s="238" t="s">
        <v>79</v>
      </c>
      <c r="AV470" s="14" t="s">
        <v>79</v>
      </c>
      <c r="AW470" s="14" t="s">
        <v>33</v>
      </c>
      <c r="AX470" s="14" t="s">
        <v>72</v>
      </c>
      <c r="AY470" s="238" t="s">
        <v>119</v>
      </c>
    </row>
    <row r="471" s="13" customFormat="1">
      <c r="A471" s="13"/>
      <c r="B471" s="217"/>
      <c r="C471" s="218"/>
      <c r="D471" s="219" t="s">
        <v>130</v>
      </c>
      <c r="E471" s="220" t="s">
        <v>19</v>
      </c>
      <c r="F471" s="221" t="s">
        <v>302</v>
      </c>
      <c r="G471" s="218"/>
      <c r="H471" s="220" t="s">
        <v>19</v>
      </c>
      <c r="I471" s="222"/>
      <c r="J471" s="218"/>
      <c r="K471" s="218"/>
      <c r="L471" s="223"/>
      <c r="M471" s="224"/>
      <c r="N471" s="225"/>
      <c r="O471" s="225"/>
      <c r="P471" s="225"/>
      <c r="Q471" s="225"/>
      <c r="R471" s="225"/>
      <c r="S471" s="225"/>
      <c r="T471" s="22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27" t="s">
        <v>130</v>
      </c>
      <c r="AU471" s="227" t="s">
        <v>79</v>
      </c>
      <c r="AV471" s="13" t="s">
        <v>77</v>
      </c>
      <c r="AW471" s="13" t="s">
        <v>33</v>
      </c>
      <c r="AX471" s="13" t="s">
        <v>72</v>
      </c>
      <c r="AY471" s="227" t="s">
        <v>119</v>
      </c>
    </row>
    <row r="472" s="14" customFormat="1">
      <c r="A472" s="14"/>
      <c r="B472" s="228"/>
      <c r="C472" s="229"/>
      <c r="D472" s="219" t="s">
        <v>130</v>
      </c>
      <c r="E472" s="230" t="s">
        <v>19</v>
      </c>
      <c r="F472" s="231" t="s">
        <v>296</v>
      </c>
      <c r="G472" s="229"/>
      <c r="H472" s="232">
        <v>0.113</v>
      </c>
      <c r="I472" s="233"/>
      <c r="J472" s="229"/>
      <c r="K472" s="229"/>
      <c r="L472" s="234"/>
      <c r="M472" s="235"/>
      <c r="N472" s="236"/>
      <c r="O472" s="236"/>
      <c r="P472" s="236"/>
      <c r="Q472" s="236"/>
      <c r="R472" s="236"/>
      <c r="S472" s="236"/>
      <c r="T472" s="23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38" t="s">
        <v>130</v>
      </c>
      <c r="AU472" s="238" t="s">
        <v>79</v>
      </c>
      <c r="AV472" s="14" t="s">
        <v>79</v>
      </c>
      <c r="AW472" s="14" t="s">
        <v>33</v>
      </c>
      <c r="AX472" s="14" t="s">
        <v>72</v>
      </c>
      <c r="AY472" s="238" t="s">
        <v>119</v>
      </c>
    </row>
    <row r="473" s="13" customFormat="1">
      <c r="A473" s="13"/>
      <c r="B473" s="217"/>
      <c r="C473" s="218"/>
      <c r="D473" s="219" t="s">
        <v>130</v>
      </c>
      <c r="E473" s="220" t="s">
        <v>19</v>
      </c>
      <c r="F473" s="221" t="s">
        <v>303</v>
      </c>
      <c r="G473" s="218"/>
      <c r="H473" s="220" t="s">
        <v>19</v>
      </c>
      <c r="I473" s="222"/>
      <c r="J473" s="218"/>
      <c r="K473" s="218"/>
      <c r="L473" s="223"/>
      <c r="M473" s="224"/>
      <c r="N473" s="225"/>
      <c r="O473" s="225"/>
      <c r="P473" s="225"/>
      <c r="Q473" s="225"/>
      <c r="R473" s="225"/>
      <c r="S473" s="225"/>
      <c r="T473" s="22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27" t="s">
        <v>130</v>
      </c>
      <c r="AU473" s="227" t="s">
        <v>79</v>
      </c>
      <c r="AV473" s="13" t="s">
        <v>77</v>
      </c>
      <c r="AW473" s="13" t="s">
        <v>33</v>
      </c>
      <c r="AX473" s="13" t="s">
        <v>72</v>
      </c>
      <c r="AY473" s="227" t="s">
        <v>119</v>
      </c>
    </row>
    <row r="474" s="14" customFormat="1">
      <c r="A474" s="14"/>
      <c r="B474" s="228"/>
      <c r="C474" s="229"/>
      <c r="D474" s="219" t="s">
        <v>130</v>
      </c>
      <c r="E474" s="230" t="s">
        <v>19</v>
      </c>
      <c r="F474" s="231" t="s">
        <v>296</v>
      </c>
      <c r="G474" s="229"/>
      <c r="H474" s="232">
        <v>0.113</v>
      </c>
      <c r="I474" s="233"/>
      <c r="J474" s="229"/>
      <c r="K474" s="229"/>
      <c r="L474" s="234"/>
      <c r="M474" s="235"/>
      <c r="N474" s="236"/>
      <c r="O474" s="236"/>
      <c r="P474" s="236"/>
      <c r="Q474" s="236"/>
      <c r="R474" s="236"/>
      <c r="S474" s="236"/>
      <c r="T474" s="23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38" t="s">
        <v>130</v>
      </c>
      <c r="AU474" s="238" t="s">
        <v>79</v>
      </c>
      <c r="AV474" s="14" t="s">
        <v>79</v>
      </c>
      <c r="AW474" s="14" t="s">
        <v>33</v>
      </c>
      <c r="AX474" s="14" t="s">
        <v>72</v>
      </c>
      <c r="AY474" s="238" t="s">
        <v>119</v>
      </c>
    </row>
    <row r="475" s="13" customFormat="1">
      <c r="A475" s="13"/>
      <c r="B475" s="217"/>
      <c r="C475" s="218"/>
      <c r="D475" s="219" t="s">
        <v>130</v>
      </c>
      <c r="E475" s="220" t="s">
        <v>19</v>
      </c>
      <c r="F475" s="221" t="s">
        <v>304</v>
      </c>
      <c r="G475" s="218"/>
      <c r="H475" s="220" t="s">
        <v>19</v>
      </c>
      <c r="I475" s="222"/>
      <c r="J475" s="218"/>
      <c r="K475" s="218"/>
      <c r="L475" s="223"/>
      <c r="M475" s="224"/>
      <c r="N475" s="225"/>
      <c r="O475" s="225"/>
      <c r="P475" s="225"/>
      <c r="Q475" s="225"/>
      <c r="R475" s="225"/>
      <c r="S475" s="225"/>
      <c r="T475" s="22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27" t="s">
        <v>130</v>
      </c>
      <c r="AU475" s="227" t="s">
        <v>79</v>
      </c>
      <c r="AV475" s="13" t="s">
        <v>77</v>
      </c>
      <c r="AW475" s="13" t="s">
        <v>33</v>
      </c>
      <c r="AX475" s="13" t="s">
        <v>72</v>
      </c>
      <c r="AY475" s="227" t="s">
        <v>119</v>
      </c>
    </row>
    <row r="476" s="14" customFormat="1">
      <c r="A476" s="14"/>
      <c r="B476" s="228"/>
      <c r="C476" s="229"/>
      <c r="D476" s="219" t="s">
        <v>130</v>
      </c>
      <c r="E476" s="230" t="s">
        <v>19</v>
      </c>
      <c r="F476" s="231" t="s">
        <v>296</v>
      </c>
      <c r="G476" s="229"/>
      <c r="H476" s="232">
        <v>0.113</v>
      </c>
      <c r="I476" s="233"/>
      <c r="J476" s="229"/>
      <c r="K476" s="229"/>
      <c r="L476" s="234"/>
      <c r="M476" s="235"/>
      <c r="N476" s="236"/>
      <c r="O476" s="236"/>
      <c r="P476" s="236"/>
      <c r="Q476" s="236"/>
      <c r="R476" s="236"/>
      <c r="S476" s="236"/>
      <c r="T476" s="237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38" t="s">
        <v>130</v>
      </c>
      <c r="AU476" s="238" t="s">
        <v>79</v>
      </c>
      <c r="AV476" s="14" t="s">
        <v>79</v>
      </c>
      <c r="AW476" s="14" t="s">
        <v>33</v>
      </c>
      <c r="AX476" s="14" t="s">
        <v>72</v>
      </c>
      <c r="AY476" s="238" t="s">
        <v>119</v>
      </c>
    </row>
    <row r="477" s="13" customFormat="1">
      <c r="A477" s="13"/>
      <c r="B477" s="217"/>
      <c r="C477" s="218"/>
      <c r="D477" s="219" t="s">
        <v>130</v>
      </c>
      <c r="E477" s="220" t="s">
        <v>19</v>
      </c>
      <c r="F477" s="221" t="s">
        <v>305</v>
      </c>
      <c r="G477" s="218"/>
      <c r="H477" s="220" t="s">
        <v>19</v>
      </c>
      <c r="I477" s="222"/>
      <c r="J477" s="218"/>
      <c r="K477" s="218"/>
      <c r="L477" s="223"/>
      <c r="M477" s="224"/>
      <c r="N477" s="225"/>
      <c r="O477" s="225"/>
      <c r="P477" s="225"/>
      <c r="Q477" s="225"/>
      <c r="R477" s="225"/>
      <c r="S477" s="225"/>
      <c r="T477" s="22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27" t="s">
        <v>130</v>
      </c>
      <c r="AU477" s="227" t="s">
        <v>79</v>
      </c>
      <c r="AV477" s="13" t="s">
        <v>77</v>
      </c>
      <c r="AW477" s="13" t="s">
        <v>33</v>
      </c>
      <c r="AX477" s="13" t="s">
        <v>72</v>
      </c>
      <c r="AY477" s="227" t="s">
        <v>119</v>
      </c>
    </row>
    <row r="478" s="14" customFormat="1">
      <c r="A478" s="14"/>
      <c r="B478" s="228"/>
      <c r="C478" s="229"/>
      <c r="D478" s="219" t="s">
        <v>130</v>
      </c>
      <c r="E478" s="230" t="s">
        <v>19</v>
      </c>
      <c r="F478" s="231" t="s">
        <v>296</v>
      </c>
      <c r="G478" s="229"/>
      <c r="H478" s="232">
        <v>0.113</v>
      </c>
      <c r="I478" s="233"/>
      <c r="J478" s="229"/>
      <c r="K478" s="229"/>
      <c r="L478" s="234"/>
      <c r="M478" s="235"/>
      <c r="N478" s="236"/>
      <c r="O478" s="236"/>
      <c r="P478" s="236"/>
      <c r="Q478" s="236"/>
      <c r="R478" s="236"/>
      <c r="S478" s="236"/>
      <c r="T478" s="23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38" t="s">
        <v>130</v>
      </c>
      <c r="AU478" s="238" t="s">
        <v>79</v>
      </c>
      <c r="AV478" s="14" t="s">
        <v>79</v>
      </c>
      <c r="AW478" s="14" t="s">
        <v>33</v>
      </c>
      <c r="AX478" s="14" t="s">
        <v>72</v>
      </c>
      <c r="AY478" s="238" t="s">
        <v>119</v>
      </c>
    </row>
    <row r="479" s="13" customFormat="1">
      <c r="A479" s="13"/>
      <c r="B479" s="217"/>
      <c r="C479" s="218"/>
      <c r="D479" s="219" t="s">
        <v>130</v>
      </c>
      <c r="E479" s="220" t="s">
        <v>19</v>
      </c>
      <c r="F479" s="221" t="s">
        <v>306</v>
      </c>
      <c r="G479" s="218"/>
      <c r="H479" s="220" t="s">
        <v>19</v>
      </c>
      <c r="I479" s="222"/>
      <c r="J479" s="218"/>
      <c r="K479" s="218"/>
      <c r="L479" s="223"/>
      <c r="M479" s="224"/>
      <c r="N479" s="225"/>
      <c r="O479" s="225"/>
      <c r="P479" s="225"/>
      <c r="Q479" s="225"/>
      <c r="R479" s="225"/>
      <c r="S479" s="225"/>
      <c r="T479" s="22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27" t="s">
        <v>130</v>
      </c>
      <c r="AU479" s="227" t="s">
        <v>79</v>
      </c>
      <c r="AV479" s="13" t="s">
        <v>77</v>
      </c>
      <c r="AW479" s="13" t="s">
        <v>33</v>
      </c>
      <c r="AX479" s="13" t="s">
        <v>72</v>
      </c>
      <c r="AY479" s="227" t="s">
        <v>119</v>
      </c>
    </row>
    <row r="480" s="14" customFormat="1">
      <c r="A480" s="14"/>
      <c r="B480" s="228"/>
      <c r="C480" s="229"/>
      <c r="D480" s="219" t="s">
        <v>130</v>
      </c>
      <c r="E480" s="230" t="s">
        <v>19</v>
      </c>
      <c r="F480" s="231" t="s">
        <v>307</v>
      </c>
      <c r="G480" s="229"/>
      <c r="H480" s="232">
        <v>0.092999999999999999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38" t="s">
        <v>130</v>
      </c>
      <c r="AU480" s="238" t="s">
        <v>79</v>
      </c>
      <c r="AV480" s="14" t="s">
        <v>79</v>
      </c>
      <c r="AW480" s="14" t="s">
        <v>33</v>
      </c>
      <c r="AX480" s="14" t="s">
        <v>72</v>
      </c>
      <c r="AY480" s="238" t="s">
        <v>119</v>
      </c>
    </row>
    <row r="481" s="13" customFormat="1">
      <c r="A481" s="13"/>
      <c r="B481" s="217"/>
      <c r="C481" s="218"/>
      <c r="D481" s="219" t="s">
        <v>130</v>
      </c>
      <c r="E481" s="220" t="s">
        <v>19</v>
      </c>
      <c r="F481" s="221" t="s">
        <v>308</v>
      </c>
      <c r="G481" s="218"/>
      <c r="H481" s="220" t="s">
        <v>19</v>
      </c>
      <c r="I481" s="222"/>
      <c r="J481" s="218"/>
      <c r="K481" s="218"/>
      <c r="L481" s="223"/>
      <c r="M481" s="224"/>
      <c r="N481" s="225"/>
      <c r="O481" s="225"/>
      <c r="P481" s="225"/>
      <c r="Q481" s="225"/>
      <c r="R481" s="225"/>
      <c r="S481" s="225"/>
      <c r="T481" s="22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27" t="s">
        <v>130</v>
      </c>
      <c r="AU481" s="227" t="s">
        <v>79</v>
      </c>
      <c r="AV481" s="13" t="s">
        <v>77</v>
      </c>
      <c r="AW481" s="13" t="s">
        <v>33</v>
      </c>
      <c r="AX481" s="13" t="s">
        <v>72</v>
      </c>
      <c r="AY481" s="227" t="s">
        <v>119</v>
      </c>
    </row>
    <row r="482" s="14" customFormat="1">
      <c r="A482" s="14"/>
      <c r="B482" s="228"/>
      <c r="C482" s="229"/>
      <c r="D482" s="219" t="s">
        <v>130</v>
      </c>
      <c r="E482" s="230" t="s">
        <v>19</v>
      </c>
      <c r="F482" s="231" t="s">
        <v>309</v>
      </c>
      <c r="G482" s="229"/>
      <c r="H482" s="232">
        <v>0.17999999999999999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38" t="s">
        <v>130</v>
      </c>
      <c r="AU482" s="238" t="s">
        <v>79</v>
      </c>
      <c r="AV482" s="14" t="s">
        <v>79</v>
      </c>
      <c r="AW482" s="14" t="s">
        <v>33</v>
      </c>
      <c r="AX482" s="14" t="s">
        <v>72</v>
      </c>
      <c r="AY482" s="238" t="s">
        <v>119</v>
      </c>
    </row>
    <row r="483" s="13" customFormat="1">
      <c r="A483" s="13"/>
      <c r="B483" s="217"/>
      <c r="C483" s="218"/>
      <c r="D483" s="219" t="s">
        <v>130</v>
      </c>
      <c r="E483" s="220" t="s">
        <v>19</v>
      </c>
      <c r="F483" s="221" t="s">
        <v>310</v>
      </c>
      <c r="G483" s="218"/>
      <c r="H483" s="220" t="s">
        <v>19</v>
      </c>
      <c r="I483" s="222"/>
      <c r="J483" s="218"/>
      <c r="K483" s="218"/>
      <c r="L483" s="223"/>
      <c r="M483" s="224"/>
      <c r="N483" s="225"/>
      <c r="O483" s="225"/>
      <c r="P483" s="225"/>
      <c r="Q483" s="225"/>
      <c r="R483" s="225"/>
      <c r="S483" s="225"/>
      <c r="T483" s="22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27" t="s">
        <v>130</v>
      </c>
      <c r="AU483" s="227" t="s">
        <v>79</v>
      </c>
      <c r="AV483" s="13" t="s">
        <v>77</v>
      </c>
      <c r="AW483" s="13" t="s">
        <v>33</v>
      </c>
      <c r="AX483" s="13" t="s">
        <v>72</v>
      </c>
      <c r="AY483" s="227" t="s">
        <v>119</v>
      </c>
    </row>
    <row r="484" s="14" customFormat="1">
      <c r="A484" s="14"/>
      <c r="B484" s="228"/>
      <c r="C484" s="229"/>
      <c r="D484" s="219" t="s">
        <v>130</v>
      </c>
      <c r="E484" s="230" t="s">
        <v>19</v>
      </c>
      <c r="F484" s="231" t="s">
        <v>294</v>
      </c>
      <c r="G484" s="229"/>
      <c r="H484" s="232">
        <v>0.14999999999999999</v>
      </c>
      <c r="I484" s="233"/>
      <c r="J484" s="229"/>
      <c r="K484" s="229"/>
      <c r="L484" s="234"/>
      <c r="M484" s="235"/>
      <c r="N484" s="236"/>
      <c r="O484" s="236"/>
      <c r="P484" s="236"/>
      <c r="Q484" s="236"/>
      <c r="R484" s="236"/>
      <c r="S484" s="236"/>
      <c r="T484" s="23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38" t="s">
        <v>130</v>
      </c>
      <c r="AU484" s="238" t="s">
        <v>79</v>
      </c>
      <c r="AV484" s="14" t="s">
        <v>79</v>
      </c>
      <c r="AW484" s="14" t="s">
        <v>33</v>
      </c>
      <c r="AX484" s="14" t="s">
        <v>72</v>
      </c>
      <c r="AY484" s="238" t="s">
        <v>119</v>
      </c>
    </row>
    <row r="485" s="13" customFormat="1">
      <c r="A485" s="13"/>
      <c r="B485" s="217"/>
      <c r="C485" s="218"/>
      <c r="D485" s="219" t="s">
        <v>130</v>
      </c>
      <c r="E485" s="220" t="s">
        <v>19</v>
      </c>
      <c r="F485" s="221" t="s">
        <v>311</v>
      </c>
      <c r="G485" s="218"/>
      <c r="H485" s="220" t="s">
        <v>19</v>
      </c>
      <c r="I485" s="222"/>
      <c r="J485" s="218"/>
      <c r="K485" s="218"/>
      <c r="L485" s="223"/>
      <c r="M485" s="224"/>
      <c r="N485" s="225"/>
      <c r="O485" s="225"/>
      <c r="P485" s="225"/>
      <c r="Q485" s="225"/>
      <c r="R485" s="225"/>
      <c r="S485" s="225"/>
      <c r="T485" s="22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7" t="s">
        <v>130</v>
      </c>
      <c r="AU485" s="227" t="s">
        <v>79</v>
      </c>
      <c r="AV485" s="13" t="s">
        <v>77</v>
      </c>
      <c r="AW485" s="13" t="s">
        <v>33</v>
      </c>
      <c r="AX485" s="13" t="s">
        <v>72</v>
      </c>
      <c r="AY485" s="227" t="s">
        <v>119</v>
      </c>
    </row>
    <row r="486" s="14" customFormat="1">
      <c r="A486" s="14"/>
      <c r="B486" s="228"/>
      <c r="C486" s="229"/>
      <c r="D486" s="219" t="s">
        <v>130</v>
      </c>
      <c r="E486" s="230" t="s">
        <v>19</v>
      </c>
      <c r="F486" s="231" t="s">
        <v>312</v>
      </c>
      <c r="G486" s="229"/>
      <c r="H486" s="232">
        <v>0.10100000000000001</v>
      </c>
      <c r="I486" s="233"/>
      <c r="J486" s="229"/>
      <c r="K486" s="229"/>
      <c r="L486" s="234"/>
      <c r="M486" s="235"/>
      <c r="N486" s="236"/>
      <c r="O486" s="236"/>
      <c r="P486" s="236"/>
      <c r="Q486" s="236"/>
      <c r="R486" s="236"/>
      <c r="S486" s="236"/>
      <c r="T486" s="23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38" t="s">
        <v>130</v>
      </c>
      <c r="AU486" s="238" t="s">
        <v>79</v>
      </c>
      <c r="AV486" s="14" t="s">
        <v>79</v>
      </c>
      <c r="AW486" s="14" t="s">
        <v>33</v>
      </c>
      <c r="AX486" s="14" t="s">
        <v>72</v>
      </c>
      <c r="AY486" s="238" t="s">
        <v>119</v>
      </c>
    </row>
    <row r="487" s="13" customFormat="1">
      <c r="A487" s="13"/>
      <c r="B487" s="217"/>
      <c r="C487" s="218"/>
      <c r="D487" s="219" t="s">
        <v>130</v>
      </c>
      <c r="E487" s="220" t="s">
        <v>19</v>
      </c>
      <c r="F487" s="221" t="s">
        <v>313</v>
      </c>
      <c r="G487" s="218"/>
      <c r="H487" s="220" t="s">
        <v>19</v>
      </c>
      <c r="I487" s="222"/>
      <c r="J487" s="218"/>
      <c r="K487" s="218"/>
      <c r="L487" s="223"/>
      <c r="M487" s="224"/>
      <c r="N487" s="225"/>
      <c r="O487" s="225"/>
      <c r="P487" s="225"/>
      <c r="Q487" s="225"/>
      <c r="R487" s="225"/>
      <c r="S487" s="225"/>
      <c r="T487" s="22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7" t="s">
        <v>130</v>
      </c>
      <c r="AU487" s="227" t="s">
        <v>79</v>
      </c>
      <c r="AV487" s="13" t="s">
        <v>77</v>
      </c>
      <c r="AW487" s="13" t="s">
        <v>33</v>
      </c>
      <c r="AX487" s="13" t="s">
        <v>72</v>
      </c>
      <c r="AY487" s="227" t="s">
        <v>119</v>
      </c>
    </row>
    <row r="488" s="14" customFormat="1">
      <c r="A488" s="14"/>
      <c r="B488" s="228"/>
      <c r="C488" s="229"/>
      <c r="D488" s="219" t="s">
        <v>130</v>
      </c>
      <c r="E488" s="230" t="s">
        <v>19</v>
      </c>
      <c r="F488" s="231" t="s">
        <v>312</v>
      </c>
      <c r="G488" s="229"/>
      <c r="H488" s="232">
        <v>0.10100000000000001</v>
      </c>
      <c r="I488" s="233"/>
      <c r="J488" s="229"/>
      <c r="K488" s="229"/>
      <c r="L488" s="234"/>
      <c r="M488" s="235"/>
      <c r="N488" s="236"/>
      <c r="O488" s="236"/>
      <c r="P488" s="236"/>
      <c r="Q488" s="236"/>
      <c r="R488" s="236"/>
      <c r="S488" s="236"/>
      <c r="T488" s="237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38" t="s">
        <v>130</v>
      </c>
      <c r="AU488" s="238" t="s">
        <v>79</v>
      </c>
      <c r="AV488" s="14" t="s">
        <v>79</v>
      </c>
      <c r="AW488" s="14" t="s">
        <v>33</v>
      </c>
      <c r="AX488" s="14" t="s">
        <v>72</v>
      </c>
      <c r="AY488" s="238" t="s">
        <v>119</v>
      </c>
    </row>
    <row r="489" s="13" customFormat="1">
      <c r="A489" s="13"/>
      <c r="B489" s="217"/>
      <c r="C489" s="218"/>
      <c r="D489" s="219" t="s">
        <v>130</v>
      </c>
      <c r="E489" s="220" t="s">
        <v>19</v>
      </c>
      <c r="F489" s="221" t="s">
        <v>314</v>
      </c>
      <c r="G489" s="218"/>
      <c r="H489" s="220" t="s">
        <v>19</v>
      </c>
      <c r="I489" s="222"/>
      <c r="J489" s="218"/>
      <c r="K489" s="218"/>
      <c r="L489" s="223"/>
      <c r="M489" s="224"/>
      <c r="N489" s="225"/>
      <c r="O489" s="225"/>
      <c r="P489" s="225"/>
      <c r="Q489" s="225"/>
      <c r="R489" s="225"/>
      <c r="S489" s="225"/>
      <c r="T489" s="22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27" t="s">
        <v>130</v>
      </c>
      <c r="AU489" s="227" t="s">
        <v>79</v>
      </c>
      <c r="AV489" s="13" t="s">
        <v>77</v>
      </c>
      <c r="AW489" s="13" t="s">
        <v>33</v>
      </c>
      <c r="AX489" s="13" t="s">
        <v>72</v>
      </c>
      <c r="AY489" s="227" t="s">
        <v>119</v>
      </c>
    </row>
    <row r="490" s="14" customFormat="1">
      <c r="A490" s="14"/>
      <c r="B490" s="228"/>
      <c r="C490" s="229"/>
      <c r="D490" s="219" t="s">
        <v>130</v>
      </c>
      <c r="E490" s="230" t="s">
        <v>19</v>
      </c>
      <c r="F490" s="231" t="s">
        <v>315</v>
      </c>
      <c r="G490" s="229"/>
      <c r="H490" s="232">
        <v>0.031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38" t="s">
        <v>130</v>
      </c>
      <c r="AU490" s="238" t="s">
        <v>79</v>
      </c>
      <c r="AV490" s="14" t="s">
        <v>79</v>
      </c>
      <c r="AW490" s="14" t="s">
        <v>33</v>
      </c>
      <c r="AX490" s="14" t="s">
        <v>72</v>
      </c>
      <c r="AY490" s="238" t="s">
        <v>119</v>
      </c>
    </row>
    <row r="491" s="13" customFormat="1">
      <c r="A491" s="13"/>
      <c r="B491" s="217"/>
      <c r="C491" s="218"/>
      <c r="D491" s="219" t="s">
        <v>130</v>
      </c>
      <c r="E491" s="220" t="s">
        <v>19</v>
      </c>
      <c r="F491" s="221" t="s">
        <v>316</v>
      </c>
      <c r="G491" s="218"/>
      <c r="H491" s="220" t="s">
        <v>19</v>
      </c>
      <c r="I491" s="222"/>
      <c r="J491" s="218"/>
      <c r="K491" s="218"/>
      <c r="L491" s="223"/>
      <c r="M491" s="224"/>
      <c r="N491" s="225"/>
      <c r="O491" s="225"/>
      <c r="P491" s="225"/>
      <c r="Q491" s="225"/>
      <c r="R491" s="225"/>
      <c r="S491" s="225"/>
      <c r="T491" s="22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27" t="s">
        <v>130</v>
      </c>
      <c r="AU491" s="227" t="s">
        <v>79</v>
      </c>
      <c r="AV491" s="13" t="s">
        <v>77</v>
      </c>
      <c r="AW491" s="13" t="s">
        <v>33</v>
      </c>
      <c r="AX491" s="13" t="s">
        <v>72</v>
      </c>
      <c r="AY491" s="227" t="s">
        <v>119</v>
      </c>
    </row>
    <row r="492" s="14" customFormat="1">
      <c r="A492" s="14"/>
      <c r="B492" s="228"/>
      <c r="C492" s="229"/>
      <c r="D492" s="219" t="s">
        <v>130</v>
      </c>
      <c r="E492" s="230" t="s">
        <v>19</v>
      </c>
      <c r="F492" s="231" t="s">
        <v>312</v>
      </c>
      <c r="G492" s="229"/>
      <c r="H492" s="232">
        <v>0.10100000000000001</v>
      </c>
      <c r="I492" s="233"/>
      <c r="J492" s="229"/>
      <c r="K492" s="229"/>
      <c r="L492" s="234"/>
      <c r="M492" s="235"/>
      <c r="N492" s="236"/>
      <c r="O492" s="236"/>
      <c r="P492" s="236"/>
      <c r="Q492" s="236"/>
      <c r="R492" s="236"/>
      <c r="S492" s="236"/>
      <c r="T492" s="23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38" t="s">
        <v>130</v>
      </c>
      <c r="AU492" s="238" t="s">
        <v>79</v>
      </c>
      <c r="AV492" s="14" t="s">
        <v>79</v>
      </c>
      <c r="AW492" s="14" t="s">
        <v>33</v>
      </c>
      <c r="AX492" s="14" t="s">
        <v>72</v>
      </c>
      <c r="AY492" s="238" t="s">
        <v>119</v>
      </c>
    </row>
    <row r="493" s="13" customFormat="1">
      <c r="A493" s="13"/>
      <c r="B493" s="217"/>
      <c r="C493" s="218"/>
      <c r="D493" s="219" t="s">
        <v>130</v>
      </c>
      <c r="E493" s="220" t="s">
        <v>19</v>
      </c>
      <c r="F493" s="221" t="s">
        <v>317</v>
      </c>
      <c r="G493" s="218"/>
      <c r="H493" s="220" t="s">
        <v>19</v>
      </c>
      <c r="I493" s="222"/>
      <c r="J493" s="218"/>
      <c r="K493" s="218"/>
      <c r="L493" s="223"/>
      <c r="M493" s="224"/>
      <c r="N493" s="225"/>
      <c r="O493" s="225"/>
      <c r="P493" s="225"/>
      <c r="Q493" s="225"/>
      <c r="R493" s="225"/>
      <c r="S493" s="225"/>
      <c r="T493" s="22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27" t="s">
        <v>130</v>
      </c>
      <c r="AU493" s="227" t="s">
        <v>79</v>
      </c>
      <c r="AV493" s="13" t="s">
        <v>77</v>
      </c>
      <c r="AW493" s="13" t="s">
        <v>33</v>
      </c>
      <c r="AX493" s="13" t="s">
        <v>72</v>
      </c>
      <c r="AY493" s="227" t="s">
        <v>119</v>
      </c>
    </row>
    <row r="494" s="14" customFormat="1">
      <c r="A494" s="14"/>
      <c r="B494" s="228"/>
      <c r="C494" s="229"/>
      <c r="D494" s="219" t="s">
        <v>130</v>
      </c>
      <c r="E494" s="230" t="s">
        <v>19</v>
      </c>
      <c r="F494" s="231" t="s">
        <v>312</v>
      </c>
      <c r="G494" s="229"/>
      <c r="H494" s="232">
        <v>0.10100000000000001</v>
      </c>
      <c r="I494" s="233"/>
      <c r="J494" s="229"/>
      <c r="K494" s="229"/>
      <c r="L494" s="234"/>
      <c r="M494" s="235"/>
      <c r="N494" s="236"/>
      <c r="O494" s="236"/>
      <c r="P494" s="236"/>
      <c r="Q494" s="236"/>
      <c r="R494" s="236"/>
      <c r="S494" s="236"/>
      <c r="T494" s="23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38" t="s">
        <v>130</v>
      </c>
      <c r="AU494" s="238" t="s">
        <v>79</v>
      </c>
      <c r="AV494" s="14" t="s">
        <v>79</v>
      </c>
      <c r="AW494" s="14" t="s">
        <v>33</v>
      </c>
      <c r="AX494" s="14" t="s">
        <v>72</v>
      </c>
      <c r="AY494" s="238" t="s">
        <v>119</v>
      </c>
    </row>
    <row r="495" s="15" customFormat="1">
      <c r="A495" s="15"/>
      <c r="B495" s="239"/>
      <c r="C495" s="240"/>
      <c r="D495" s="219" t="s">
        <v>130</v>
      </c>
      <c r="E495" s="241" t="s">
        <v>19</v>
      </c>
      <c r="F495" s="242" t="s">
        <v>133</v>
      </c>
      <c r="G495" s="240"/>
      <c r="H495" s="243">
        <v>1.8339999999999996</v>
      </c>
      <c r="I495" s="244"/>
      <c r="J495" s="240"/>
      <c r="K495" s="240"/>
      <c r="L495" s="245"/>
      <c r="M495" s="246"/>
      <c r="N495" s="247"/>
      <c r="O495" s="247"/>
      <c r="P495" s="247"/>
      <c r="Q495" s="247"/>
      <c r="R495" s="247"/>
      <c r="S495" s="247"/>
      <c r="T495" s="248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49" t="s">
        <v>130</v>
      </c>
      <c r="AU495" s="249" t="s">
        <v>79</v>
      </c>
      <c r="AV495" s="15" t="s">
        <v>126</v>
      </c>
      <c r="AW495" s="15" t="s">
        <v>33</v>
      </c>
      <c r="AX495" s="15" t="s">
        <v>77</v>
      </c>
      <c r="AY495" s="249" t="s">
        <v>119</v>
      </c>
    </row>
    <row r="496" s="2" customFormat="1" ht="24.15" customHeight="1">
      <c r="A496" s="40"/>
      <c r="B496" s="41"/>
      <c r="C496" s="199" t="s">
        <v>318</v>
      </c>
      <c r="D496" s="199" t="s">
        <v>121</v>
      </c>
      <c r="E496" s="200" t="s">
        <v>319</v>
      </c>
      <c r="F496" s="201" t="s">
        <v>320</v>
      </c>
      <c r="G496" s="202" t="s">
        <v>124</v>
      </c>
      <c r="H496" s="203">
        <v>28.372</v>
      </c>
      <c r="I496" s="204"/>
      <c r="J496" s="205">
        <f>ROUND(I496*H496,2)</f>
        <v>0</v>
      </c>
      <c r="K496" s="201" t="s">
        <v>125</v>
      </c>
      <c r="L496" s="46"/>
      <c r="M496" s="206" t="s">
        <v>19</v>
      </c>
      <c r="N496" s="207" t="s">
        <v>43</v>
      </c>
      <c r="O496" s="86"/>
      <c r="P496" s="208">
        <f>O496*H496</f>
        <v>0</v>
      </c>
      <c r="Q496" s="208">
        <v>0.011169999999999999</v>
      </c>
      <c r="R496" s="208">
        <f>Q496*H496</f>
        <v>0.31691523999999999</v>
      </c>
      <c r="S496" s="208">
        <v>0</v>
      </c>
      <c r="T496" s="209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0" t="s">
        <v>126</v>
      </c>
      <c r="AT496" s="210" t="s">
        <v>121</v>
      </c>
      <c r="AU496" s="210" t="s">
        <v>79</v>
      </c>
      <c r="AY496" s="19" t="s">
        <v>119</v>
      </c>
      <c r="BE496" s="211">
        <f>IF(N496="základní",J496,0)</f>
        <v>0</v>
      </c>
      <c r="BF496" s="211">
        <f>IF(N496="snížená",J496,0)</f>
        <v>0</v>
      </c>
      <c r="BG496" s="211">
        <f>IF(N496="zákl. přenesená",J496,0)</f>
        <v>0</v>
      </c>
      <c r="BH496" s="211">
        <f>IF(N496="sníž. přenesená",J496,0)</f>
        <v>0</v>
      </c>
      <c r="BI496" s="211">
        <f>IF(N496="nulová",J496,0)</f>
        <v>0</v>
      </c>
      <c r="BJ496" s="19" t="s">
        <v>77</v>
      </c>
      <c r="BK496" s="211">
        <f>ROUND(I496*H496,2)</f>
        <v>0</v>
      </c>
      <c r="BL496" s="19" t="s">
        <v>126</v>
      </c>
      <c r="BM496" s="210" t="s">
        <v>321</v>
      </c>
    </row>
    <row r="497" s="2" customFormat="1">
      <c r="A497" s="40"/>
      <c r="B497" s="41"/>
      <c r="C497" s="42"/>
      <c r="D497" s="212" t="s">
        <v>128</v>
      </c>
      <c r="E497" s="42"/>
      <c r="F497" s="213" t="s">
        <v>322</v>
      </c>
      <c r="G497" s="42"/>
      <c r="H497" s="42"/>
      <c r="I497" s="214"/>
      <c r="J497" s="42"/>
      <c r="K497" s="42"/>
      <c r="L497" s="46"/>
      <c r="M497" s="215"/>
      <c r="N497" s="216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128</v>
      </c>
      <c r="AU497" s="19" t="s">
        <v>79</v>
      </c>
    </row>
    <row r="498" s="13" customFormat="1">
      <c r="A498" s="13"/>
      <c r="B498" s="217"/>
      <c r="C498" s="218"/>
      <c r="D498" s="219" t="s">
        <v>130</v>
      </c>
      <c r="E498" s="220" t="s">
        <v>19</v>
      </c>
      <c r="F498" s="221" t="s">
        <v>293</v>
      </c>
      <c r="G498" s="218"/>
      <c r="H498" s="220" t="s">
        <v>19</v>
      </c>
      <c r="I498" s="222"/>
      <c r="J498" s="218"/>
      <c r="K498" s="218"/>
      <c r="L498" s="223"/>
      <c r="M498" s="224"/>
      <c r="N498" s="225"/>
      <c r="O498" s="225"/>
      <c r="P498" s="225"/>
      <c r="Q498" s="225"/>
      <c r="R498" s="225"/>
      <c r="S498" s="225"/>
      <c r="T498" s="22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27" t="s">
        <v>130</v>
      </c>
      <c r="AU498" s="227" t="s">
        <v>79</v>
      </c>
      <c r="AV498" s="13" t="s">
        <v>77</v>
      </c>
      <c r="AW498" s="13" t="s">
        <v>33</v>
      </c>
      <c r="AX498" s="13" t="s">
        <v>72</v>
      </c>
      <c r="AY498" s="227" t="s">
        <v>119</v>
      </c>
    </row>
    <row r="499" s="14" customFormat="1">
      <c r="A499" s="14"/>
      <c r="B499" s="228"/>
      <c r="C499" s="229"/>
      <c r="D499" s="219" t="s">
        <v>130</v>
      </c>
      <c r="E499" s="230" t="s">
        <v>19</v>
      </c>
      <c r="F499" s="231" t="s">
        <v>323</v>
      </c>
      <c r="G499" s="229"/>
      <c r="H499" s="232">
        <v>2.3999999999999999</v>
      </c>
      <c r="I499" s="233"/>
      <c r="J499" s="229"/>
      <c r="K499" s="229"/>
      <c r="L499" s="234"/>
      <c r="M499" s="235"/>
      <c r="N499" s="236"/>
      <c r="O499" s="236"/>
      <c r="P499" s="236"/>
      <c r="Q499" s="236"/>
      <c r="R499" s="236"/>
      <c r="S499" s="236"/>
      <c r="T499" s="23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38" t="s">
        <v>130</v>
      </c>
      <c r="AU499" s="238" t="s">
        <v>79</v>
      </c>
      <c r="AV499" s="14" t="s">
        <v>79</v>
      </c>
      <c r="AW499" s="14" t="s">
        <v>33</v>
      </c>
      <c r="AX499" s="14" t="s">
        <v>72</v>
      </c>
      <c r="AY499" s="238" t="s">
        <v>119</v>
      </c>
    </row>
    <row r="500" s="13" customFormat="1">
      <c r="A500" s="13"/>
      <c r="B500" s="217"/>
      <c r="C500" s="218"/>
      <c r="D500" s="219" t="s">
        <v>130</v>
      </c>
      <c r="E500" s="220" t="s">
        <v>19</v>
      </c>
      <c r="F500" s="221" t="s">
        <v>295</v>
      </c>
      <c r="G500" s="218"/>
      <c r="H500" s="220" t="s">
        <v>19</v>
      </c>
      <c r="I500" s="222"/>
      <c r="J500" s="218"/>
      <c r="K500" s="218"/>
      <c r="L500" s="223"/>
      <c r="M500" s="224"/>
      <c r="N500" s="225"/>
      <c r="O500" s="225"/>
      <c r="P500" s="225"/>
      <c r="Q500" s="225"/>
      <c r="R500" s="225"/>
      <c r="S500" s="225"/>
      <c r="T500" s="22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27" t="s">
        <v>130</v>
      </c>
      <c r="AU500" s="227" t="s">
        <v>79</v>
      </c>
      <c r="AV500" s="13" t="s">
        <v>77</v>
      </c>
      <c r="AW500" s="13" t="s">
        <v>33</v>
      </c>
      <c r="AX500" s="13" t="s">
        <v>72</v>
      </c>
      <c r="AY500" s="227" t="s">
        <v>119</v>
      </c>
    </row>
    <row r="501" s="14" customFormat="1">
      <c r="A501" s="14"/>
      <c r="B501" s="228"/>
      <c r="C501" s="229"/>
      <c r="D501" s="219" t="s">
        <v>130</v>
      </c>
      <c r="E501" s="230" t="s">
        <v>19</v>
      </c>
      <c r="F501" s="231" t="s">
        <v>324</v>
      </c>
      <c r="G501" s="229"/>
      <c r="H501" s="232">
        <v>1.8</v>
      </c>
      <c r="I501" s="233"/>
      <c r="J501" s="229"/>
      <c r="K501" s="229"/>
      <c r="L501" s="234"/>
      <c r="M501" s="235"/>
      <c r="N501" s="236"/>
      <c r="O501" s="236"/>
      <c r="P501" s="236"/>
      <c r="Q501" s="236"/>
      <c r="R501" s="236"/>
      <c r="S501" s="236"/>
      <c r="T501" s="237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38" t="s">
        <v>130</v>
      </c>
      <c r="AU501" s="238" t="s">
        <v>79</v>
      </c>
      <c r="AV501" s="14" t="s">
        <v>79</v>
      </c>
      <c r="AW501" s="14" t="s">
        <v>33</v>
      </c>
      <c r="AX501" s="14" t="s">
        <v>72</v>
      </c>
      <c r="AY501" s="238" t="s">
        <v>119</v>
      </c>
    </row>
    <row r="502" s="13" customFormat="1">
      <c r="A502" s="13"/>
      <c r="B502" s="217"/>
      <c r="C502" s="218"/>
      <c r="D502" s="219" t="s">
        <v>130</v>
      </c>
      <c r="E502" s="220" t="s">
        <v>19</v>
      </c>
      <c r="F502" s="221" t="s">
        <v>297</v>
      </c>
      <c r="G502" s="218"/>
      <c r="H502" s="220" t="s">
        <v>19</v>
      </c>
      <c r="I502" s="222"/>
      <c r="J502" s="218"/>
      <c r="K502" s="218"/>
      <c r="L502" s="223"/>
      <c r="M502" s="224"/>
      <c r="N502" s="225"/>
      <c r="O502" s="225"/>
      <c r="P502" s="225"/>
      <c r="Q502" s="225"/>
      <c r="R502" s="225"/>
      <c r="S502" s="225"/>
      <c r="T502" s="22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27" t="s">
        <v>130</v>
      </c>
      <c r="AU502" s="227" t="s">
        <v>79</v>
      </c>
      <c r="AV502" s="13" t="s">
        <v>77</v>
      </c>
      <c r="AW502" s="13" t="s">
        <v>33</v>
      </c>
      <c r="AX502" s="13" t="s">
        <v>72</v>
      </c>
      <c r="AY502" s="227" t="s">
        <v>119</v>
      </c>
    </row>
    <row r="503" s="14" customFormat="1">
      <c r="A503" s="14"/>
      <c r="B503" s="228"/>
      <c r="C503" s="229"/>
      <c r="D503" s="219" t="s">
        <v>130</v>
      </c>
      <c r="E503" s="230" t="s">
        <v>19</v>
      </c>
      <c r="F503" s="231" t="s">
        <v>325</v>
      </c>
      <c r="G503" s="229"/>
      <c r="H503" s="232">
        <v>0.94799999999999995</v>
      </c>
      <c r="I503" s="233"/>
      <c r="J503" s="229"/>
      <c r="K503" s="229"/>
      <c r="L503" s="234"/>
      <c r="M503" s="235"/>
      <c r="N503" s="236"/>
      <c r="O503" s="236"/>
      <c r="P503" s="236"/>
      <c r="Q503" s="236"/>
      <c r="R503" s="236"/>
      <c r="S503" s="236"/>
      <c r="T503" s="23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38" t="s">
        <v>130</v>
      </c>
      <c r="AU503" s="238" t="s">
        <v>79</v>
      </c>
      <c r="AV503" s="14" t="s">
        <v>79</v>
      </c>
      <c r="AW503" s="14" t="s">
        <v>33</v>
      </c>
      <c r="AX503" s="14" t="s">
        <v>72</v>
      </c>
      <c r="AY503" s="238" t="s">
        <v>119</v>
      </c>
    </row>
    <row r="504" s="13" customFormat="1">
      <c r="A504" s="13"/>
      <c r="B504" s="217"/>
      <c r="C504" s="218"/>
      <c r="D504" s="219" t="s">
        <v>130</v>
      </c>
      <c r="E504" s="220" t="s">
        <v>19</v>
      </c>
      <c r="F504" s="221" t="s">
        <v>299</v>
      </c>
      <c r="G504" s="218"/>
      <c r="H504" s="220" t="s">
        <v>19</v>
      </c>
      <c r="I504" s="222"/>
      <c r="J504" s="218"/>
      <c r="K504" s="218"/>
      <c r="L504" s="223"/>
      <c r="M504" s="224"/>
      <c r="N504" s="225"/>
      <c r="O504" s="225"/>
      <c r="P504" s="225"/>
      <c r="Q504" s="225"/>
      <c r="R504" s="225"/>
      <c r="S504" s="225"/>
      <c r="T504" s="22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27" t="s">
        <v>130</v>
      </c>
      <c r="AU504" s="227" t="s">
        <v>79</v>
      </c>
      <c r="AV504" s="13" t="s">
        <v>77</v>
      </c>
      <c r="AW504" s="13" t="s">
        <v>33</v>
      </c>
      <c r="AX504" s="13" t="s">
        <v>72</v>
      </c>
      <c r="AY504" s="227" t="s">
        <v>119</v>
      </c>
    </row>
    <row r="505" s="14" customFormat="1">
      <c r="A505" s="14"/>
      <c r="B505" s="228"/>
      <c r="C505" s="229"/>
      <c r="D505" s="219" t="s">
        <v>130</v>
      </c>
      <c r="E505" s="230" t="s">
        <v>19</v>
      </c>
      <c r="F505" s="231" t="s">
        <v>326</v>
      </c>
      <c r="G505" s="229"/>
      <c r="H505" s="232">
        <v>1.4159999999999999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38" t="s">
        <v>130</v>
      </c>
      <c r="AU505" s="238" t="s">
        <v>79</v>
      </c>
      <c r="AV505" s="14" t="s">
        <v>79</v>
      </c>
      <c r="AW505" s="14" t="s">
        <v>33</v>
      </c>
      <c r="AX505" s="14" t="s">
        <v>72</v>
      </c>
      <c r="AY505" s="238" t="s">
        <v>119</v>
      </c>
    </row>
    <row r="506" s="13" customFormat="1">
      <c r="A506" s="13"/>
      <c r="B506" s="217"/>
      <c r="C506" s="218"/>
      <c r="D506" s="219" t="s">
        <v>130</v>
      </c>
      <c r="E506" s="220" t="s">
        <v>19</v>
      </c>
      <c r="F506" s="221" t="s">
        <v>301</v>
      </c>
      <c r="G506" s="218"/>
      <c r="H506" s="220" t="s">
        <v>19</v>
      </c>
      <c r="I506" s="222"/>
      <c r="J506" s="218"/>
      <c r="K506" s="218"/>
      <c r="L506" s="223"/>
      <c r="M506" s="224"/>
      <c r="N506" s="225"/>
      <c r="O506" s="225"/>
      <c r="P506" s="225"/>
      <c r="Q506" s="225"/>
      <c r="R506" s="225"/>
      <c r="S506" s="225"/>
      <c r="T506" s="22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27" t="s">
        <v>130</v>
      </c>
      <c r="AU506" s="227" t="s">
        <v>79</v>
      </c>
      <c r="AV506" s="13" t="s">
        <v>77</v>
      </c>
      <c r="AW506" s="13" t="s">
        <v>33</v>
      </c>
      <c r="AX506" s="13" t="s">
        <v>72</v>
      </c>
      <c r="AY506" s="227" t="s">
        <v>119</v>
      </c>
    </row>
    <row r="507" s="14" customFormat="1">
      <c r="A507" s="14"/>
      <c r="B507" s="228"/>
      <c r="C507" s="229"/>
      <c r="D507" s="219" t="s">
        <v>130</v>
      </c>
      <c r="E507" s="230" t="s">
        <v>19</v>
      </c>
      <c r="F507" s="231" t="s">
        <v>324</v>
      </c>
      <c r="G507" s="229"/>
      <c r="H507" s="232">
        <v>1.8</v>
      </c>
      <c r="I507" s="233"/>
      <c r="J507" s="229"/>
      <c r="K507" s="229"/>
      <c r="L507" s="234"/>
      <c r="M507" s="235"/>
      <c r="N507" s="236"/>
      <c r="O507" s="236"/>
      <c r="P507" s="236"/>
      <c r="Q507" s="236"/>
      <c r="R507" s="236"/>
      <c r="S507" s="236"/>
      <c r="T507" s="237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38" t="s">
        <v>130</v>
      </c>
      <c r="AU507" s="238" t="s">
        <v>79</v>
      </c>
      <c r="AV507" s="14" t="s">
        <v>79</v>
      </c>
      <c r="AW507" s="14" t="s">
        <v>33</v>
      </c>
      <c r="AX507" s="14" t="s">
        <v>72</v>
      </c>
      <c r="AY507" s="238" t="s">
        <v>119</v>
      </c>
    </row>
    <row r="508" s="13" customFormat="1">
      <c r="A508" s="13"/>
      <c r="B508" s="217"/>
      <c r="C508" s="218"/>
      <c r="D508" s="219" t="s">
        <v>130</v>
      </c>
      <c r="E508" s="220" t="s">
        <v>19</v>
      </c>
      <c r="F508" s="221" t="s">
        <v>302</v>
      </c>
      <c r="G508" s="218"/>
      <c r="H508" s="220" t="s">
        <v>19</v>
      </c>
      <c r="I508" s="222"/>
      <c r="J508" s="218"/>
      <c r="K508" s="218"/>
      <c r="L508" s="223"/>
      <c r="M508" s="224"/>
      <c r="N508" s="225"/>
      <c r="O508" s="225"/>
      <c r="P508" s="225"/>
      <c r="Q508" s="225"/>
      <c r="R508" s="225"/>
      <c r="S508" s="225"/>
      <c r="T508" s="22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27" t="s">
        <v>130</v>
      </c>
      <c r="AU508" s="227" t="s">
        <v>79</v>
      </c>
      <c r="AV508" s="13" t="s">
        <v>77</v>
      </c>
      <c r="AW508" s="13" t="s">
        <v>33</v>
      </c>
      <c r="AX508" s="13" t="s">
        <v>72</v>
      </c>
      <c r="AY508" s="227" t="s">
        <v>119</v>
      </c>
    </row>
    <row r="509" s="14" customFormat="1">
      <c r="A509" s="14"/>
      <c r="B509" s="228"/>
      <c r="C509" s="229"/>
      <c r="D509" s="219" t="s">
        <v>130</v>
      </c>
      <c r="E509" s="230" t="s">
        <v>19</v>
      </c>
      <c r="F509" s="231" t="s">
        <v>324</v>
      </c>
      <c r="G509" s="229"/>
      <c r="H509" s="232">
        <v>1.8</v>
      </c>
      <c r="I509" s="233"/>
      <c r="J509" s="229"/>
      <c r="K509" s="229"/>
      <c r="L509" s="234"/>
      <c r="M509" s="235"/>
      <c r="N509" s="236"/>
      <c r="O509" s="236"/>
      <c r="P509" s="236"/>
      <c r="Q509" s="236"/>
      <c r="R509" s="236"/>
      <c r="S509" s="236"/>
      <c r="T509" s="23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38" t="s">
        <v>130</v>
      </c>
      <c r="AU509" s="238" t="s">
        <v>79</v>
      </c>
      <c r="AV509" s="14" t="s">
        <v>79</v>
      </c>
      <c r="AW509" s="14" t="s">
        <v>33</v>
      </c>
      <c r="AX509" s="14" t="s">
        <v>72</v>
      </c>
      <c r="AY509" s="238" t="s">
        <v>119</v>
      </c>
    </row>
    <row r="510" s="13" customFormat="1">
      <c r="A510" s="13"/>
      <c r="B510" s="217"/>
      <c r="C510" s="218"/>
      <c r="D510" s="219" t="s">
        <v>130</v>
      </c>
      <c r="E510" s="220" t="s">
        <v>19</v>
      </c>
      <c r="F510" s="221" t="s">
        <v>303</v>
      </c>
      <c r="G510" s="218"/>
      <c r="H510" s="220" t="s">
        <v>19</v>
      </c>
      <c r="I510" s="222"/>
      <c r="J510" s="218"/>
      <c r="K510" s="218"/>
      <c r="L510" s="223"/>
      <c r="M510" s="224"/>
      <c r="N510" s="225"/>
      <c r="O510" s="225"/>
      <c r="P510" s="225"/>
      <c r="Q510" s="225"/>
      <c r="R510" s="225"/>
      <c r="S510" s="225"/>
      <c r="T510" s="22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27" t="s">
        <v>130</v>
      </c>
      <c r="AU510" s="227" t="s">
        <v>79</v>
      </c>
      <c r="AV510" s="13" t="s">
        <v>77</v>
      </c>
      <c r="AW510" s="13" t="s">
        <v>33</v>
      </c>
      <c r="AX510" s="13" t="s">
        <v>72</v>
      </c>
      <c r="AY510" s="227" t="s">
        <v>119</v>
      </c>
    </row>
    <row r="511" s="14" customFormat="1">
      <c r="A511" s="14"/>
      <c r="B511" s="228"/>
      <c r="C511" s="229"/>
      <c r="D511" s="219" t="s">
        <v>130</v>
      </c>
      <c r="E511" s="230" t="s">
        <v>19</v>
      </c>
      <c r="F511" s="231" t="s">
        <v>324</v>
      </c>
      <c r="G511" s="229"/>
      <c r="H511" s="232">
        <v>1.8</v>
      </c>
      <c r="I511" s="233"/>
      <c r="J511" s="229"/>
      <c r="K511" s="229"/>
      <c r="L511" s="234"/>
      <c r="M511" s="235"/>
      <c r="N511" s="236"/>
      <c r="O511" s="236"/>
      <c r="P511" s="236"/>
      <c r="Q511" s="236"/>
      <c r="R511" s="236"/>
      <c r="S511" s="236"/>
      <c r="T511" s="23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38" t="s">
        <v>130</v>
      </c>
      <c r="AU511" s="238" t="s">
        <v>79</v>
      </c>
      <c r="AV511" s="14" t="s">
        <v>79</v>
      </c>
      <c r="AW511" s="14" t="s">
        <v>33</v>
      </c>
      <c r="AX511" s="14" t="s">
        <v>72</v>
      </c>
      <c r="AY511" s="238" t="s">
        <v>119</v>
      </c>
    </row>
    <row r="512" s="13" customFormat="1">
      <c r="A512" s="13"/>
      <c r="B512" s="217"/>
      <c r="C512" s="218"/>
      <c r="D512" s="219" t="s">
        <v>130</v>
      </c>
      <c r="E512" s="220" t="s">
        <v>19</v>
      </c>
      <c r="F512" s="221" t="s">
        <v>304</v>
      </c>
      <c r="G512" s="218"/>
      <c r="H512" s="220" t="s">
        <v>19</v>
      </c>
      <c r="I512" s="222"/>
      <c r="J512" s="218"/>
      <c r="K512" s="218"/>
      <c r="L512" s="223"/>
      <c r="M512" s="224"/>
      <c r="N512" s="225"/>
      <c r="O512" s="225"/>
      <c r="P512" s="225"/>
      <c r="Q512" s="225"/>
      <c r="R512" s="225"/>
      <c r="S512" s="225"/>
      <c r="T512" s="22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27" t="s">
        <v>130</v>
      </c>
      <c r="AU512" s="227" t="s">
        <v>79</v>
      </c>
      <c r="AV512" s="13" t="s">
        <v>77</v>
      </c>
      <c r="AW512" s="13" t="s">
        <v>33</v>
      </c>
      <c r="AX512" s="13" t="s">
        <v>72</v>
      </c>
      <c r="AY512" s="227" t="s">
        <v>119</v>
      </c>
    </row>
    <row r="513" s="14" customFormat="1">
      <c r="A513" s="14"/>
      <c r="B513" s="228"/>
      <c r="C513" s="229"/>
      <c r="D513" s="219" t="s">
        <v>130</v>
      </c>
      <c r="E513" s="230" t="s">
        <v>19</v>
      </c>
      <c r="F513" s="231" t="s">
        <v>324</v>
      </c>
      <c r="G513" s="229"/>
      <c r="H513" s="232">
        <v>1.8</v>
      </c>
      <c r="I513" s="233"/>
      <c r="J513" s="229"/>
      <c r="K513" s="229"/>
      <c r="L513" s="234"/>
      <c r="M513" s="235"/>
      <c r="N513" s="236"/>
      <c r="O513" s="236"/>
      <c r="P513" s="236"/>
      <c r="Q513" s="236"/>
      <c r="R513" s="236"/>
      <c r="S513" s="236"/>
      <c r="T513" s="237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38" t="s">
        <v>130</v>
      </c>
      <c r="AU513" s="238" t="s">
        <v>79</v>
      </c>
      <c r="AV513" s="14" t="s">
        <v>79</v>
      </c>
      <c r="AW513" s="14" t="s">
        <v>33</v>
      </c>
      <c r="AX513" s="14" t="s">
        <v>72</v>
      </c>
      <c r="AY513" s="238" t="s">
        <v>119</v>
      </c>
    </row>
    <row r="514" s="13" customFormat="1">
      <c r="A514" s="13"/>
      <c r="B514" s="217"/>
      <c r="C514" s="218"/>
      <c r="D514" s="219" t="s">
        <v>130</v>
      </c>
      <c r="E514" s="220" t="s">
        <v>19</v>
      </c>
      <c r="F514" s="221" t="s">
        <v>305</v>
      </c>
      <c r="G514" s="218"/>
      <c r="H514" s="220" t="s">
        <v>19</v>
      </c>
      <c r="I514" s="222"/>
      <c r="J514" s="218"/>
      <c r="K514" s="218"/>
      <c r="L514" s="223"/>
      <c r="M514" s="224"/>
      <c r="N514" s="225"/>
      <c r="O514" s="225"/>
      <c r="P514" s="225"/>
      <c r="Q514" s="225"/>
      <c r="R514" s="225"/>
      <c r="S514" s="225"/>
      <c r="T514" s="22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27" t="s">
        <v>130</v>
      </c>
      <c r="AU514" s="227" t="s">
        <v>79</v>
      </c>
      <c r="AV514" s="13" t="s">
        <v>77</v>
      </c>
      <c r="AW514" s="13" t="s">
        <v>33</v>
      </c>
      <c r="AX514" s="13" t="s">
        <v>72</v>
      </c>
      <c r="AY514" s="227" t="s">
        <v>119</v>
      </c>
    </row>
    <row r="515" s="14" customFormat="1">
      <c r="A515" s="14"/>
      <c r="B515" s="228"/>
      <c r="C515" s="229"/>
      <c r="D515" s="219" t="s">
        <v>130</v>
      </c>
      <c r="E515" s="230" t="s">
        <v>19</v>
      </c>
      <c r="F515" s="231" t="s">
        <v>324</v>
      </c>
      <c r="G515" s="229"/>
      <c r="H515" s="232">
        <v>1.8</v>
      </c>
      <c r="I515" s="233"/>
      <c r="J515" s="229"/>
      <c r="K515" s="229"/>
      <c r="L515" s="234"/>
      <c r="M515" s="235"/>
      <c r="N515" s="236"/>
      <c r="O515" s="236"/>
      <c r="P515" s="236"/>
      <c r="Q515" s="236"/>
      <c r="R515" s="236"/>
      <c r="S515" s="236"/>
      <c r="T515" s="23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38" t="s">
        <v>130</v>
      </c>
      <c r="AU515" s="238" t="s">
        <v>79</v>
      </c>
      <c r="AV515" s="14" t="s">
        <v>79</v>
      </c>
      <c r="AW515" s="14" t="s">
        <v>33</v>
      </c>
      <c r="AX515" s="14" t="s">
        <v>72</v>
      </c>
      <c r="AY515" s="238" t="s">
        <v>119</v>
      </c>
    </row>
    <row r="516" s="13" customFormat="1">
      <c r="A516" s="13"/>
      <c r="B516" s="217"/>
      <c r="C516" s="218"/>
      <c r="D516" s="219" t="s">
        <v>130</v>
      </c>
      <c r="E516" s="220" t="s">
        <v>19</v>
      </c>
      <c r="F516" s="221" t="s">
        <v>306</v>
      </c>
      <c r="G516" s="218"/>
      <c r="H516" s="220" t="s">
        <v>19</v>
      </c>
      <c r="I516" s="222"/>
      <c r="J516" s="218"/>
      <c r="K516" s="218"/>
      <c r="L516" s="223"/>
      <c r="M516" s="224"/>
      <c r="N516" s="225"/>
      <c r="O516" s="225"/>
      <c r="P516" s="225"/>
      <c r="Q516" s="225"/>
      <c r="R516" s="225"/>
      <c r="S516" s="225"/>
      <c r="T516" s="22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27" t="s">
        <v>130</v>
      </c>
      <c r="AU516" s="227" t="s">
        <v>79</v>
      </c>
      <c r="AV516" s="13" t="s">
        <v>77</v>
      </c>
      <c r="AW516" s="13" t="s">
        <v>33</v>
      </c>
      <c r="AX516" s="13" t="s">
        <v>72</v>
      </c>
      <c r="AY516" s="227" t="s">
        <v>119</v>
      </c>
    </row>
    <row r="517" s="14" customFormat="1">
      <c r="A517" s="14"/>
      <c r="B517" s="228"/>
      <c r="C517" s="229"/>
      <c r="D517" s="219" t="s">
        <v>130</v>
      </c>
      <c r="E517" s="230" t="s">
        <v>19</v>
      </c>
      <c r="F517" s="231" t="s">
        <v>327</v>
      </c>
      <c r="G517" s="229"/>
      <c r="H517" s="232">
        <v>1.494</v>
      </c>
      <c r="I517" s="233"/>
      <c r="J517" s="229"/>
      <c r="K517" s="229"/>
      <c r="L517" s="234"/>
      <c r="M517" s="235"/>
      <c r="N517" s="236"/>
      <c r="O517" s="236"/>
      <c r="P517" s="236"/>
      <c r="Q517" s="236"/>
      <c r="R517" s="236"/>
      <c r="S517" s="236"/>
      <c r="T517" s="23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38" t="s">
        <v>130</v>
      </c>
      <c r="AU517" s="238" t="s">
        <v>79</v>
      </c>
      <c r="AV517" s="14" t="s">
        <v>79</v>
      </c>
      <c r="AW517" s="14" t="s">
        <v>33</v>
      </c>
      <c r="AX517" s="14" t="s">
        <v>72</v>
      </c>
      <c r="AY517" s="238" t="s">
        <v>119</v>
      </c>
    </row>
    <row r="518" s="13" customFormat="1">
      <c r="A518" s="13"/>
      <c r="B518" s="217"/>
      <c r="C518" s="218"/>
      <c r="D518" s="219" t="s">
        <v>130</v>
      </c>
      <c r="E518" s="220" t="s">
        <v>19</v>
      </c>
      <c r="F518" s="221" t="s">
        <v>308</v>
      </c>
      <c r="G518" s="218"/>
      <c r="H518" s="220" t="s">
        <v>19</v>
      </c>
      <c r="I518" s="222"/>
      <c r="J518" s="218"/>
      <c r="K518" s="218"/>
      <c r="L518" s="223"/>
      <c r="M518" s="224"/>
      <c r="N518" s="225"/>
      <c r="O518" s="225"/>
      <c r="P518" s="225"/>
      <c r="Q518" s="225"/>
      <c r="R518" s="225"/>
      <c r="S518" s="225"/>
      <c r="T518" s="22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27" t="s">
        <v>130</v>
      </c>
      <c r="AU518" s="227" t="s">
        <v>79</v>
      </c>
      <c r="AV518" s="13" t="s">
        <v>77</v>
      </c>
      <c r="AW518" s="13" t="s">
        <v>33</v>
      </c>
      <c r="AX518" s="13" t="s">
        <v>72</v>
      </c>
      <c r="AY518" s="227" t="s">
        <v>119</v>
      </c>
    </row>
    <row r="519" s="14" customFormat="1">
      <c r="A519" s="14"/>
      <c r="B519" s="228"/>
      <c r="C519" s="229"/>
      <c r="D519" s="219" t="s">
        <v>130</v>
      </c>
      <c r="E519" s="230" t="s">
        <v>19</v>
      </c>
      <c r="F519" s="231" t="s">
        <v>328</v>
      </c>
      <c r="G519" s="229"/>
      <c r="H519" s="232">
        <v>2.8860000000000001</v>
      </c>
      <c r="I519" s="233"/>
      <c r="J519" s="229"/>
      <c r="K519" s="229"/>
      <c r="L519" s="234"/>
      <c r="M519" s="235"/>
      <c r="N519" s="236"/>
      <c r="O519" s="236"/>
      <c r="P519" s="236"/>
      <c r="Q519" s="236"/>
      <c r="R519" s="236"/>
      <c r="S519" s="236"/>
      <c r="T519" s="23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38" t="s">
        <v>130</v>
      </c>
      <c r="AU519" s="238" t="s">
        <v>79</v>
      </c>
      <c r="AV519" s="14" t="s">
        <v>79</v>
      </c>
      <c r="AW519" s="14" t="s">
        <v>33</v>
      </c>
      <c r="AX519" s="14" t="s">
        <v>72</v>
      </c>
      <c r="AY519" s="238" t="s">
        <v>119</v>
      </c>
    </row>
    <row r="520" s="13" customFormat="1">
      <c r="A520" s="13"/>
      <c r="B520" s="217"/>
      <c r="C520" s="218"/>
      <c r="D520" s="219" t="s">
        <v>130</v>
      </c>
      <c r="E520" s="220" t="s">
        <v>19</v>
      </c>
      <c r="F520" s="221" t="s">
        <v>310</v>
      </c>
      <c r="G520" s="218"/>
      <c r="H520" s="220" t="s">
        <v>19</v>
      </c>
      <c r="I520" s="222"/>
      <c r="J520" s="218"/>
      <c r="K520" s="218"/>
      <c r="L520" s="223"/>
      <c r="M520" s="224"/>
      <c r="N520" s="225"/>
      <c r="O520" s="225"/>
      <c r="P520" s="225"/>
      <c r="Q520" s="225"/>
      <c r="R520" s="225"/>
      <c r="S520" s="225"/>
      <c r="T520" s="22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27" t="s">
        <v>130</v>
      </c>
      <c r="AU520" s="227" t="s">
        <v>79</v>
      </c>
      <c r="AV520" s="13" t="s">
        <v>77</v>
      </c>
      <c r="AW520" s="13" t="s">
        <v>33</v>
      </c>
      <c r="AX520" s="13" t="s">
        <v>72</v>
      </c>
      <c r="AY520" s="227" t="s">
        <v>119</v>
      </c>
    </row>
    <row r="521" s="14" customFormat="1">
      <c r="A521" s="14"/>
      <c r="B521" s="228"/>
      <c r="C521" s="229"/>
      <c r="D521" s="219" t="s">
        <v>130</v>
      </c>
      <c r="E521" s="230" t="s">
        <v>19</v>
      </c>
      <c r="F521" s="231" t="s">
        <v>323</v>
      </c>
      <c r="G521" s="229"/>
      <c r="H521" s="232">
        <v>2.3999999999999999</v>
      </c>
      <c r="I521" s="233"/>
      <c r="J521" s="229"/>
      <c r="K521" s="229"/>
      <c r="L521" s="234"/>
      <c r="M521" s="235"/>
      <c r="N521" s="236"/>
      <c r="O521" s="236"/>
      <c r="P521" s="236"/>
      <c r="Q521" s="236"/>
      <c r="R521" s="236"/>
      <c r="S521" s="236"/>
      <c r="T521" s="23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38" t="s">
        <v>130</v>
      </c>
      <c r="AU521" s="238" t="s">
        <v>79</v>
      </c>
      <c r="AV521" s="14" t="s">
        <v>79</v>
      </c>
      <c r="AW521" s="14" t="s">
        <v>33</v>
      </c>
      <c r="AX521" s="14" t="s">
        <v>72</v>
      </c>
      <c r="AY521" s="238" t="s">
        <v>119</v>
      </c>
    </row>
    <row r="522" s="13" customFormat="1">
      <c r="A522" s="13"/>
      <c r="B522" s="217"/>
      <c r="C522" s="218"/>
      <c r="D522" s="219" t="s">
        <v>130</v>
      </c>
      <c r="E522" s="220" t="s">
        <v>19</v>
      </c>
      <c r="F522" s="221" t="s">
        <v>311</v>
      </c>
      <c r="G522" s="218"/>
      <c r="H522" s="220" t="s">
        <v>19</v>
      </c>
      <c r="I522" s="222"/>
      <c r="J522" s="218"/>
      <c r="K522" s="218"/>
      <c r="L522" s="223"/>
      <c r="M522" s="224"/>
      <c r="N522" s="225"/>
      <c r="O522" s="225"/>
      <c r="P522" s="225"/>
      <c r="Q522" s="225"/>
      <c r="R522" s="225"/>
      <c r="S522" s="225"/>
      <c r="T522" s="22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27" t="s">
        <v>130</v>
      </c>
      <c r="AU522" s="227" t="s">
        <v>79</v>
      </c>
      <c r="AV522" s="13" t="s">
        <v>77</v>
      </c>
      <c r="AW522" s="13" t="s">
        <v>33</v>
      </c>
      <c r="AX522" s="13" t="s">
        <v>72</v>
      </c>
      <c r="AY522" s="227" t="s">
        <v>119</v>
      </c>
    </row>
    <row r="523" s="14" customFormat="1">
      <c r="A523" s="14"/>
      <c r="B523" s="228"/>
      <c r="C523" s="229"/>
      <c r="D523" s="219" t="s">
        <v>130</v>
      </c>
      <c r="E523" s="230" t="s">
        <v>19</v>
      </c>
      <c r="F523" s="231" t="s">
        <v>329</v>
      </c>
      <c r="G523" s="229"/>
      <c r="H523" s="232">
        <v>1.3999999999999999</v>
      </c>
      <c r="I523" s="233"/>
      <c r="J523" s="229"/>
      <c r="K523" s="229"/>
      <c r="L523" s="234"/>
      <c r="M523" s="235"/>
      <c r="N523" s="236"/>
      <c r="O523" s="236"/>
      <c r="P523" s="236"/>
      <c r="Q523" s="236"/>
      <c r="R523" s="236"/>
      <c r="S523" s="236"/>
      <c r="T523" s="237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38" t="s">
        <v>130</v>
      </c>
      <c r="AU523" s="238" t="s">
        <v>79</v>
      </c>
      <c r="AV523" s="14" t="s">
        <v>79</v>
      </c>
      <c r="AW523" s="14" t="s">
        <v>33</v>
      </c>
      <c r="AX523" s="14" t="s">
        <v>72</v>
      </c>
      <c r="AY523" s="238" t="s">
        <v>119</v>
      </c>
    </row>
    <row r="524" s="13" customFormat="1">
      <c r="A524" s="13"/>
      <c r="B524" s="217"/>
      <c r="C524" s="218"/>
      <c r="D524" s="219" t="s">
        <v>130</v>
      </c>
      <c r="E524" s="220" t="s">
        <v>19</v>
      </c>
      <c r="F524" s="221" t="s">
        <v>313</v>
      </c>
      <c r="G524" s="218"/>
      <c r="H524" s="220" t="s">
        <v>19</v>
      </c>
      <c r="I524" s="222"/>
      <c r="J524" s="218"/>
      <c r="K524" s="218"/>
      <c r="L524" s="223"/>
      <c r="M524" s="224"/>
      <c r="N524" s="225"/>
      <c r="O524" s="225"/>
      <c r="P524" s="225"/>
      <c r="Q524" s="225"/>
      <c r="R524" s="225"/>
      <c r="S524" s="225"/>
      <c r="T524" s="22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27" t="s">
        <v>130</v>
      </c>
      <c r="AU524" s="227" t="s">
        <v>79</v>
      </c>
      <c r="AV524" s="13" t="s">
        <v>77</v>
      </c>
      <c r="AW524" s="13" t="s">
        <v>33</v>
      </c>
      <c r="AX524" s="13" t="s">
        <v>72</v>
      </c>
      <c r="AY524" s="227" t="s">
        <v>119</v>
      </c>
    </row>
    <row r="525" s="14" customFormat="1">
      <c r="A525" s="14"/>
      <c r="B525" s="228"/>
      <c r="C525" s="229"/>
      <c r="D525" s="219" t="s">
        <v>130</v>
      </c>
      <c r="E525" s="230" t="s">
        <v>19</v>
      </c>
      <c r="F525" s="231" t="s">
        <v>329</v>
      </c>
      <c r="G525" s="229"/>
      <c r="H525" s="232">
        <v>1.3999999999999999</v>
      </c>
      <c r="I525" s="233"/>
      <c r="J525" s="229"/>
      <c r="K525" s="229"/>
      <c r="L525" s="234"/>
      <c r="M525" s="235"/>
      <c r="N525" s="236"/>
      <c r="O525" s="236"/>
      <c r="P525" s="236"/>
      <c r="Q525" s="236"/>
      <c r="R525" s="236"/>
      <c r="S525" s="236"/>
      <c r="T525" s="237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38" t="s">
        <v>130</v>
      </c>
      <c r="AU525" s="238" t="s">
        <v>79</v>
      </c>
      <c r="AV525" s="14" t="s">
        <v>79</v>
      </c>
      <c r="AW525" s="14" t="s">
        <v>33</v>
      </c>
      <c r="AX525" s="14" t="s">
        <v>72</v>
      </c>
      <c r="AY525" s="238" t="s">
        <v>119</v>
      </c>
    </row>
    <row r="526" s="13" customFormat="1">
      <c r="A526" s="13"/>
      <c r="B526" s="217"/>
      <c r="C526" s="218"/>
      <c r="D526" s="219" t="s">
        <v>130</v>
      </c>
      <c r="E526" s="220" t="s">
        <v>19</v>
      </c>
      <c r="F526" s="221" t="s">
        <v>314</v>
      </c>
      <c r="G526" s="218"/>
      <c r="H526" s="220" t="s">
        <v>19</v>
      </c>
      <c r="I526" s="222"/>
      <c r="J526" s="218"/>
      <c r="K526" s="218"/>
      <c r="L526" s="223"/>
      <c r="M526" s="224"/>
      <c r="N526" s="225"/>
      <c r="O526" s="225"/>
      <c r="P526" s="225"/>
      <c r="Q526" s="225"/>
      <c r="R526" s="225"/>
      <c r="S526" s="225"/>
      <c r="T526" s="22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27" t="s">
        <v>130</v>
      </c>
      <c r="AU526" s="227" t="s">
        <v>79</v>
      </c>
      <c r="AV526" s="13" t="s">
        <v>77</v>
      </c>
      <c r="AW526" s="13" t="s">
        <v>33</v>
      </c>
      <c r="AX526" s="13" t="s">
        <v>72</v>
      </c>
      <c r="AY526" s="227" t="s">
        <v>119</v>
      </c>
    </row>
    <row r="527" s="14" customFormat="1">
      <c r="A527" s="14"/>
      <c r="B527" s="228"/>
      <c r="C527" s="229"/>
      <c r="D527" s="219" t="s">
        <v>130</v>
      </c>
      <c r="E527" s="230" t="s">
        <v>19</v>
      </c>
      <c r="F527" s="231" t="s">
        <v>330</v>
      </c>
      <c r="G527" s="229"/>
      <c r="H527" s="232">
        <v>0.42799999999999999</v>
      </c>
      <c r="I527" s="233"/>
      <c r="J527" s="229"/>
      <c r="K527" s="229"/>
      <c r="L527" s="234"/>
      <c r="M527" s="235"/>
      <c r="N527" s="236"/>
      <c r="O527" s="236"/>
      <c r="P527" s="236"/>
      <c r="Q527" s="236"/>
      <c r="R527" s="236"/>
      <c r="S527" s="236"/>
      <c r="T527" s="23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38" t="s">
        <v>130</v>
      </c>
      <c r="AU527" s="238" t="s">
        <v>79</v>
      </c>
      <c r="AV527" s="14" t="s">
        <v>79</v>
      </c>
      <c r="AW527" s="14" t="s">
        <v>33</v>
      </c>
      <c r="AX527" s="14" t="s">
        <v>72</v>
      </c>
      <c r="AY527" s="238" t="s">
        <v>119</v>
      </c>
    </row>
    <row r="528" s="13" customFormat="1">
      <c r="A528" s="13"/>
      <c r="B528" s="217"/>
      <c r="C528" s="218"/>
      <c r="D528" s="219" t="s">
        <v>130</v>
      </c>
      <c r="E528" s="220" t="s">
        <v>19</v>
      </c>
      <c r="F528" s="221" t="s">
        <v>316</v>
      </c>
      <c r="G528" s="218"/>
      <c r="H528" s="220" t="s">
        <v>19</v>
      </c>
      <c r="I528" s="222"/>
      <c r="J528" s="218"/>
      <c r="K528" s="218"/>
      <c r="L528" s="223"/>
      <c r="M528" s="224"/>
      <c r="N528" s="225"/>
      <c r="O528" s="225"/>
      <c r="P528" s="225"/>
      <c r="Q528" s="225"/>
      <c r="R528" s="225"/>
      <c r="S528" s="225"/>
      <c r="T528" s="22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27" t="s">
        <v>130</v>
      </c>
      <c r="AU528" s="227" t="s">
        <v>79</v>
      </c>
      <c r="AV528" s="13" t="s">
        <v>77</v>
      </c>
      <c r="AW528" s="13" t="s">
        <v>33</v>
      </c>
      <c r="AX528" s="13" t="s">
        <v>72</v>
      </c>
      <c r="AY528" s="227" t="s">
        <v>119</v>
      </c>
    </row>
    <row r="529" s="14" customFormat="1">
      <c r="A529" s="14"/>
      <c r="B529" s="228"/>
      <c r="C529" s="229"/>
      <c r="D529" s="219" t="s">
        <v>130</v>
      </c>
      <c r="E529" s="230" t="s">
        <v>19</v>
      </c>
      <c r="F529" s="231" t="s">
        <v>329</v>
      </c>
      <c r="G529" s="229"/>
      <c r="H529" s="232">
        <v>1.3999999999999999</v>
      </c>
      <c r="I529" s="233"/>
      <c r="J529" s="229"/>
      <c r="K529" s="229"/>
      <c r="L529" s="234"/>
      <c r="M529" s="235"/>
      <c r="N529" s="236"/>
      <c r="O529" s="236"/>
      <c r="P529" s="236"/>
      <c r="Q529" s="236"/>
      <c r="R529" s="236"/>
      <c r="S529" s="236"/>
      <c r="T529" s="237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38" t="s">
        <v>130</v>
      </c>
      <c r="AU529" s="238" t="s">
        <v>79</v>
      </c>
      <c r="AV529" s="14" t="s">
        <v>79</v>
      </c>
      <c r="AW529" s="14" t="s">
        <v>33</v>
      </c>
      <c r="AX529" s="14" t="s">
        <v>72</v>
      </c>
      <c r="AY529" s="238" t="s">
        <v>119</v>
      </c>
    </row>
    <row r="530" s="13" customFormat="1">
      <c r="A530" s="13"/>
      <c r="B530" s="217"/>
      <c r="C530" s="218"/>
      <c r="D530" s="219" t="s">
        <v>130</v>
      </c>
      <c r="E530" s="220" t="s">
        <v>19</v>
      </c>
      <c r="F530" s="221" t="s">
        <v>317</v>
      </c>
      <c r="G530" s="218"/>
      <c r="H530" s="220" t="s">
        <v>19</v>
      </c>
      <c r="I530" s="222"/>
      <c r="J530" s="218"/>
      <c r="K530" s="218"/>
      <c r="L530" s="223"/>
      <c r="M530" s="224"/>
      <c r="N530" s="225"/>
      <c r="O530" s="225"/>
      <c r="P530" s="225"/>
      <c r="Q530" s="225"/>
      <c r="R530" s="225"/>
      <c r="S530" s="225"/>
      <c r="T530" s="22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27" t="s">
        <v>130</v>
      </c>
      <c r="AU530" s="227" t="s">
        <v>79</v>
      </c>
      <c r="AV530" s="13" t="s">
        <v>77</v>
      </c>
      <c r="AW530" s="13" t="s">
        <v>33</v>
      </c>
      <c r="AX530" s="13" t="s">
        <v>72</v>
      </c>
      <c r="AY530" s="227" t="s">
        <v>119</v>
      </c>
    </row>
    <row r="531" s="14" customFormat="1">
      <c r="A531" s="14"/>
      <c r="B531" s="228"/>
      <c r="C531" s="229"/>
      <c r="D531" s="219" t="s">
        <v>130</v>
      </c>
      <c r="E531" s="230" t="s">
        <v>19</v>
      </c>
      <c r="F531" s="231" t="s">
        <v>329</v>
      </c>
      <c r="G531" s="229"/>
      <c r="H531" s="232">
        <v>1.3999999999999999</v>
      </c>
      <c r="I531" s="233"/>
      <c r="J531" s="229"/>
      <c r="K531" s="229"/>
      <c r="L531" s="234"/>
      <c r="M531" s="235"/>
      <c r="N531" s="236"/>
      <c r="O531" s="236"/>
      <c r="P531" s="236"/>
      <c r="Q531" s="236"/>
      <c r="R531" s="236"/>
      <c r="S531" s="236"/>
      <c r="T531" s="23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38" t="s">
        <v>130</v>
      </c>
      <c r="AU531" s="238" t="s">
        <v>79</v>
      </c>
      <c r="AV531" s="14" t="s">
        <v>79</v>
      </c>
      <c r="AW531" s="14" t="s">
        <v>33</v>
      </c>
      <c r="AX531" s="14" t="s">
        <v>72</v>
      </c>
      <c r="AY531" s="238" t="s">
        <v>119</v>
      </c>
    </row>
    <row r="532" s="15" customFormat="1">
      <c r="A532" s="15"/>
      <c r="B532" s="239"/>
      <c r="C532" s="240"/>
      <c r="D532" s="219" t="s">
        <v>130</v>
      </c>
      <c r="E532" s="241" t="s">
        <v>19</v>
      </c>
      <c r="F532" s="242" t="s">
        <v>133</v>
      </c>
      <c r="G532" s="240"/>
      <c r="H532" s="243">
        <v>28.371999999999996</v>
      </c>
      <c r="I532" s="244"/>
      <c r="J532" s="240"/>
      <c r="K532" s="240"/>
      <c r="L532" s="245"/>
      <c r="M532" s="246"/>
      <c r="N532" s="247"/>
      <c r="O532" s="247"/>
      <c r="P532" s="247"/>
      <c r="Q532" s="247"/>
      <c r="R532" s="247"/>
      <c r="S532" s="247"/>
      <c r="T532" s="248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49" t="s">
        <v>130</v>
      </c>
      <c r="AU532" s="249" t="s">
        <v>79</v>
      </c>
      <c r="AV532" s="15" t="s">
        <v>126</v>
      </c>
      <c r="AW532" s="15" t="s">
        <v>33</v>
      </c>
      <c r="AX532" s="15" t="s">
        <v>77</v>
      </c>
      <c r="AY532" s="249" t="s">
        <v>119</v>
      </c>
    </row>
    <row r="533" s="2" customFormat="1" ht="24.15" customHeight="1">
      <c r="A533" s="40"/>
      <c r="B533" s="41"/>
      <c r="C533" s="199" t="s">
        <v>271</v>
      </c>
      <c r="D533" s="199" t="s">
        <v>121</v>
      </c>
      <c r="E533" s="200" t="s">
        <v>331</v>
      </c>
      <c r="F533" s="201" t="s">
        <v>332</v>
      </c>
      <c r="G533" s="202" t="s">
        <v>124</v>
      </c>
      <c r="H533" s="203">
        <v>28.372</v>
      </c>
      <c r="I533" s="204"/>
      <c r="J533" s="205">
        <f>ROUND(I533*H533,2)</f>
        <v>0</v>
      </c>
      <c r="K533" s="201" t="s">
        <v>125</v>
      </c>
      <c r="L533" s="46"/>
      <c r="M533" s="206" t="s">
        <v>19</v>
      </c>
      <c r="N533" s="207" t="s">
        <v>43</v>
      </c>
      <c r="O533" s="86"/>
      <c r="P533" s="208">
        <f>O533*H533</f>
        <v>0</v>
      </c>
      <c r="Q533" s="208">
        <v>0</v>
      </c>
      <c r="R533" s="208">
        <f>Q533*H533</f>
        <v>0</v>
      </c>
      <c r="S533" s="208">
        <v>0</v>
      </c>
      <c r="T533" s="209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0" t="s">
        <v>126</v>
      </c>
      <c r="AT533" s="210" t="s">
        <v>121</v>
      </c>
      <c r="AU533" s="210" t="s">
        <v>79</v>
      </c>
      <c r="AY533" s="19" t="s">
        <v>119</v>
      </c>
      <c r="BE533" s="211">
        <f>IF(N533="základní",J533,0)</f>
        <v>0</v>
      </c>
      <c r="BF533" s="211">
        <f>IF(N533="snížená",J533,0)</f>
        <v>0</v>
      </c>
      <c r="BG533" s="211">
        <f>IF(N533="zákl. přenesená",J533,0)</f>
        <v>0</v>
      </c>
      <c r="BH533" s="211">
        <f>IF(N533="sníž. přenesená",J533,0)</f>
        <v>0</v>
      </c>
      <c r="BI533" s="211">
        <f>IF(N533="nulová",J533,0)</f>
        <v>0</v>
      </c>
      <c r="BJ533" s="19" t="s">
        <v>77</v>
      </c>
      <c r="BK533" s="211">
        <f>ROUND(I533*H533,2)</f>
        <v>0</v>
      </c>
      <c r="BL533" s="19" t="s">
        <v>126</v>
      </c>
      <c r="BM533" s="210" t="s">
        <v>333</v>
      </c>
    </row>
    <row r="534" s="2" customFormat="1">
      <c r="A534" s="40"/>
      <c r="B534" s="41"/>
      <c r="C534" s="42"/>
      <c r="D534" s="212" t="s">
        <v>128</v>
      </c>
      <c r="E534" s="42"/>
      <c r="F534" s="213" t="s">
        <v>334</v>
      </c>
      <c r="G534" s="42"/>
      <c r="H534" s="42"/>
      <c r="I534" s="214"/>
      <c r="J534" s="42"/>
      <c r="K534" s="42"/>
      <c r="L534" s="46"/>
      <c r="M534" s="215"/>
      <c r="N534" s="216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128</v>
      </c>
      <c r="AU534" s="19" t="s">
        <v>79</v>
      </c>
    </row>
    <row r="535" s="2" customFormat="1" ht="24.15" customHeight="1">
      <c r="A535" s="40"/>
      <c r="B535" s="41"/>
      <c r="C535" s="199" t="s">
        <v>335</v>
      </c>
      <c r="D535" s="199" t="s">
        <v>121</v>
      </c>
      <c r="E535" s="200" t="s">
        <v>336</v>
      </c>
      <c r="F535" s="201" t="s">
        <v>337</v>
      </c>
      <c r="G535" s="202" t="s">
        <v>205</v>
      </c>
      <c r="H535" s="203">
        <v>0.32700000000000001</v>
      </c>
      <c r="I535" s="204"/>
      <c r="J535" s="205">
        <f>ROUND(I535*H535,2)</f>
        <v>0</v>
      </c>
      <c r="K535" s="201" t="s">
        <v>125</v>
      </c>
      <c r="L535" s="46"/>
      <c r="M535" s="206" t="s">
        <v>19</v>
      </c>
      <c r="N535" s="207" t="s">
        <v>43</v>
      </c>
      <c r="O535" s="86"/>
      <c r="P535" s="208">
        <f>O535*H535</f>
        <v>0</v>
      </c>
      <c r="Q535" s="208">
        <v>1.05291</v>
      </c>
      <c r="R535" s="208">
        <f>Q535*H535</f>
        <v>0.34430157</v>
      </c>
      <c r="S535" s="208">
        <v>0</v>
      </c>
      <c r="T535" s="209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0" t="s">
        <v>126</v>
      </c>
      <c r="AT535" s="210" t="s">
        <v>121</v>
      </c>
      <c r="AU535" s="210" t="s">
        <v>79</v>
      </c>
      <c r="AY535" s="19" t="s">
        <v>119</v>
      </c>
      <c r="BE535" s="211">
        <f>IF(N535="základní",J535,0)</f>
        <v>0</v>
      </c>
      <c r="BF535" s="211">
        <f>IF(N535="snížená",J535,0)</f>
        <v>0</v>
      </c>
      <c r="BG535" s="211">
        <f>IF(N535="zákl. přenesená",J535,0)</f>
        <v>0</v>
      </c>
      <c r="BH535" s="211">
        <f>IF(N535="sníž. přenesená",J535,0)</f>
        <v>0</v>
      </c>
      <c r="BI535" s="211">
        <f>IF(N535="nulová",J535,0)</f>
        <v>0</v>
      </c>
      <c r="BJ535" s="19" t="s">
        <v>77</v>
      </c>
      <c r="BK535" s="211">
        <f>ROUND(I535*H535,2)</f>
        <v>0</v>
      </c>
      <c r="BL535" s="19" t="s">
        <v>126</v>
      </c>
      <c r="BM535" s="210" t="s">
        <v>338</v>
      </c>
    </row>
    <row r="536" s="2" customFormat="1">
      <c r="A536" s="40"/>
      <c r="B536" s="41"/>
      <c r="C536" s="42"/>
      <c r="D536" s="212" t="s">
        <v>128</v>
      </c>
      <c r="E536" s="42"/>
      <c r="F536" s="213" t="s">
        <v>339</v>
      </c>
      <c r="G536" s="42"/>
      <c r="H536" s="42"/>
      <c r="I536" s="214"/>
      <c r="J536" s="42"/>
      <c r="K536" s="42"/>
      <c r="L536" s="46"/>
      <c r="M536" s="215"/>
      <c r="N536" s="216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128</v>
      </c>
      <c r="AU536" s="19" t="s">
        <v>79</v>
      </c>
    </row>
    <row r="537" s="13" customFormat="1">
      <c r="A537" s="13"/>
      <c r="B537" s="217"/>
      <c r="C537" s="218"/>
      <c r="D537" s="219" t="s">
        <v>130</v>
      </c>
      <c r="E537" s="220" t="s">
        <v>19</v>
      </c>
      <c r="F537" s="221" t="s">
        <v>340</v>
      </c>
      <c r="G537" s="218"/>
      <c r="H537" s="220" t="s">
        <v>19</v>
      </c>
      <c r="I537" s="222"/>
      <c r="J537" s="218"/>
      <c r="K537" s="218"/>
      <c r="L537" s="223"/>
      <c r="M537" s="224"/>
      <c r="N537" s="225"/>
      <c r="O537" s="225"/>
      <c r="P537" s="225"/>
      <c r="Q537" s="225"/>
      <c r="R537" s="225"/>
      <c r="S537" s="225"/>
      <c r="T537" s="22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27" t="s">
        <v>130</v>
      </c>
      <c r="AU537" s="227" t="s">
        <v>79</v>
      </c>
      <c r="AV537" s="13" t="s">
        <v>77</v>
      </c>
      <c r="AW537" s="13" t="s">
        <v>33</v>
      </c>
      <c r="AX537" s="13" t="s">
        <v>72</v>
      </c>
      <c r="AY537" s="227" t="s">
        <v>119</v>
      </c>
    </row>
    <row r="538" s="14" customFormat="1">
      <c r="A538" s="14"/>
      <c r="B538" s="228"/>
      <c r="C538" s="229"/>
      <c r="D538" s="219" t="s">
        <v>130</v>
      </c>
      <c r="E538" s="230" t="s">
        <v>19</v>
      </c>
      <c r="F538" s="231" t="s">
        <v>341</v>
      </c>
      <c r="G538" s="229"/>
      <c r="H538" s="232">
        <v>0.23599999999999999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38" t="s">
        <v>130</v>
      </c>
      <c r="AU538" s="238" t="s">
        <v>79</v>
      </c>
      <c r="AV538" s="14" t="s">
        <v>79</v>
      </c>
      <c r="AW538" s="14" t="s">
        <v>33</v>
      </c>
      <c r="AX538" s="14" t="s">
        <v>72</v>
      </c>
      <c r="AY538" s="238" t="s">
        <v>119</v>
      </c>
    </row>
    <row r="539" s="13" customFormat="1">
      <c r="A539" s="13"/>
      <c r="B539" s="217"/>
      <c r="C539" s="218"/>
      <c r="D539" s="219" t="s">
        <v>130</v>
      </c>
      <c r="E539" s="220" t="s">
        <v>19</v>
      </c>
      <c r="F539" s="221" t="s">
        <v>342</v>
      </c>
      <c r="G539" s="218"/>
      <c r="H539" s="220" t="s">
        <v>19</v>
      </c>
      <c r="I539" s="222"/>
      <c r="J539" s="218"/>
      <c r="K539" s="218"/>
      <c r="L539" s="223"/>
      <c r="M539" s="224"/>
      <c r="N539" s="225"/>
      <c r="O539" s="225"/>
      <c r="P539" s="225"/>
      <c r="Q539" s="225"/>
      <c r="R539" s="225"/>
      <c r="S539" s="225"/>
      <c r="T539" s="22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27" t="s">
        <v>130</v>
      </c>
      <c r="AU539" s="227" t="s">
        <v>79</v>
      </c>
      <c r="AV539" s="13" t="s">
        <v>77</v>
      </c>
      <c r="AW539" s="13" t="s">
        <v>33</v>
      </c>
      <c r="AX539" s="13" t="s">
        <v>72</v>
      </c>
      <c r="AY539" s="227" t="s">
        <v>119</v>
      </c>
    </row>
    <row r="540" s="14" customFormat="1">
      <c r="A540" s="14"/>
      <c r="B540" s="228"/>
      <c r="C540" s="229"/>
      <c r="D540" s="219" t="s">
        <v>130</v>
      </c>
      <c r="E540" s="230" t="s">
        <v>19</v>
      </c>
      <c r="F540" s="231" t="s">
        <v>343</v>
      </c>
      <c r="G540" s="229"/>
      <c r="H540" s="232">
        <v>0.090999999999999998</v>
      </c>
      <c r="I540" s="233"/>
      <c r="J540" s="229"/>
      <c r="K540" s="229"/>
      <c r="L540" s="234"/>
      <c r="M540" s="235"/>
      <c r="N540" s="236"/>
      <c r="O540" s="236"/>
      <c r="P540" s="236"/>
      <c r="Q540" s="236"/>
      <c r="R540" s="236"/>
      <c r="S540" s="236"/>
      <c r="T540" s="23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38" t="s">
        <v>130</v>
      </c>
      <c r="AU540" s="238" t="s">
        <v>79</v>
      </c>
      <c r="AV540" s="14" t="s">
        <v>79</v>
      </c>
      <c r="AW540" s="14" t="s">
        <v>33</v>
      </c>
      <c r="AX540" s="14" t="s">
        <v>72</v>
      </c>
      <c r="AY540" s="238" t="s">
        <v>119</v>
      </c>
    </row>
    <row r="541" s="15" customFormat="1">
      <c r="A541" s="15"/>
      <c r="B541" s="239"/>
      <c r="C541" s="240"/>
      <c r="D541" s="219" t="s">
        <v>130</v>
      </c>
      <c r="E541" s="241" t="s">
        <v>19</v>
      </c>
      <c r="F541" s="242" t="s">
        <v>133</v>
      </c>
      <c r="G541" s="240"/>
      <c r="H541" s="243">
        <v>0.32699999999999996</v>
      </c>
      <c r="I541" s="244"/>
      <c r="J541" s="240"/>
      <c r="K541" s="240"/>
      <c r="L541" s="245"/>
      <c r="M541" s="246"/>
      <c r="N541" s="247"/>
      <c r="O541" s="247"/>
      <c r="P541" s="247"/>
      <c r="Q541" s="247"/>
      <c r="R541" s="247"/>
      <c r="S541" s="247"/>
      <c r="T541" s="248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49" t="s">
        <v>130</v>
      </c>
      <c r="AU541" s="249" t="s">
        <v>79</v>
      </c>
      <c r="AV541" s="15" t="s">
        <v>126</v>
      </c>
      <c r="AW541" s="15" t="s">
        <v>33</v>
      </c>
      <c r="AX541" s="15" t="s">
        <v>77</v>
      </c>
      <c r="AY541" s="249" t="s">
        <v>119</v>
      </c>
    </row>
    <row r="542" s="12" customFormat="1" ht="22.8" customHeight="1">
      <c r="A542" s="12"/>
      <c r="B542" s="183"/>
      <c r="C542" s="184"/>
      <c r="D542" s="185" t="s">
        <v>71</v>
      </c>
      <c r="E542" s="197" t="s">
        <v>197</v>
      </c>
      <c r="F542" s="197" t="s">
        <v>344</v>
      </c>
      <c r="G542" s="184"/>
      <c r="H542" s="184"/>
      <c r="I542" s="187"/>
      <c r="J542" s="198">
        <f>BK542</f>
        <v>0</v>
      </c>
      <c r="K542" s="184"/>
      <c r="L542" s="189"/>
      <c r="M542" s="190"/>
      <c r="N542" s="191"/>
      <c r="O542" s="191"/>
      <c r="P542" s="192">
        <f>SUM(P543:P552)</f>
        <v>0</v>
      </c>
      <c r="Q542" s="191"/>
      <c r="R542" s="192">
        <f>SUM(R543:R552)</f>
        <v>16.723651199999999</v>
      </c>
      <c r="S542" s="191"/>
      <c r="T542" s="193">
        <f>SUM(T543:T552)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194" t="s">
        <v>77</v>
      </c>
      <c r="AT542" s="195" t="s">
        <v>71</v>
      </c>
      <c r="AU542" s="195" t="s">
        <v>77</v>
      </c>
      <c r="AY542" s="194" t="s">
        <v>119</v>
      </c>
      <c r="BK542" s="196">
        <f>SUM(BK543:BK552)</f>
        <v>0</v>
      </c>
    </row>
    <row r="543" s="2" customFormat="1" ht="37.8" customHeight="1">
      <c r="A543" s="40"/>
      <c r="B543" s="41"/>
      <c r="C543" s="199" t="s">
        <v>345</v>
      </c>
      <c r="D543" s="199" t="s">
        <v>121</v>
      </c>
      <c r="E543" s="200" t="s">
        <v>346</v>
      </c>
      <c r="F543" s="201" t="s">
        <v>347</v>
      </c>
      <c r="G543" s="202" t="s">
        <v>124</v>
      </c>
      <c r="H543" s="203">
        <v>33.869999999999997</v>
      </c>
      <c r="I543" s="204"/>
      <c r="J543" s="205">
        <f>ROUND(I543*H543,2)</f>
        <v>0</v>
      </c>
      <c r="K543" s="201" t="s">
        <v>125</v>
      </c>
      <c r="L543" s="46"/>
      <c r="M543" s="206" t="s">
        <v>19</v>
      </c>
      <c r="N543" s="207" t="s">
        <v>43</v>
      </c>
      <c r="O543" s="86"/>
      <c r="P543" s="208">
        <f>O543*H543</f>
        <v>0</v>
      </c>
      <c r="Q543" s="208">
        <v>0.23000000000000001</v>
      </c>
      <c r="R543" s="208">
        <f>Q543*H543</f>
        <v>7.7900999999999998</v>
      </c>
      <c r="S543" s="208">
        <v>0</v>
      </c>
      <c r="T543" s="209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0" t="s">
        <v>126</v>
      </c>
      <c r="AT543" s="210" t="s">
        <v>121</v>
      </c>
      <c r="AU543" s="210" t="s">
        <v>79</v>
      </c>
      <c r="AY543" s="19" t="s">
        <v>119</v>
      </c>
      <c r="BE543" s="211">
        <f>IF(N543="základní",J543,0)</f>
        <v>0</v>
      </c>
      <c r="BF543" s="211">
        <f>IF(N543="snížená",J543,0)</f>
        <v>0</v>
      </c>
      <c r="BG543" s="211">
        <f>IF(N543="zákl. přenesená",J543,0)</f>
        <v>0</v>
      </c>
      <c r="BH543" s="211">
        <f>IF(N543="sníž. přenesená",J543,0)</f>
        <v>0</v>
      </c>
      <c r="BI543" s="211">
        <f>IF(N543="nulová",J543,0)</f>
        <v>0</v>
      </c>
      <c r="BJ543" s="19" t="s">
        <v>77</v>
      </c>
      <c r="BK543" s="211">
        <f>ROUND(I543*H543,2)</f>
        <v>0</v>
      </c>
      <c r="BL543" s="19" t="s">
        <v>126</v>
      </c>
      <c r="BM543" s="210" t="s">
        <v>348</v>
      </c>
    </row>
    <row r="544" s="2" customFormat="1">
      <c r="A544" s="40"/>
      <c r="B544" s="41"/>
      <c r="C544" s="42"/>
      <c r="D544" s="212" t="s">
        <v>128</v>
      </c>
      <c r="E544" s="42"/>
      <c r="F544" s="213" t="s">
        <v>349</v>
      </c>
      <c r="G544" s="42"/>
      <c r="H544" s="42"/>
      <c r="I544" s="214"/>
      <c r="J544" s="42"/>
      <c r="K544" s="42"/>
      <c r="L544" s="46"/>
      <c r="M544" s="215"/>
      <c r="N544" s="216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128</v>
      </c>
      <c r="AU544" s="19" t="s">
        <v>79</v>
      </c>
    </row>
    <row r="545" s="13" customFormat="1">
      <c r="A545" s="13"/>
      <c r="B545" s="217"/>
      <c r="C545" s="218"/>
      <c r="D545" s="219" t="s">
        <v>130</v>
      </c>
      <c r="E545" s="220" t="s">
        <v>19</v>
      </c>
      <c r="F545" s="221" t="s">
        <v>350</v>
      </c>
      <c r="G545" s="218"/>
      <c r="H545" s="220" t="s">
        <v>19</v>
      </c>
      <c r="I545" s="222"/>
      <c r="J545" s="218"/>
      <c r="K545" s="218"/>
      <c r="L545" s="223"/>
      <c r="M545" s="224"/>
      <c r="N545" s="225"/>
      <c r="O545" s="225"/>
      <c r="P545" s="225"/>
      <c r="Q545" s="225"/>
      <c r="R545" s="225"/>
      <c r="S545" s="225"/>
      <c r="T545" s="22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27" t="s">
        <v>130</v>
      </c>
      <c r="AU545" s="227" t="s">
        <v>79</v>
      </c>
      <c r="AV545" s="13" t="s">
        <v>77</v>
      </c>
      <c r="AW545" s="13" t="s">
        <v>33</v>
      </c>
      <c r="AX545" s="13" t="s">
        <v>72</v>
      </c>
      <c r="AY545" s="227" t="s">
        <v>119</v>
      </c>
    </row>
    <row r="546" s="14" customFormat="1">
      <c r="A546" s="14"/>
      <c r="B546" s="228"/>
      <c r="C546" s="229"/>
      <c r="D546" s="219" t="s">
        <v>130</v>
      </c>
      <c r="E546" s="230" t="s">
        <v>19</v>
      </c>
      <c r="F546" s="231" t="s">
        <v>351</v>
      </c>
      <c r="G546" s="229"/>
      <c r="H546" s="232">
        <v>33.869999999999997</v>
      </c>
      <c r="I546" s="233"/>
      <c r="J546" s="229"/>
      <c r="K546" s="229"/>
      <c r="L546" s="234"/>
      <c r="M546" s="235"/>
      <c r="N546" s="236"/>
      <c r="O546" s="236"/>
      <c r="P546" s="236"/>
      <c r="Q546" s="236"/>
      <c r="R546" s="236"/>
      <c r="S546" s="236"/>
      <c r="T546" s="23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38" t="s">
        <v>130</v>
      </c>
      <c r="AU546" s="238" t="s">
        <v>79</v>
      </c>
      <c r="AV546" s="14" t="s">
        <v>79</v>
      </c>
      <c r="AW546" s="14" t="s">
        <v>33</v>
      </c>
      <c r="AX546" s="14" t="s">
        <v>72</v>
      </c>
      <c r="AY546" s="238" t="s">
        <v>119</v>
      </c>
    </row>
    <row r="547" s="15" customFormat="1">
      <c r="A547" s="15"/>
      <c r="B547" s="239"/>
      <c r="C547" s="240"/>
      <c r="D547" s="219" t="s">
        <v>130</v>
      </c>
      <c r="E547" s="241" t="s">
        <v>19</v>
      </c>
      <c r="F547" s="242" t="s">
        <v>133</v>
      </c>
      <c r="G547" s="240"/>
      <c r="H547" s="243">
        <v>33.869999999999997</v>
      </c>
      <c r="I547" s="244"/>
      <c r="J547" s="240"/>
      <c r="K547" s="240"/>
      <c r="L547" s="245"/>
      <c r="M547" s="246"/>
      <c r="N547" s="247"/>
      <c r="O547" s="247"/>
      <c r="P547" s="247"/>
      <c r="Q547" s="247"/>
      <c r="R547" s="247"/>
      <c r="S547" s="247"/>
      <c r="T547" s="248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49" t="s">
        <v>130</v>
      </c>
      <c r="AU547" s="249" t="s">
        <v>79</v>
      </c>
      <c r="AV547" s="15" t="s">
        <v>126</v>
      </c>
      <c r="AW547" s="15" t="s">
        <v>33</v>
      </c>
      <c r="AX547" s="15" t="s">
        <v>77</v>
      </c>
      <c r="AY547" s="249" t="s">
        <v>119</v>
      </c>
    </row>
    <row r="548" s="2" customFormat="1" ht="49.05" customHeight="1">
      <c r="A548" s="40"/>
      <c r="B548" s="41"/>
      <c r="C548" s="199" t="s">
        <v>352</v>
      </c>
      <c r="D548" s="199" t="s">
        <v>121</v>
      </c>
      <c r="E548" s="200" t="s">
        <v>353</v>
      </c>
      <c r="F548" s="201" t="s">
        <v>354</v>
      </c>
      <c r="G548" s="202" t="s">
        <v>124</v>
      </c>
      <c r="H548" s="203">
        <v>33.869999999999997</v>
      </c>
      <c r="I548" s="204"/>
      <c r="J548" s="205">
        <f>ROUND(I548*H548,2)</f>
        <v>0</v>
      </c>
      <c r="K548" s="201" t="s">
        <v>125</v>
      </c>
      <c r="L548" s="46"/>
      <c r="M548" s="206" t="s">
        <v>19</v>
      </c>
      <c r="N548" s="207" t="s">
        <v>43</v>
      </c>
      <c r="O548" s="86"/>
      <c r="P548" s="208">
        <f>O548*H548</f>
        <v>0</v>
      </c>
      <c r="Q548" s="208">
        <v>0.26375999999999999</v>
      </c>
      <c r="R548" s="208">
        <f>Q548*H548</f>
        <v>8.9335511999999984</v>
      </c>
      <c r="S548" s="208">
        <v>0</v>
      </c>
      <c r="T548" s="209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0" t="s">
        <v>126</v>
      </c>
      <c r="AT548" s="210" t="s">
        <v>121</v>
      </c>
      <c r="AU548" s="210" t="s">
        <v>79</v>
      </c>
      <c r="AY548" s="19" t="s">
        <v>119</v>
      </c>
      <c r="BE548" s="211">
        <f>IF(N548="základní",J548,0)</f>
        <v>0</v>
      </c>
      <c r="BF548" s="211">
        <f>IF(N548="snížená",J548,0)</f>
        <v>0</v>
      </c>
      <c r="BG548" s="211">
        <f>IF(N548="zákl. přenesená",J548,0)</f>
        <v>0</v>
      </c>
      <c r="BH548" s="211">
        <f>IF(N548="sníž. přenesená",J548,0)</f>
        <v>0</v>
      </c>
      <c r="BI548" s="211">
        <f>IF(N548="nulová",J548,0)</f>
        <v>0</v>
      </c>
      <c r="BJ548" s="19" t="s">
        <v>77</v>
      </c>
      <c r="BK548" s="211">
        <f>ROUND(I548*H548,2)</f>
        <v>0</v>
      </c>
      <c r="BL548" s="19" t="s">
        <v>126</v>
      </c>
      <c r="BM548" s="210" t="s">
        <v>355</v>
      </c>
    </row>
    <row r="549" s="2" customFormat="1">
      <c r="A549" s="40"/>
      <c r="B549" s="41"/>
      <c r="C549" s="42"/>
      <c r="D549" s="212" t="s">
        <v>128</v>
      </c>
      <c r="E549" s="42"/>
      <c r="F549" s="213" t="s">
        <v>356</v>
      </c>
      <c r="G549" s="42"/>
      <c r="H549" s="42"/>
      <c r="I549" s="214"/>
      <c r="J549" s="42"/>
      <c r="K549" s="42"/>
      <c r="L549" s="46"/>
      <c r="M549" s="215"/>
      <c r="N549" s="216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128</v>
      </c>
      <c r="AU549" s="19" t="s">
        <v>79</v>
      </c>
    </row>
    <row r="550" s="13" customFormat="1">
      <c r="A550" s="13"/>
      <c r="B550" s="217"/>
      <c r="C550" s="218"/>
      <c r="D550" s="219" t="s">
        <v>130</v>
      </c>
      <c r="E550" s="220" t="s">
        <v>19</v>
      </c>
      <c r="F550" s="221" t="s">
        <v>350</v>
      </c>
      <c r="G550" s="218"/>
      <c r="H550" s="220" t="s">
        <v>19</v>
      </c>
      <c r="I550" s="222"/>
      <c r="J550" s="218"/>
      <c r="K550" s="218"/>
      <c r="L550" s="223"/>
      <c r="M550" s="224"/>
      <c r="N550" s="225"/>
      <c r="O550" s="225"/>
      <c r="P550" s="225"/>
      <c r="Q550" s="225"/>
      <c r="R550" s="225"/>
      <c r="S550" s="225"/>
      <c r="T550" s="22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27" t="s">
        <v>130</v>
      </c>
      <c r="AU550" s="227" t="s">
        <v>79</v>
      </c>
      <c r="AV550" s="13" t="s">
        <v>77</v>
      </c>
      <c r="AW550" s="13" t="s">
        <v>33</v>
      </c>
      <c r="AX550" s="13" t="s">
        <v>72</v>
      </c>
      <c r="AY550" s="227" t="s">
        <v>119</v>
      </c>
    </row>
    <row r="551" s="14" customFormat="1">
      <c r="A551" s="14"/>
      <c r="B551" s="228"/>
      <c r="C551" s="229"/>
      <c r="D551" s="219" t="s">
        <v>130</v>
      </c>
      <c r="E551" s="230" t="s">
        <v>19</v>
      </c>
      <c r="F551" s="231" t="s">
        <v>351</v>
      </c>
      <c r="G551" s="229"/>
      <c r="H551" s="232">
        <v>33.869999999999997</v>
      </c>
      <c r="I551" s="233"/>
      <c r="J551" s="229"/>
      <c r="K551" s="229"/>
      <c r="L551" s="234"/>
      <c r="M551" s="235"/>
      <c r="N551" s="236"/>
      <c r="O551" s="236"/>
      <c r="P551" s="236"/>
      <c r="Q551" s="236"/>
      <c r="R551" s="236"/>
      <c r="S551" s="236"/>
      <c r="T551" s="237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38" t="s">
        <v>130</v>
      </c>
      <c r="AU551" s="238" t="s">
        <v>79</v>
      </c>
      <c r="AV551" s="14" t="s">
        <v>79</v>
      </c>
      <c r="AW551" s="14" t="s">
        <v>33</v>
      </c>
      <c r="AX551" s="14" t="s">
        <v>72</v>
      </c>
      <c r="AY551" s="238" t="s">
        <v>119</v>
      </c>
    </row>
    <row r="552" s="15" customFormat="1">
      <c r="A552" s="15"/>
      <c r="B552" s="239"/>
      <c r="C552" s="240"/>
      <c r="D552" s="219" t="s">
        <v>130</v>
      </c>
      <c r="E552" s="241" t="s">
        <v>19</v>
      </c>
      <c r="F552" s="242" t="s">
        <v>133</v>
      </c>
      <c r="G552" s="240"/>
      <c r="H552" s="243">
        <v>33.869999999999997</v>
      </c>
      <c r="I552" s="244"/>
      <c r="J552" s="240"/>
      <c r="K552" s="240"/>
      <c r="L552" s="245"/>
      <c r="M552" s="246"/>
      <c r="N552" s="247"/>
      <c r="O552" s="247"/>
      <c r="P552" s="247"/>
      <c r="Q552" s="247"/>
      <c r="R552" s="247"/>
      <c r="S552" s="247"/>
      <c r="T552" s="248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49" t="s">
        <v>130</v>
      </c>
      <c r="AU552" s="249" t="s">
        <v>79</v>
      </c>
      <c r="AV552" s="15" t="s">
        <v>126</v>
      </c>
      <c r="AW552" s="15" t="s">
        <v>33</v>
      </c>
      <c r="AX552" s="15" t="s">
        <v>77</v>
      </c>
      <c r="AY552" s="249" t="s">
        <v>119</v>
      </c>
    </row>
    <row r="553" s="12" customFormat="1" ht="22.8" customHeight="1">
      <c r="A553" s="12"/>
      <c r="B553" s="183"/>
      <c r="C553" s="184"/>
      <c r="D553" s="185" t="s">
        <v>71</v>
      </c>
      <c r="E553" s="197" t="s">
        <v>202</v>
      </c>
      <c r="F553" s="197" t="s">
        <v>357</v>
      </c>
      <c r="G553" s="184"/>
      <c r="H553" s="184"/>
      <c r="I553" s="187"/>
      <c r="J553" s="198">
        <f>BK553</f>
        <v>0</v>
      </c>
      <c r="K553" s="184"/>
      <c r="L553" s="189"/>
      <c r="M553" s="190"/>
      <c r="N553" s="191"/>
      <c r="O553" s="191"/>
      <c r="P553" s="192">
        <f>SUM(P554:P689)</f>
        <v>0</v>
      </c>
      <c r="Q553" s="191"/>
      <c r="R553" s="192">
        <f>SUM(R554:R689)</f>
        <v>41.001164769999995</v>
      </c>
      <c r="S553" s="191"/>
      <c r="T553" s="193">
        <f>SUM(T554:T689)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94" t="s">
        <v>77</v>
      </c>
      <c r="AT553" s="195" t="s">
        <v>71</v>
      </c>
      <c r="AU553" s="195" t="s">
        <v>77</v>
      </c>
      <c r="AY553" s="194" t="s">
        <v>119</v>
      </c>
      <c r="BK553" s="196">
        <f>SUM(BK554:BK689)</f>
        <v>0</v>
      </c>
    </row>
    <row r="554" s="2" customFormat="1" ht="24.15" customHeight="1">
      <c r="A554" s="40"/>
      <c r="B554" s="41"/>
      <c r="C554" s="199" t="s">
        <v>358</v>
      </c>
      <c r="D554" s="199" t="s">
        <v>121</v>
      </c>
      <c r="E554" s="200" t="s">
        <v>359</v>
      </c>
      <c r="F554" s="201" t="s">
        <v>360</v>
      </c>
      <c r="G554" s="202" t="s">
        <v>361</v>
      </c>
      <c r="H554" s="203">
        <v>3462.6999999999998</v>
      </c>
      <c r="I554" s="204"/>
      <c r="J554" s="205">
        <f>ROUND(I554*H554,2)</f>
        <v>0</v>
      </c>
      <c r="K554" s="201" t="s">
        <v>125</v>
      </c>
      <c r="L554" s="46"/>
      <c r="M554" s="206" t="s">
        <v>19</v>
      </c>
      <c r="N554" s="207" t="s">
        <v>43</v>
      </c>
      <c r="O554" s="86"/>
      <c r="P554" s="208">
        <f>O554*H554</f>
        <v>0</v>
      </c>
      <c r="Q554" s="208">
        <v>0.00013999999999999999</v>
      </c>
      <c r="R554" s="208">
        <f>Q554*H554</f>
        <v>0.48477799999999993</v>
      </c>
      <c r="S554" s="208">
        <v>0</v>
      </c>
      <c r="T554" s="209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0" t="s">
        <v>126</v>
      </c>
      <c r="AT554" s="210" t="s">
        <v>121</v>
      </c>
      <c r="AU554" s="210" t="s">
        <v>79</v>
      </c>
      <c r="AY554" s="19" t="s">
        <v>119</v>
      </c>
      <c r="BE554" s="211">
        <f>IF(N554="základní",J554,0)</f>
        <v>0</v>
      </c>
      <c r="BF554" s="211">
        <f>IF(N554="snížená",J554,0)</f>
        <v>0</v>
      </c>
      <c r="BG554" s="211">
        <f>IF(N554="zákl. přenesená",J554,0)</f>
        <v>0</v>
      </c>
      <c r="BH554" s="211">
        <f>IF(N554="sníž. přenesená",J554,0)</f>
        <v>0</v>
      </c>
      <c r="BI554" s="211">
        <f>IF(N554="nulová",J554,0)</f>
        <v>0</v>
      </c>
      <c r="BJ554" s="19" t="s">
        <v>77</v>
      </c>
      <c r="BK554" s="211">
        <f>ROUND(I554*H554,2)</f>
        <v>0</v>
      </c>
      <c r="BL554" s="19" t="s">
        <v>126</v>
      </c>
      <c r="BM554" s="210" t="s">
        <v>362</v>
      </c>
    </row>
    <row r="555" s="2" customFormat="1">
      <c r="A555" s="40"/>
      <c r="B555" s="41"/>
      <c r="C555" s="42"/>
      <c r="D555" s="212" t="s">
        <v>128</v>
      </c>
      <c r="E555" s="42"/>
      <c r="F555" s="213" t="s">
        <v>363</v>
      </c>
      <c r="G555" s="42"/>
      <c r="H555" s="42"/>
      <c r="I555" s="214"/>
      <c r="J555" s="42"/>
      <c r="K555" s="42"/>
      <c r="L555" s="46"/>
      <c r="M555" s="215"/>
      <c r="N555" s="216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128</v>
      </c>
      <c r="AU555" s="19" t="s">
        <v>79</v>
      </c>
    </row>
    <row r="556" s="13" customFormat="1">
      <c r="A556" s="13"/>
      <c r="B556" s="217"/>
      <c r="C556" s="218"/>
      <c r="D556" s="219" t="s">
        <v>130</v>
      </c>
      <c r="E556" s="220" t="s">
        <v>19</v>
      </c>
      <c r="F556" s="221" t="s">
        <v>364</v>
      </c>
      <c r="G556" s="218"/>
      <c r="H556" s="220" t="s">
        <v>19</v>
      </c>
      <c r="I556" s="222"/>
      <c r="J556" s="218"/>
      <c r="K556" s="218"/>
      <c r="L556" s="223"/>
      <c r="M556" s="224"/>
      <c r="N556" s="225"/>
      <c r="O556" s="225"/>
      <c r="P556" s="225"/>
      <c r="Q556" s="225"/>
      <c r="R556" s="225"/>
      <c r="S556" s="225"/>
      <c r="T556" s="22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27" t="s">
        <v>130</v>
      </c>
      <c r="AU556" s="227" t="s">
        <v>79</v>
      </c>
      <c r="AV556" s="13" t="s">
        <v>77</v>
      </c>
      <c r="AW556" s="13" t="s">
        <v>33</v>
      </c>
      <c r="AX556" s="13" t="s">
        <v>72</v>
      </c>
      <c r="AY556" s="227" t="s">
        <v>119</v>
      </c>
    </row>
    <row r="557" s="14" customFormat="1">
      <c r="A557" s="14"/>
      <c r="B557" s="228"/>
      <c r="C557" s="229"/>
      <c r="D557" s="219" t="s">
        <v>130</v>
      </c>
      <c r="E557" s="230" t="s">
        <v>19</v>
      </c>
      <c r="F557" s="231" t="s">
        <v>365</v>
      </c>
      <c r="G557" s="229"/>
      <c r="H557" s="232">
        <v>595.33000000000004</v>
      </c>
      <c r="I557" s="233"/>
      <c r="J557" s="229"/>
      <c r="K557" s="229"/>
      <c r="L557" s="234"/>
      <c r="M557" s="235"/>
      <c r="N557" s="236"/>
      <c r="O557" s="236"/>
      <c r="P557" s="236"/>
      <c r="Q557" s="236"/>
      <c r="R557" s="236"/>
      <c r="S557" s="236"/>
      <c r="T557" s="237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38" t="s">
        <v>130</v>
      </c>
      <c r="AU557" s="238" t="s">
        <v>79</v>
      </c>
      <c r="AV557" s="14" t="s">
        <v>79</v>
      </c>
      <c r="AW557" s="14" t="s">
        <v>33</v>
      </c>
      <c r="AX557" s="14" t="s">
        <v>72</v>
      </c>
      <c r="AY557" s="238" t="s">
        <v>119</v>
      </c>
    </row>
    <row r="558" s="13" customFormat="1">
      <c r="A558" s="13"/>
      <c r="B558" s="217"/>
      <c r="C558" s="218"/>
      <c r="D558" s="219" t="s">
        <v>130</v>
      </c>
      <c r="E558" s="220" t="s">
        <v>19</v>
      </c>
      <c r="F558" s="221" t="s">
        <v>366</v>
      </c>
      <c r="G558" s="218"/>
      <c r="H558" s="220" t="s">
        <v>19</v>
      </c>
      <c r="I558" s="222"/>
      <c r="J558" s="218"/>
      <c r="K558" s="218"/>
      <c r="L558" s="223"/>
      <c r="M558" s="224"/>
      <c r="N558" s="225"/>
      <c r="O558" s="225"/>
      <c r="P558" s="225"/>
      <c r="Q558" s="225"/>
      <c r="R558" s="225"/>
      <c r="S558" s="225"/>
      <c r="T558" s="22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27" t="s">
        <v>130</v>
      </c>
      <c r="AU558" s="227" t="s">
        <v>79</v>
      </c>
      <c r="AV558" s="13" t="s">
        <v>77</v>
      </c>
      <c r="AW558" s="13" t="s">
        <v>33</v>
      </c>
      <c r="AX558" s="13" t="s">
        <v>72</v>
      </c>
      <c r="AY558" s="227" t="s">
        <v>119</v>
      </c>
    </row>
    <row r="559" s="14" customFormat="1">
      <c r="A559" s="14"/>
      <c r="B559" s="228"/>
      <c r="C559" s="229"/>
      <c r="D559" s="219" t="s">
        <v>130</v>
      </c>
      <c r="E559" s="230" t="s">
        <v>19</v>
      </c>
      <c r="F559" s="231" t="s">
        <v>367</v>
      </c>
      <c r="G559" s="229"/>
      <c r="H559" s="232">
        <v>109.33</v>
      </c>
      <c r="I559" s="233"/>
      <c r="J559" s="229"/>
      <c r="K559" s="229"/>
      <c r="L559" s="234"/>
      <c r="M559" s="235"/>
      <c r="N559" s="236"/>
      <c r="O559" s="236"/>
      <c r="P559" s="236"/>
      <c r="Q559" s="236"/>
      <c r="R559" s="236"/>
      <c r="S559" s="236"/>
      <c r="T559" s="23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38" t="s">
        <v>130</v>
      </c>
      <c r="AU559" s="238" t="s">
        <v>79</v>
      </c>
      <c r="AV559" s="14" t="s">
        <v>79</v>
      </c>
      <c r="AW559" s="14" t="s">
        <v>33</v>
      </c>
      <c r="AX559" s="14" t="s">
        <v>72</v>
      </c>
      <c r="AY559" s="238" t="s">
        <v>119</v>
      </c>
    </row>
    <row r="560" s="13" customFormat="1">
      <c r="A560" s="13"/>
      <c r="B560" s="217"/>
      <c r="C560" s="218"/>
      <c r="D560" s="219" t="s">
        <v>130</v>
      </c>
      <c r="E560" s="220" t="s">
        <v>19</v>
      </c>
      <c r="F560" s="221" t="s">
        <v>368</v>
      </c>
      <c r="G560" s="218"/>
      <c r="H560" s="220" t="s">
        <v>19</v>
      </c>
      <c r="I560" s="222"/>
      <c r="J560" s="218"/>
      <c r="K560" s="218"/>
      <c r="L560" s="223"/>
      <c r="M560" s="224"/>
      <c r="N560" s="225"/>
      <c r="O560" s="225"/>
      <c r="P560" s="225"/>
      <c r="Q560" s="225"/>
      <c r="R560" s="225"/>
      <c r="S560" s="225"/>
      <c r="T560" s="22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27" t="s">
        <v>130</v>
      </c>
      <c r="AU560" s="227" t="s">
        <v>79</v>
      </c>
      <c r="AV560" s="13" t="s">
        <v>77</v>
      </c>
      <c r="AW560" s="13" t="s">
        <v>33</v>
      </c>
      <c r="AX560" s="13" t="s">
        <v>72</v>
      </c>
      <c r="AY560" s="227" t="s">
        <v>119</v>
      </c>
    </row>
    <row r="561" s="14" customFormat="1">
      <c r="A561" s="14"/>
      <c r="B561" s="228"/>
      <c r="C561" s="229"/>
      <c r="D561" s="219" t="s">
        <v>130</v>
      </c>
      <c r="E561" s="230" t="s">
        <v>19</v>
      </c>
      <c r="F561" s="231" t="s">
        <v>369</v>
      </c>
      <c r="G561" s="229"/>
      <c r="H561" s="232">
        <v>689.67999999999995</v>
      </c>
      <c r="I561" s="233"/>
      <c r="J561" s="229"/>
      <c r="K561" s="229"/>
      <c r="L561" s="234"/>
      <c r="M561" s="235"/>
      <c r="N561" s="236"/>
      <c r="O561" s="236"/>
      <c r="P561" s="236"/>
      <c r="Q561" s="236"/>
      <c r="R561" s="236"/>
      <c r="S561" s="236"/>
      <c r="T561" s="237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38" t="s">
        <v>130</v>
      </c>
      <c r="AU561" s="238" t="s">
        <v>79</v>
      </c>
      <c r="AV561" s="14" t="s">
        <v>79</v>
      </c>
      <c r="AW561" s="14" t="s">
        <v>33</v>
      </c>
      <c r="AX561" s="14" t="s">
        <v>72</v>
      </c>
      <c r="AY561" s="238" t="s">
        <v>119</v>
      </c>
    </row>
    <row r="562" s="13" customFormat="1">
      <c r="A562" s="13"/>
      <c r="B562" s="217"/>
      <c r="C562" s="218"/>
      <c r="D562" s="219" t="s">
        <v>130</v>
      </c>
      <c r="E562" s="220" t="s">
        <v>19</v>
      </c>
      <c r="F562" s="221" t="s">
        <v>370</v>
      </c>
      <c r="G562" s="218"/>
      <c r="H562" s="220" t="s">
        <v>19</v>
      </c>
      <c r="I562" s="222"/>
      <c r="J562" s="218"/>
      <c r="K562" s="218"/>
      <c r="L562" s="223"/>
      <c r="M562" s="224"/>
      <c r="N562" s="225"/>
      <c r="O562" s="225"/>
      <c r="P562" s="225"/>
      <c r="Q562" s="225"/>
      <c r="R562" s="225"/>
      <c r="S562" s="225"/>
      <c r="T562" s="22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27" t="s">
        <v>130</v>
      </c>
      <c r="AU562" s="227" t="s">
        <v>79</v>
      </c>
      <c r="AV562" s="13" t="s">
        <v>77</v>
      </c>
      <c r="AW562" s="13" t="s">
        <v>33</v>
      </c>
      <c r="AX562" s="13" t="s">
        <v>72</v>
      </c>
      <c r="AY562" s="227" t="s">
        <v>119</v>
      </c>
    </row>
    <row r="563" s="14" customFormat="1">
      <c r="A563" s="14"/>
      <c r="B563" s="228"/>
      <c r="C563" s="229"/>
      <c r="D563" s="219" t="s">
        <v>130</v>
      </c>
      <c r="E563" s="230" t="s">
        <v>19</v>
      </c>
      <c r="F563" s="231" t="s">
        <v>371</v>
      </c>
      <c r="G563" s="229"/>
      <c r="H563" s="232">
        <v>392.72000000000003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38" t="s">
        <v>130</v>
      </c>
      <c r="AU563" s="238" t="s">
        <v>79</v>
      </c>
      <c r="AV563" s="14" t="s">
        <v>79</v>
      </c>
      <c r="AW563" s="14" t="s">
        <v>33</v>
      </c>
      <c r="AX563" s="14" t="s">
        <v>72</v>
      </c>
      <c r="AY563" s="238" t="s">
        <v>119</v>
      </c>
    </row>
    <row r="564" s="13" customFormat="1">
      <c r="A564" s="13"/>
      <c r="B564" s="217"/>
      <c r="C564" s="218"/>
      <c r="D564" s="219" t="s">
        <v>130</v>
      </c>
      <c r="E564" s="220" t="s">
        <v>19</v>
      </c>
      <c r="F564" s="221" t="s">
        <v>372</v>
      </c>
      <c r="G564" s="218"/>
      <c r="H564" s="220" t="s">
        <v>19</v>
      </c>
      <c r="I564" s="222"/>
      <c r="J564" s="218"/>
      <c r="K564" s="218"/>
      <c r="L564" s="223"/>
      <c r="M564" s="224"/>
      <c r="N564" s="225"/>
      <c r="O564" s="225"/>
      <c r="P564" s="225"/>
      <c r="Q564" s="225"/>
      <c r="R564" s="225"/>
      <c r="S564" s="225"/>
      <c r="T564" s="22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27" t="s">
        <v>130</v>
      </c>
      <c r="AU564" s="227" t="s">
        <v>79</v>
      </c>
      <c r="AV564" s="13" t="s">
        <v>77</v>
      </c>
      <c r="AW564" s="13" t="s">
        <v>33</v>
      </c>
      <c r="AX564" s="13" t="s">
        <v>72</v>
      </c>
      <c r="AY564" s="227" t="s">
        <v>119</v>
      </c>
    </row>
    <row r="565" s="14" customFormat="1">
      <c r="A565" s="14"/>
      <c r="B565" s="228"/>
      <c r="C565" s="229"/>
      <c r="D565" s="219" t="s">
        <v>130</v>
      </c>
      <c r="E565" s="230" t="s">
        <v>19</v>
      </c>
      <c r="F565" s="231" t="s">
        <v>373</v>
      </c>
      <c r="G565" s="229"/>
      <c r="H565" s="232">
        <v>1675.6400000000001</v>
      </c>
      <c r="I565" s="233"/>
      <c r="J565" s="229"/>
      <c r="K565" s="229"/>
      <c r="L565" s="234"/>
      <c r="M565" s="235"/>
      <c r="N565" s="236"/>
      <c r="O565" s="236"/>
      <c r="P565" s="236"/>
      <c r="Q565" s="236"/>
      <c r="R565" s="236"/>
      <c r="S565" s="236"/>
      <c r="T565" s="23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38" t="s">
        <v>130</v>
      </c>
      <c r="AU565" s="238" t="s">
        <v>79</v>
      </c>
      <c r="AV565" s="14" t="s">
        <v>79</v>
      </c>
      <c r="AW565" s="14" t="s">
        <v>33</v>
      </c>
      <c r="AX565" s="14" t="s">
        <v>72</v>
      </c>
      <c r="AY565" s="238" t="s">
        <v>119</v>
      </c>
    </row>
    <row r="566" s="15" customFormat="1">
      <c r="A566" s="15"/>
      <c r="B566" s="239"/>
      <c r="C566" s="240"/>
      <c r="D566" s="219" t="s">
        <v>130</v>
      </c>
      <c r="E566" s="241" t="s">
        <v>19</v>
      </c>
      <c r="F566" s="242" t="s">
        <v>133</v>
      </c>
      <c r="G566" s="240"/>
      <c r="H566" s="243">
        <v>3462.7000000000003</v>
      </c>
      <c r="I566" s="244"/>
      <c r="J566" s="240"/>
      <c r="K566" s="240"/>
      <c r="L566" s="245"/>
      <c r="M566" s="246"/>
      <c r="N566" s="247"/>
      <c r="O566" s="247"/>
      <c r="P566" s="247"/>
      <c r="Q566" s="247"/>
      <c r="R566" s="247"/>
      <c r="S566" s="247"/>
      <c r="T566" s="24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49" t="s">
        <v>130</v>
      </c>
      <c r="AU566" s="249" t="s">
        <v>79</v>
      </c>
      <c r="AV566" s="15" t="s">
        <v>126</v>
      </c>
      <c r="AW566" s="15" t="s">
        <v>33</v>
      </c>
      <c r="AX566" s="15" t="s">
        <v>77</v>
      </c>
      <c r="AY566" s="249" t="s">
        <v>119</v>
      </c>
    </row>
    <row r="567" s="2" customFormat="1" ht="33" customHeight="1">
      <c r="A567" s="40"/>
      <c r="B567" s="41"/>
      <c r="C567" s="199" t="s">
        <v>7</v>
      </c>
      <c r="D567" s="199" t="s">
        <v>121</v>
      </c>
      <c r="E567" s="200" t="s">
        <v>374</v>
      </c>
      <c r="F567" s="201" t="s">
        <v>375</v>
      </c>
      <c r="G567" s="202" t="s">
        <v>224</v>
      </c>
      <c r="H567" s="203">
        <v>15.602</v>
      </c>
      <c r="I567" s="204"/>
      <c r="J567" s="205">
        <f>ROUND(I567*H567,2)</f>
        <v>0</v>
      </c>
      <c r="K567" s="201" t="s">
        <v>125</v>
      </c>
      <c r="L567" s="46"/>
      <c r="M567" s="206" t="s">
        <v>19</v>
      </c>
      <c r="N567" s="207" t="s">
        <v>43</v>
      </c>
      <c r="O567" s="86"/>
      <c r="P567" s="208">
        <f>O567*H567</f>
        <v>0</v>
      </c>
      <c r="Q567" s="208">
        <v>2.5018699999999998</v>
      </c>
      <c r="R567" s="208">
        <f>Q567*H567</f>
        <v>39.034175739999995</v>
      </c>
      <c r="S567" s="208">
        <v>0</v>
      </c>
      <c r="T567" s="209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0" t="s">
        <v>126</v>
      </c>
      <c r="AT567" s="210" t="s">
        <v>121</v>
      </c>
      <c r="AU567" s="210" t="s">
        <v>79</v>
      </c>
      <c r="AY567" s="19" t="s">
        <v>119</v>
      </c>
      <c r="BE567" s="211">
        <f>IF(N567="základní",J567,0)</f>
        <v>0</v>
      </c>
      <c r="BF567" s="211">
        <f>IF(N567="snížená",J567,0)</f>
        <v>0</v>
      </c>
      <c r="BG567" s="211">
        <f>IF(N567="zákl. přenesená",J567,0)</f>
        <v>0</v>
      </c>
      <c r="BH567" s="211">
        <f>IF(N567="sníž. přenesená",J567,0)</f>
        <v>0</v>
      </c>
      <c r="BI567" s="211">
        <f>IF(N567="nulová",J567,0)</f>
        <v>0</v>
      </c>
      <c r="BJ567" s="19" t="s">
        <v>77</v>
      </c>
      <c r="BK567" s="211">
        <f>ROUND(I567*H567,2)</f>
        <v>0</v>
      </c>
      <c r="BL567" s="19" t="s">
        <v>126</v>
      </c>
      <c r="BM567" s="210" t="s">
        <v>376</v>
      </c>
    </row>
    <row r="568" s="2" customFormat="1">
      <c r="A568" s="40"/>
      <c r="B568" s="41"/>
      <c r="C568" s="42"/>
      <c r="D568" s="212" t="s">
        <v>128</v>
      </c>
      <c r="E568" s="42"/>
      <c r="F568" s="213" t="s">
        <v>377</v>
      </c>
      <c r="G568" s="42"/>
      <c r="H568" s="42"/>
      <c r="I568" s="214"/>
      <c r="J568" s="42"/>
      <c r="K568" s="42"/>
      <c r="L568" s="46"/>
      <c r="M568" s="215"/>
      <c r="N568" s="216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128</v>
      </c>
      <c r="AU568" s="19" t="s">
        <v>79</v>
      </c>
    </row>
    <row r="569" s="13" customFormat="1">
      <c r="A569" s="13"/>
      <c r="B569" s="217"/>
      <c r="C569" s="218"/>
      <c r="D569" s="219" t="s">
        <v>130</v>
      </c>
      <c r="E569" s="220" t="s">
        <v>19</v>
      </c>
      <c r="F569" s="221" t="s">
        <v>378</v>
      </c>
      <c r="G569" s="218"/>
      <c r="H569" s="220" t="s">
        <v>19</v>
      </c>
      <c r="I569" s="222"/>
      <c r="J569" s="218"/>
      <c r="K569" s="218"/>
      <c r="L569" s="223"/>
      <c r="M569" s="224"/>
      <c r="N569" s="225"/>
      <c r="O569" s="225"/>
      <c r="P569" s="225"/>
      <c r="Q569" s="225"/>
      <c r="R569" s="225"/>
      <c r="S569" s="225"/>
      <c r="T569" s="22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27" t="s">
        <v>130</v>
      </c>
      <c r="AU569" s="227" t="s">
        <v>79</v>
      </c>
      <c r="AV569" s="13" t="s">
        <v>77</v>
      </c>
      <c r="AW569" s="13" t="s">
        <v>33</v>
      </c>
      <c r="AX569" s="13" t="s">
        <v>72</v>
      </c>
      <c r="AY569" s="227" t="s">
        <v>119</v>
      </c>
    </row>
    <row r="570" s="13" customFormat="1">
      <c r="A570" s="13"/>
      <c r="B570" s="217"/>
      <c r="C570" s="218"/>
      <c r="D570" s="219" t="s">
        <v>130</v>
      </c>
      <c r="E570" s="220" t="s">
        <v>19</v>
      </c>
      <c r="F570" s="221" t="s">
        <v>379</v>
      </c>
      <c r="G570" s="218"/>
      <c r="H570" s="220" t="s">
        <v>19</v>
      </c>
      <c r="I570" s="222"/>
      <c r="J570" s="218"/>
      <c r="K570" s="218"/>
      <c r="L570" s="223"/>
      <c r="M570" s="224"/>
      <c r="N570" s="225"/>
      <c r="O570" s="225"/>
      <c r="P570" s="225"/>
      <c r="Q570" s="225"/>
      <c r="R570" s="225"/>
      <c r="S570" s="225"/>
      <c r="T570" s="22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27" t="s">
        <v>130</v>
      </c>
      <c r="AU570" s="227" t="s">
        <v>79</v>
      </c>
      <c r="AV570" s="13" t="s">
        <v>77</v>
      </c>
      <c r="AW570" s="13" t="s">
        <v>33</v>
      </c>
      <c r="AX570" s="13" t="s">
        <v>72</v>
      </c>
      <c r="AY570" s="227" t="s">
        <v>119</v>
      </c>
    </row>
    <row r="571" s="14" customFormat="1">
      <c r="A571" s="14"/>
      <c r="B571" s="228"/>
      <c r="C571" s="229"/>
      <c r="D571" s="219" t="s">
        <v>130</v>
      </c>
      <c r="E571" s="230" t="s">
        <v>19</v>
      </c>
      <c r="F571" s="231" t="s">
        <v>380</v>
      </c>
      <c r="G571" s="229"/>
      <c r="H571" s="232">
        <v>0.20300000000000001</v>
      </c>
      <c r="I571" s="233"/>
      <c r="J571" s="229"/>
      <c r="K571" s="229"/>
      <c r="L571" s="234"/>
      <c r="M571" s="235"/>
      <c r="N571" s="236"/>
      <c r="O571" s="236"/>
      <c r="P571" s="236"/>
      <c r="Q571" s="236"/>
      <c r="R571" s="236"/>
      <c r="S571" s="236"/>
      <c r="T571" s="23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38" t="s">
        <v>130</v>
      </c>
      <c r="AU571" s="238" t="s">
        <v>79</v>
      </c>
      <c r="AV571" s="14" t="s">
        <v>79</v>
      </c>
      <c r="AW571" s="14" t="s">
        <v>33</v>
      </c>
      <c r="AX571" s="14" t="s">
        <v>72</v>
      </c>
      <c r="AY571" s="238" t="s">
        <v>119</v>
      </c>
    </row>
    <row r="572" s="13" customFormat="1">
      <c r="A572" s="13"/>
      <c r="B572" s="217"/>
      <c r="C572" s="218"/>
      <c r="D572" s="219" t="s">
        <v>130</v>
      </c>
      <c r="E572" s="220" t="s">
        <v>19</v>
      </c>
      <c r="F572" s="221" t="s">
        <v>381</v>
      </c>
      <c r="G572" s="218"/>
      <c r="H572" s="220" t="s">
        <v>19</v>
      </c>
      <c r="I572" s="222"/>
      <c r="J572" s="218"/>
      <c r="K572" s="218"/>
      <c r="L572" s="223"/>
      <c r="M572" s="224"/>
      <c r="N572" s="225"/>
      <c r="O572" s="225"/>
      <c r="P572" s="225"/>
      <c r="Q572" s="225"/>
      <c r="R572" s="225"/>
      <c r="S572" s="225"/>
      <c r="T572" s="22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27" t="s">
        <v>130</v>
      </c>
      <c r="AU572" s="227" t="s">
        <v>79</v>
      </c>
      <c r="AV572" s="13" t="s">
        <v>77</v>
      </c>
      <c r="AW572" s="13" t="s">
        <v>33</v>
      </c>
      <c r="AX572" s="13" t="s">
        <v>72</v>
      </c>
      <c r="AY572" s="227" t="s">
        <v>119</v>
      </c>
    </row>
    <row r="573" s="14" customFormat="1">
      <c r="A573" s="14"/>
      <c r="B573" s="228"/>
      <c r="C573" s="229"/>
      <c r="D573" s="219" t="s">
        <v>130</v>
      </c>
      <c r="E573" s="230" t="s">
        <v>19</v>
      </c>
      <c r="F573" s="231" t="s">
        <v>382</v>
      </c>
      <c r="G573" s="229"/>
      <c r="H573" s="232">
        <v>0.60299999999999998</v>
      </c>
      <c r="I573" s="233"/>
      <c r="J573" s="229"/>
      <c r="K573" s="229"/>
      <c r="L573" s="234"/>
      <c r="M573" s="235"/>
      <c r="N573" s="236"/>
      <c r="O573" s="236"/>
      <c r="P573" s="236"/>
      <c r="Q573" s="236"/>
      <c r="R573" s="236"/>
      <c r="S573" s="236"/>
      <c r="T573" s="237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38" t="s">
        <v>130</v>
      </c>
      <c r="AU573" s="238" t="s">
        <v>79</v>
      </c>
      <c r="AV573" s="14" t="s">
        <v>79</v>
      </c>
      <c r="AW573" s="14" t="s">
        <v>33</v>
      </c>
      <c r="AX573" s="14" t="s">
        <v>72</v>
      </c>
      <c r="AY573" s="238" t="s">
        <v>119</v>
      </c>
    </row>
    <row r="574" s="13" customFormat="1">
      <c r="A574" s="13"/>
      <c r="B574" s="217"/>
      <c r="C574" s="218"/>
      <c r="D574" s="219" t="s">
        <v>130</v>
      </c>
      <c r="E574" s="220" t="s">
        <v>19</v>
      </c>
      <c r="F574" s="221" t="s">
        <v>383</v>
      </c>
      <c r="G574" s="218"/>
      <c r="H574" s="220" t="s">
        <v>19</v>
      </c>
      <c r="I574" s="222"/>
      <c r="J574" s="218"/>
      <c r="K574" s="218"/>
      <c r="L574" s="223"/>
      <c r="M574" s="224"/>
      <c r="N574" s="225"/>
      <c r="O574" s="225"/>
      <c r="P574" s="225"/>
      <c r="Q574" s="225"/>
      <c r="R574" s="225"/>
      <c r="S574" s="225"/>
      <c r="T574" s="22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27" t="s">
        <v>130</v>
      </c>
      <c r="AU574" s="227" t="s">
        <v>79</v>
      </c>
      <c r="AV574" s="13" t="s">
        <v>77</v>
      </c>
      <c r="AW574" s="13" t="s">
        <v>33</v>
      </c>
      <c r="AX574" s="13" t="s">
        <v>72</v>
      </c>
      <c r="AY574" s="227" t="s">
        <v>119</v>
      </c>
    </row>
    <row r="575" s="14" customFormat="1">
      <c r="A575" s="14"/>
      <c r="B575" s="228"/>
      <c r="C575" s="229"/>
      <c r="D575" s="219" t="s">
        <v>130</v>
      </c>
      <c r="E575" s="230" t="s">
        <v>19</v>
      </c>
      <c r="F575" s="231" t="s">
        <v>384</v>
      </c>
      <c r="G575" s="229"/>
      <c r="H575" s="232">
        <v>0.59399999999999997</v>
      </c>
      <c r="I575" s="233"/>
      <c r="J575" s="229"/>
      <c r="K575" s="229"/>
      <c r="L575" s="234"/>
      <c r="M575" s="235"/>
      <c r="N575" s="236"/>
      <c r="O575" s="236"/>
      <c r="P575" s="236"/>
      <c r="Q575" s="236"/>
      <c r="R575" s="236"/>
      <c r="S575" s="236"/>
      <c r="T575" s="23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38" t="s">
        <v>130</v>
      </c>
      <c r="AU575" s="238" t="s">
        <v>79</v>
      </c>
      <c r="AV575" s="14" t="s">
        <v>79</v>
      </c>
      <c r="AW575" s="14" t="s">
        <v>33</v>
      </c>
      <c r="AX575" s="14" t="s">
        <v>72</v>
      </c>
      <c r="AY575" s="238" t="s">
        <v>119</v>
      </c>
    </row>
    <row r="576" s="13" customFormat="1">
      <c r="A576" s="13"/>
      <c r="B576" s="217"/>
      <c r="C576" s="218"/>
      <c r="D576" s="219" t="s">
        <v>130</v>
      </c>
      <c r="E576" s="220" t="s">
        <v>19</v>
      </c>
      <c r="F576" s="221" t="s">
        <v>385</v>
      </c>
      <c r="G576" s="218"/>
      <c r="H576" s="220" t="s">
        <v>19</v>
      </c>
      <c r="I576" s="222"/>
      <c r="J576" s="218"/>
      <c r="K576" s="218"/>
      <c r="L576" s="223"/>
      <c r="M576" s="224"/>
      <c r="N576" s="225"/>
      <c r="O576" s="225"/>
      <c r="P576" s="225"/>
      <c r="Q576" s="225"/>
      <c r="R576" s="225"/>
      <c r="S576" s="225"/>
      <c r="T576" s="22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27" t="s">
        <v>130</v>
      </c>
      <c r="AU576" s="227" t="s">
        <v>79</v>
      </c>
      <c r="AV576" s="13" t="s">
        <v>77</v>
      </c>
      <c r="AW576" s="13" t="s">
        <v>33</v>
      </c>
      <c r="AX576" s="13" t="s">
        <v>72</v>
      </c>
      <c r="AY576" s="227" t="s">
        <v>119</v>
      </c>
    </row>
    <row r="577" s="14" customFormat="1">
      <c r="A577" s="14"/>
      <c r="B577" s="228"/>
      <c r="C577" s="229"/>
      <c r="D577" s="219" t="s">
        <v>130</v>
      </c>
      <c r="E577" s="230" t="s">
        <v>19</v>
      </c>
      <c r="F577" s="231" t="s">
        <v>386</v>
      </c>
      <c r="G577" s="229"/>
      <c r="H577" s="232">
        <v>0.314</v>
      </c>
      <c r="I577" s="233"/>
      <c r="J577" s="229"/>
      <c r="K577" s="229"/>
      <c r="L577" s="234"/>
      <c r="M577" s="235"/>
      <c r="N577" s="236"/>
      <c r="O577" s="236"/>
      <c r="P577" s="236"/>
      <c r="Q577" s="236"/>
      <c r="R577" s="236"/>
      <c r="S577" s="236"/>
      <c r="T577" s="237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38" t="s">
        <v>130</v>
      </c>
      <c r="AU577" s="238" t="s">
        <v>79</v>
      </c>
      <c r="AV577" s="14" t="s">
        <v>79</v>
      </c>
      <c r="AW577" s="14" t="s">
        <v>33</v>
      </c>
      <c r="AX577" s="14" t="s">
        <v>72</v>
      </c>
      <c r="AY577" s="238" t="s">
        <v>119</v>
      </c>
    </row>
    <row r="578" s="13" customFormat="1">
      <c r="A578" s="13"/>
      <c r="B578" s="217"/>
      <c r="C578" s="218"/>
      <c r="D578" s="219" t="s">
        <v>130</v>
      </c>
      <c r="E578" s="220" t="s">
        <v>19</v>
      </c>
      <c r="F578" s="221" t="s">
        <v>387</v>
      </c>
      <c r="G578" s="218"/>
      <c r="H578" s="220" t="s">
        <v>19</v>
      </c>
      <c r="I578" s="222"/>
      <c r="J578" s="218"/>
      <c r="K578" s="218"/>
      <c r="L578" s="223"/>
      <c r="M578" s="224"/>
      <c r="N578" s="225"/>
      <c r="O578" s="225"/>
      <c r="P578" s="225"/>
      <c r="Q578" s="225"/>
      <c r="R578" s="225"/>
      <c r="S578" s="225"/>
      <c r="T578" s="22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27" t="s">
        <v>130</v>
      </c>
      <c r="AU578" s="227" t="s">
        <v>79</v>
      </c>
      <c r="AV578" s="13" t="s">
        <v>77</v>
      </c>
      <c r="AW578" s="13" t="s">
        <v>33</v>
      </c>
      <c r="AX578" s="13" t="s">
        <v>72</v>
      </c>
      <c r="AY578" s="227" t="s">
        <v>119</v>
      </c>
    </row>
    <row r="579" s="14" customFormat="1">
      <c r="A579" s="14"/>
      <c r="B579" s="228"/>
      <c r="C579" s="229"/>
      <c r="D579" s="219" t="s">
        <v>130</v>
      </c>
      <c r="E579" s="230" t="s">
        <v>19</v>
      </c>
      <c r="F579" s="231" t="s">
        <v>388</v>
      </c>
      <c r="G579" s="229"/>
      <c r="H579" s="232">
        <v>0.47199999999999998</v>
      </c>
      <c r="I579" s="233"/>
      <c r="J579" s="229"/>
      <c r="K579" s="229"/>
      <c r="L579" s="234"/>
      <c r="M579" s="235"/>
      <c r="N579" s="236"/>
      <c r="O579" s="236"/>
      <c r="P579" s="236"/>
      <c r="Q579" s="236"/>
      <c r="R579" s="236"/>
      <c r="S579" s="236"/>
      <c r="T579" s="23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38" t="s">
        <v>130</v>
      </c>
      <c r="AU579" s="238" t="s">
        <v>79</v>
      </c>
      <c r="AV579" s="14" t="s">
        <v>79</v>
      </c>
      <c r="AW579" s="14" t="s">
        <v>33</v>
      </c>
      <c r="AX579" s="14" t="s">
        <v>72</v>
      </c>
      <c r="AY579" s="238" t="s">
        <v>119</v>
      </c>
    </row>
    <row r="580" s="13" customFormat="1">
      <c r="A580" s="13"/>
      <c r="B580" s="217"/>
      <c r="C580" s="218"/>
      <c r="D580" s="219" t="s">
        <v>130</v>
      </c>
      <c r="E580" s="220" t="s">
        <v>19</v>
      </c>
      <c r="F580" s="221" t="s">
        <v>389</v>
      </c>
      <c r="G580" s="218"/>
      <c r="H580" s="220" t="s">
        <v>19</v>
      </c>
      <c r="I580" s="222"/>
      <c r="J580" s="218"/>
      <c r="K580" s="218"/>
      <c r="L580" s="223"/>
      <c r="M580" s="224"/>
      <c r="N580" s="225"/>
      <c r="O580" s="225"/>
      <c r="P580" s="225"/>
      <c r="Q580" s="225"/>
      <c r="R580" s="225"/>
      <c r="S580" s="225"/>
      <c r="T580" s="22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27" t="s">
        <v>130</v>
      </c>
      <c r="AU580" s="227" t="s">
        <v>79</v>
      </c>
      <c r="AV580" s="13" t="s">
        <v>77</v>
      </c>
      <c r="AW580" s="13" t="s">
        <v>33</v>
      </c>
      <c r="AX580" s="13" t="s">
        <v>72</v>
      </c>
      <c r="AY580" s="227" t="s">
        <v>119</v>
      </c>
    </row>
    <row r="581" s="14" customFormat="1">
      <c r="A581" s="14"/>
      <c r="B581" s="228"/>
      <c r="C581" s="229"/>
      <c r="D581" s="219" t="s">
        <v>130</v>
      </c>
      <c r="E581" s="230" t="s">
        <v>19</v>
      </c>
      <c r="F581" s="231" t="s">
        <v>390</v>
      </c>
      <c r="G581" s="229"/>
      <c r="H581" s="232">
        <v>0.59999999999999998</v>
      </c>
      <c r="I581" s="233"/>
      <c r="J581" s="229"/>
      <c r="K581" s="229"/>
      <c r="L581" s="234"/>
      <c r="M581" s="235"/>
      <c r="N581" s="236"/>
      <c r="O581" s="236"/>
      <c r="P581" s="236"/>
      <c r="Q581" s="236"/>
      <c r="R581" s="236"/>
      <c r="S581" s="236"/>
      <c r="T581" s="23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38" t="s">
        <v>130</v>
      </c>
      <c r="AU581" s="238" t="s">
        <v>79</v>
      </c>
      <c r="AV581" s="14" t="s">
        <v>79</v>
      </c>
      <c r="AW581" s="14" t="s">
        <v>33</v>
      </c>
      <c r="AX581" s="14" t="s">
        <v>72</v>
      </c>
      <c r="AY581" s="238" t="s">
        <v>119</v>
      </c>
    </row>
    <row r="582" s="13" customFormat="1">
      <c r="A582" s="13"/>
      <c r="B582" s="217"/>
      <c r="C582" s="218"/>
      <c r="D582" s="219" t="s">
        <v>130</v>
      </c>
      <c r="E582" s="220" t="s">
        <v>19</v>
      </c>
      <c r="F582" s="221" t="s">
        <v>391</v>
      </c>
      <c r="G582" s="218"/>
      <c r="H582" s="220" t="s">
        <v>19</v>
      </c>
      <c r="I582" s="222"/>
      <c r="J582" s="218"/>
      <c r="K582" s="218"/>
      <c r="L582" s="223"/>
      <c r="M582" s="224"/>
      <c r="N582" s="225"/>
      <c r="O582" s="225"/>
      <c r="P582" s="225"/>
      <c r="Q582" s="225"/>
      <c r="R582" s="225"/>
      <c r="S582" s="225"/>
      <c r="T582" s="22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27" t="s">
        <v>130</v>
      </c>
      <c r="AU582" s="227" t="s">
        <v>79</v>
      </c>
      <c r="AV582" s="13" t="s">
        <v>77</v>
      </c>
      <c r="AW582" s="13" t="s">
        <v>33</v>
      </c>
      <c r="AX582" s="13" t="s">
        <v>72</v>
      </c>
      <c r="AY582" s="227" t="s">
        <v>119</v>
      </c>
    </row>
    <row r="583" s="14" customFormat="1">
      <c r="A583" s="14"/>
      <c r="B583" s="228"/>
      <c r="C583" s="229"/>
      <c r="D583" s="219" t="s">
        <v>130</v>
      </c>
      <c r="E583" s="230" t="s">
        <v>19</v>
      </c>
      <c r="F583" s="231" t="s">
        <v>390</v>
      </c>
      <c r="G583" s="229"/>
      <c r="H583" s="232">
        <v>0.59999999999999998</v>
      </c>
      <c r="I583" s="233"/>
      <c r="J583" s="229"/>
      <c r="K583" s="229"/>
      <c r="L583" s="234"/>
      <c r="M583" s="235"/>
      <c r="N583" s="236"/>
      <c r="O583" s="236"/>
      <c r="P583" s="236"/>
      <c r="Q583" s="236"/>
      <c r="R583" s="236"/>
      <c r="S583" s="236"/>
      <c r="T583" s="23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38" t="s">
        <v>130</v>
      </c>
      <c r="AU583" s="238" t="s">
        <v>79</v>
      </c>
      <c r="AV583" s="14" t="s">
        <v>79</v>
      </c>
      <c r="AW583" s="14" t="s">
        <v>33</v>
      </c>
      <c r="AX583" s="14" t="s">
        <v>72</v>
      </c>
      <c r="AY583" s="238" t="s">
        <v>119</v>
      </c>
    </row>
    <row r="584" s="13" customFormat="1">
      <c r="A584" s="13"/>
      <c r="B584" s="217"/>
      <c r="C584" s="218"/>
      <c r="D584" s="219" t="s">
        <v>130</v>
      </c>
      <c r="E584" s="220" t="s">
        <v>19</v>
      </c>
      <c r="F584" s="221" t="s">
        <v>392</v>
      </c>
      <c r="G584" s="218"/>
      <c r="H584" s="220" t="s">
        <v>19</v>
      </c>
      <c r="I584" s="222"/>
      <c r="J584" s="218"/>
      <c r="K584" s="218"/>
      <c r="L584" s="223"/>
      <c r="M584" s="224"/>
      <c r="N584" s="225"/>
      <c r="O584" s="225"/>
      <c r="P584" s="225"/>
      <c r="Q584" s="225"/>
      <c r="R584" s="225"/>
      <c r="S584" s="225"/>
      <c r="T584" s="22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27" t="s">
        <v>130</v>
      </c>
      <c r="AU584" s="227" t="s">
        <v>79</v>
      </c>
      <c r="AV584" s="13" t="s">
        <v>77</v>
      </c>
      <c r="AW584" s="13" t="s">
        <v>33</v>
      </c>
      <c r="AX584" s="13" t="s">
        <v>72</v>
      </c>
      <c r="AY584" s="227" t="s">
        <v>119</v>
      </c>
    </row>
    <row r="585" s="14" customFormat="1">
      <c r="A585" s="14"/>
      <c r="B585" s="228"/>
      <c r="C585" s="229"/>
      <c r="D585" s="219" t="s">
        <v>130</v>
      </c>
      <c r="E585" s="230" t="s">
        <v>19</v>
      </c>
      <c r="F585" s="231" t="s">
        <v>390</v>
      </c>
      <c r="G585" s="229"/>
      <c r="H585" s="232">
        <v>0.59999999999999998</v>
      </c>
      <c r="I585" s="233"/>
      <c r="J585" s="229"/>
      <c r="K585" s="229"/>
      <c r="L585" s="234"/>
      <c r="M585" s="235"/>
      <c r="N585" s="236"/>
      <c r="O585" s="236"/>
      <c r="P585" s="236"/>
      <c r="Q585" s="236"/>
      <c r="R585" s="236"/>
      <c r="S585" s="236"/>
      <c r="T585" s="237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38" t="s">
        <v>130</v>
      </c>
      <c r="AU585" s="238" t="s">
        <v>79</v>
      </c>
      <c r="AV585" s="14" t="s">
        <v>79</v>
      </c>
      <c r="AW585" s="14" t="s">
        <v>33</v>
      </c>
      <c r="AX585" s="14" t="s">
        <v>72</v>
      </c>
      <c r="AY585" s="238" t="s">
        <v>119</v>
      </c>
    </row>
    <row r="586" s="13" customFormat="1">
      <c r="A586" s="13"/>
      <c r="B586" s="217"/>
      <c r="C586" s="218"/>
      <c r="D586" s="219" t="s">
        <v>130</v>
      </c>
      <c r="E586" s="220" t="s">
        <v>19</v>
      </c>
      <c r="F586" s="221" t="s">
        <v>393</v>
      </c>
      <c r="G586" s="218"/>
      <c r="H586" s="220" t="s">
        <v>19</v>
      </c>
      <c r="I586" s="222"/>
      <c r="J586" s="218"/>
      <c r="K586" s="218"/>
      <c r="L586" s="223"/>
      <c r="M586" s="224"/>
      <c r="N586" s="225"/>
      <c r="O586" s="225"/>
      <c r="P586" s="225"/>
      <c r="Q586" s="225"/>
      <c r="R586" s="225"/>
      <c r="S586" s="225"/>
      <c r="T586" s="22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27" t="s">
        <v>130</v>
      </c>
      <c r="AU586" s="227" t="s">
        <v>79</v>
      </c>
      <c r="AV586" s="13" t="s">
        <v>77</v>
      </c>
      <c r="AW586" s="13" t="s">
        <v>33</v>
      </c>
      <c r="AX586" s="13" t="s">
        <v>72</v>
      </c>
      <c r="AY586" s="227" t="s">
        <v>119</v>
      </c>
    </row>
    <row r="587" s="14" customFormat="1">
      <c r="A587" s="14"/>
      <c r="B587" s="228"/>
      <c r="C587" s="229"/>
      <c r="D587" s="219" t="s">
        <v>130</v>
      </c>
      <c r="E587" s="230" t="s">
        <v>19</v>
      </c>
      <c r="F587" s="231" t="s">
        <v>390</v>
      </c>
      <c r="G587" s="229"/>
      <c r="H587" s="232">
        <v>0.59999999999999998</v>
      </c>
      <c r="I587" s="233"/>
      <c r="J587" s="229"/>
      <c r="K587" s="229"/>
      <c r="L587" s="234"/>
      <c r="M587" s="235"/>
      <c r="N587" s="236"/>
      <c r="O587" s="236"/>
      <c r="P587" s="236"/>
      <c r="Q587" s="236"/>
      <c r="R587" s="236"/>
      <c r="S587" s="236"/>
      <c r="T587" s="237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38" t="s">
        <v>130</v>
      </c>
      <c r="AU587" s="238" t="s">
        <v>79</v>
      </c>
      <c r="AV587" s="14" t="s">
        <v>79</v>
      </c>
      <c r="AW587" s="14" t="s">
        <v>33</v>
      </c>
      <c r="AX587" s="14" t="s">
        <v>72</v>
      </c>
      <c r="AY587" s="238" t="s">
        <v>119</v>
      </c>
    </row>
    <row r="588" s="13" customFormat="1">
      <c r="A588" s="13"/>
      <c r="B588" s="217"/>
      <c r="C588" s="218"/>
      <c r="D588" s="219" t="s">
        <v>130</v>
      </c>
      <c r="E588" s="220" t="s">
        <v>19</v>
      </c>
      <c r="F588" s="221" t="s">
        <v>394</v>
      </c>
      <c r="G588" s="218"/>
      <c r="H588" s="220" t="s">
        <v>19</v>
      </c>
      <c r="I588" s="222"/>
      <c r="J588" s="218"/>
      <c r="K588" s="218"/>
      <c r="L588" s="223"/>
      <c r="M588" s="224"/>
      <c r="N588" s="225"/>
      <c r="O588" s="225"/>
      <c r="P588" s="225"/>
      <c r="Q588" s="225"/>
      <c r="R588" s="225"/>
      <c r="S588" s="225"/>
      <c r="T588" s="22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27" t="s">
        <v>130</v>
      </c>
      <c r="AU588" s="227" t="s">
        <v>79</v>
      </c>
      <c r="AV588" s="13" t="s">
        <v>77</v>
      </c>
      <c r="AW588" s="13" t="s">
        <v>33</v>
      </c>
      <c r="AX588" s="13" t="s">
        <v>72</v>
      </c>
      <c r="AY588" s="227" t="s">
        <v>119</v>
      </c>
    </row>
    <row r="589" s="14" customFormat="1">
      <c r="A589" s="14"/>
      <c r="B589" s="228"/>
      <c r="C589" s="229"/>
      <c r="D589" s="219" t="s">
        <v>130</v>
      </c>
      <c r="E589" s="230" t="s">
        <v>19</v>
      </c>
      <c r="F589" s="231" t="s">
        <v>395</v>
      </c>
      <c r="G589" s="229"/>
      <c r="H589" s="232">
        <v>0.59099999999999997</v>
      </c>
      <c r="I589" s="233"/>
      <c r="J589" s="229"/>
      <c r="K589" s="229"/>
      <c r="L589" s="234"/>
      <c r="M589" s="235"/>
      <c r="N589" s="236"/>
      <c r="O589" s="236"/>
      <c r="P589" s="236"/>
      <c r="Q589" s="236"/>
      <c r="R589" s="236"/>
      <c r="S589" s="236"/>
      <c r="T589" s="23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38" t="s">
        <v>130</v>
      </c>
      <c r="AU589" s="238" t="s">
        <v>79</v>
      </c>
      <c r="AV589" s="14" t="s">
        <v>79</v>
      </c>
      <c r="AW589" s="14" t="s">
        <v>33</v>
      </c>
      <c r="AX589" s="14" t="s">
        <v>72</v>
      </c>
      <c r="AY589" s="238" t="s">
        <v>119</v>
      </c>
    </row>
    <row r="590" s="13" customFormat="1">
      <c r="A590" s="13"/>
      <c r="B590" s="217"/>
      <c r="C590" s="218"/>
      <c r="D590" s="219" t="s">
        <v>130</v>
      </c>
      <c r="E590" s="220" t="s">
        <v>19</v>
      </c>
      <c r="F590" s="221" t="s">
        <v>396</v>
      </c>
      <c r="G590" s="218"/>
      <c r="H590" s="220" t="s">
        <v>19</v>
      </c>
      <c r="I590" s="222"/>
      <c r="J590" s="218"/>
      <c r="K590" s="218"/>
      <c r="L590" s="223"/>
      <c r="M590" s="224"/>
      <c r="N590" s="225"/>
      <c r="O590" s="225"/>
      <c r="P590" s="225"/>
      <c r="Q590" s="225"/>
      <c r="R590" s="225"/>
      <c r="S590" s="225"/>
      <c r="T590" s="22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27" t="s">
        <v>130</v>
      </c>
      <c r="AU590" s="227" t="s">
        <v>79</v>
      </c>
      <c r="AV590" s="13" t="s">
        <v>77</v>
      </c>
      <c r="AW590" s="13" t="s">
        <v>33</v>
      </c>
      <c r="AX590" s="13" t="s">
        <v>72</v>
      </c>
      <c r="AY590" s="227" t="s">
        <v>119</v>
      </c>
    </row>
    <row r="591" s="14" customFormat="1">
      <c r="A591" s="14"/>
      <c r="B591" s="228"/>
      <c r="C591" s="229"/>
      <c r="D591" s="219" t="s">
        <v>130</v>
      </c>
      <c r="E591" s="230" t="s">
        <v>19</v>
      </c>
      <c r="F591" s="231" t="s">
        <v>397</v>
      </c>
      <c r="G591" s="229"/>
      <c r="H591" s="232">
        <v>0.48099999999999998</v>
      </c>
      <c r="I591" s="233"/>
      <c r="J591" s="229"/>
      <c r="K591" s="229"/>
      <c r="L591" s="234"/>
      <c r="M591" s="235"/>
      <c r="N591" s="236"/>
      <c r="O591" s="236"/>
      <c r="P591" s="236"/>
      <c r="Q591" s="236"/>
      <c r="R591" s="236"/>
      <c r="S591" s="236"/>
      <c r="T591" s="237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38" t="s">
        <v>130</v>
      </c>
      <c r="AU591" s="238" t="s">
        <v>79</v>
      </c>
      <c r="AV591" s="14" t="s">
        <v>79</v>
      </c>
      <c r="AW591" s="14" t="s">
        <v>33</v>
      </c>
      <c r="AX591" s="14" t="s">
        <v>72</v>
      </c>
      <c r="AY591" s="238" t="s">
        <v>119</v>
      </c>
    </row>
    <row r="592" s="13" customFormat="1">
      <c r="A592" s="13"/>
      <c r="B592" s="217"/>
      <c r="C592" s="218"/>
      <c r="D592" s="219" t="s">
        <v>130</v>
      </c>
      <c r="E592" s="220" t="s">
        <v>19</v>
      </c>
      <c r="F592" s="221" t="s">
        <v>398</v>
      </c>
      <c r="G592" s="218"/>
      <c r="H592" s="220" t="s">
        <v>19</v>
      </c>
      <c r="I592" s="222"/>
      <c r="J592" s="218"/>
      <c r="K592" s="218"/>
      <c r="L592" s="223"/>
      <c r="M592" s="224"/>
      <c r="N592" s="225"/>
      <c r="O592" s="225"/>
      <c r="P592" s="225"/>
      <c r="Q592" s="225"/>
      <c r="R592" s="225"/>
      <c r="S592" s="225"/>
      <c r="T592" s="22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27" t="s">
        <v>130</v>
      </c>
      <c r="AU592" s="227" t="s">
        <v>79</v>
      </c>
      <c r="AV592" s="13" t="s">
        <v>77</v>
      </c>
      <c r="AW592" s="13" t="s">
        <v>33</v>
      </c>
      <c r="AX592" s="13" t="s">
        <v>72</v>
      </c>
      <c r="AY592" s="227" t="s">
        <v>119</v>
      </c>
    </row>
    <row r="593" s="14" customFormat="1">
      <c r="A593" s="14"/>
      <c r="B593" s="228"/>
      <c r="C593" s="229"/>
      <c r="D593" s="219" t="s">
        <v>130</v>
      </c>
      <c r="E593" s="230" t="s">
        <v>19</v>
      </c>
      <c r="F593" s="231" t="s">
        <v>399</v>
      </c>
      <c r="G593" s="229"/>
      <c r="H593" s="232">
        <v>0.34599999999999997</v>
      </c>
      <c r="I593" s="233"/>
      <c r="J593" s="229"/>
      <c r="K593" s="229"/>
      <c r="L593" s="234"/>
      <c r="M593" s="235"/>
      <c r="N593" s="236"/>
      <c r="O593" s="236"/>
      <c r="P593" s="236"/>
      <c r="Q593" s="236"/>
      <c r="R593" s="236"/>
      <c r="S593" s="236"/>
      <c r="T593" s="23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38" t="s">
        <v>130</v>
      </c>
      <c r="AU593" s="238" t="s">
        <v>79</v>
      </c>
      <c r="AV593" s="14" t="s">
        <v>79</v>
      </c>
      <c r="AW593" s="14" t="s">
        <v>33</v>
      </c>
      <c r="AX593" s="14" t="s">
        <v>72</v>
      </c>
      <c r="AY593" s="238" t="s">
        <v>119</v>
      </c>
    </row>
    <row r="594" s="13" customFormat="1">
      <c r="A594" s="13"/>
      <c r="B594" s="217"/>
      <c r="C594" s="218"/>
      <c r="D594" s="219" t="s">
        <v>130</v>
      </c>
      <c r="E594" s="220" t="s">
        <v>19</v>
      </c>
      <c r="F594" s="221" t="s">
        <v>400</v>
      </c>
      <c r="G594" s="218"/>
      <c r="H594" s="220" t="s">
        <v>19</v>
      </c>
      <c r="I594" s="222"/>
      <c r="J594" s="218"/>
      <c r="K594" s="218"/>
      <c r="L594" s="223"/>
      <c r="M594" s="224"/>
      <c r="N594" s="225"/>
      <c r="O594" s="225"/>
      <c r="P594" s="225"/>
      <c r="Q594" s="225"/>
      <c r="R594" s="225"/>
      <c r="S594" s="225"/>
      <c r="T594" s="22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27" t="s">
        <v>130</v>
      </c>
      <c r="AU594" s="227" t="s">
        <v>79</v>
      </c>
      <c r="AV594" s="13" t="s">
        <v>77</v>
      </c>
      <c r="AW594" s="13" t="s">
        <v>33</v>
      </c>
      <c r="AX594" s="13" t="s">
        <v>72</v>
      </c>
      <c r="AY594" s="227" t="s">
        <v>119</v>
      </c>
    </row>
    <row r="595" s="14" customFormat="1">
      <c r="A595" s="14"/>
      <c r="B595" s="228"/>
      <c r="C595" s="229"/>
      <c r="D595" s="219" t="s">
        <v>130</v>
      </c>
      <c r="E595" s="230" t="s">
        <v>19</v>
      </c>
      <c r="F595" s="231" t="s">
        <v>401</v>
      </c>
      <c r="G595" s="229"/>
      <c r="H595" s="232">
        <v>0.54000000000000004</v>
      </c>
      <c r="I595" s="233"/>
      <c r="J595" s="229"/>
      <c r="K595" s="229"/>
      <c r="L595" s="234"/>
      <c r="M595" s="235"/>
      <c r="N595" s="236"/>
      <c r="O595" s="236"/>
      <c r="P595" s="236"/>
      <c r="Q595" s="236"/>
      <c r="R595" s="236"/>
      <c r="S595" s="236"/>
      <c r="T595" s="23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38" t="s">
        <v>130</v>
      </c>
      <c r="AU595" s="238" t="s">
        <v>79</v>
      </c>
      <c r="AV595" s="14" t="s">
        <v>79</v>
      </c>
      <c r="AW595" s="14" t="s">
        <v>33</v>
      </c>
      <c r="AX595" s="14" t="s">
        <v>72</v>
      </c>
      <c r="AY595" s="238" t="s">
        <v>119</v>
      </c>
    </row>
    <row r="596" s="13" customFormat="1">
      <c r="A596" s="13"/>
      <c r="B596" s="217"/>
      <c r="C596" s="218"/>
      <c r="D596" s="219" t="s">
        <v>130</v>
      </c>
      <c r="E596" s="220" t="s">
        <v>19</v>
      </c>
      <c r="F596" s="221" t="s">
        <v>402</v>
      </c>
      <c r="G596" s="218"/>
      <c r="H596" s="220" t="s">
        <v>19</v>
      </c>
      <c r="I596" s="222"/>
      <c r="J596" s="218"/>
      <c r="K596" s="218"/>
      <c r="L596" s="223"/>
      <c r="M596" s="224"/>
      <c r="N596" s="225"/>
      <c r="O596" s="225"/>
      <c r="P596" s="225"/>
      <c r="Q596" s="225"/>
      <c r="R596" s="225"/>
      <c r="S596" s="225"/>
      <c r="T596" s="22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27" t="s">
        <v>130</v>
      </c>
      <c r="AU596" s="227" t="s">
        <v>79</v>
      </c>
      <c r="AV596" s="13" t="s">
        <v>77</v>
      </c>
      <c r="AW596" s="13" t="s">
        <v>33</v>
      </c>
      <c r="AX596" s="13" t="s">
        <v>72</v>
      </c>
      <c r="AY596" s="227" t="s">
        <v>119</v>
      </c>
    </row>
    <row r="597" s="14" customFormat="1">
      <c r="A597" s="14"/>
      <c r="B597" s="228"/>
      <c r="C597" s="229"/>
      <c r="D597" s="219" t="s">
        <v>130</v>
      </c>
      <c r="E597" s="230" t="s">
        <v>19</v>
      </c>
      <c r="F597" s="231" t="s">
        <v>403</v>
      </c>
      <c r="G597" s="229"/>
      <c r="H597" s="232">
        <v>0.51600000000000001</v>
      </c>
      <c r="I597" s="233"/>
      <c r="J597" s="229"/>
      <c r="K597" s="229"/>
      <c r="L597" s="234"/>
      <c r="M597" s="235"/>
      <c r="N597" s="236"/>
      <c r="O597" s="236"/>
      <c r="P597" s="236"/>
      <c r="Q597" s="236"/>
      <c r="R597" s="236"/>
      <c r="S597" s="236"/>
      <c r="T597" s="237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38" t="s">
        <v>130</v>
      </c>
      <c r="AU597" s="238" t="s">
        <v>79</v>
      </c>
      <c r="AV597" s="14" t="s">
        <v>79</v>
      </c>
      <c r="AW597" s="14" t="s">
        <v>33</v>
      </c>
      <c r="AX597" s="14" t="s">
        <v>72</v>
      </c>
      <c r="AY597" s="238" t="s">
        <v>119</v>
      </c>
    </row>
    <row r="598" s="13" customFormat="1">
      <c r="A598" s="13"/>
      <c r="B598" s="217"/>
      <c r="C598" s="218"/>
      <c r="D598" s="219" t="s">
        <v>130</v>
      </c>
      <c r="E598" s="220" t="s">
        <v>19</v>
      </c>
      <c r="F598" s="221" t="s">
        <v>404</v>
      </c>
      <c r="G598" s="218"/>
      <c r="H598" s="220" t="s">
        <v>19</v>
      </c>
      <c r="I598" s="222"/>
      <c r="J598" s="218"/>
      <c r="K598" s="218"/>
      <c r="L598" s="223"/>
      <c r="M598" s="224"/>
      <c r="N598" s="225"/>
      <c r="O598" s="225"/>
      <c r="P598" s="225"/>
      <c r="Q598" s="225"/>
      <c r="R598" s="225"/>
      <c r="S598" s="225"/>
      <c r="T598" s="22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27" t="s">
        <v>130</v>
      </c>
      <c r="AU598" s="227" t="s">
        <v>79</v>
      </c>
      <c r="AV598" s="13" t="s">
        <v>77</v>
      </c>
      <c r="AW598" s="13" t="s">
        <v>33</v>
      </c>
      <c r="AX598" s="13" t="s">
        <v>72</v>
      </c>
      <c r="AY598" s="227" t="s">
        <v>119</v>
      </c>
    </row>
    <row r="599" s="14" customFormat="1">
      <c r="A599" s="14"/>
      <c r="B599" s="228"/>
      <c r="C599" s="229"/>
      <c r="D599" s="219" t="s">
        <v>130</v>
      </c>
      <c r="E599" s="230" t="s">
        <v>19</v>
      </c>
      <c r="F599" s="231" t="s">
        <v>405</v>
      </c>
      <c r="G599" s="229"/>
      <c r="H599" s="232">
        <v>0.16800000000000001</v>
      </c>
      <c r="I599" s="233"/>
      <c r="J599" s="229"/>
      <c r="K599" s="229"/>
      <c r="L599" s="234"/>
      <c r="M599" s="235"/>
      <c r="N599" s="236"/>
      <c r="O599" s="236"/>
      <c r="P599" s="236"/>
      <c r="Q599" s="236"/>
      <c r="R599" s="236"/>
      <c r="S599" s="236"/>
      <c r="T599" s="23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38" t="s">
        <v>130</v>
      </c>
      <c r="AU599" s="238" t="s">
        <v>79</v>
      </c>
      <c r="AV599" s="14" t="s">
        <v>79</v>
      </c>
      <c r="AW599" s="14" t="s">
        <v>33</v>
      </c>
      <c r="AX599" s="14" t="s">
        <v>72</v>
      </c>
      <c r="AY599" s="238" t="s">
        <v>119</v>
      </c>
    </row>
    <row r="600" s="13" customFormat="1">
      <c r="A600" s="13"/>
      <c r="B600" s="217"/>
      <c r="C600" s="218"/>
      <c r="D600" s="219" t="s">
        <v>130</v>
      </c>
      <c r="E600" s="220" t="s">
        <v>19</v>
      </c>
      <c r="F600" s="221" t="s">
        <v>270</v>
      </c>
      <c r="G600" s="218"/>
      <c r="H600" s="220" t="s">
        <v>19</v>
      </c>
      <c r="I600" s="222"/>
      <c r="J600" s="218"/>
      <c r="K600" s="218"/>
      <c r="L600" s="223"/>
      <c r="M600" s="224"/>
      <c r="N600" s="225"/>
      <c r="O600" s="225"/>
      <c r="P600" s="225"/>
      <c r="Q600" s="225"/>
      <c r="R600" s="225"/>
      <c r="S600" s="225"/>
      <c r="T600" s="22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27" t="s">
        <v>130</v>
      </c>
      <c r="AU600" s="227" t="s">
        <v>79</v>
      </c>
      <c r="AV600" s="13" t="s">
        <v>77</v>
      </c>
      <c r="AW600" s="13" t="s">
        <v>33</v>
      </c>
      <c r="AX600" s="13" t="s">
        <v>72</v>
      </c>
      <c r="AY600" s="227" t="s">
        <v>119</v>
      </c>
    </row>
    <row r="601" s="14" customFormat="1">
      <c r="A601" s="14"/>
      <c r="B601" s="228"/>
      <c r="C601" s="229"/>
      <c r="D601" s="219" t="s">
        <v>130</v>
      </c>
      <c r="E601" s="230" t="s">
        <v>19</v>
      </c>
      <c r="F601" s="231" t="s">
        <v>406</v>
      </c>
      <c r="G601" s="229"/>
      <c r="H601" s="232">
        <v>1.6000000000000001</v>
      </c>
      <c r="I601" s="233"/>
      <c r="J601" s="229"/>
      <c r="K601" s="229"/>
      <c r="L601" s="234"/>
      <c r="M601" s="235"/>
      <c r="N601" s="236"/>
      <c r="O601" s="236"/>
      <c r="P601" s="236"/>
      <c r="Q601" s="236"/>
      <c r="R601" s="236"/>
      <c r="S601" s="236"/>
      <c r="T601" s="237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38" t="s">
        <v>130</v>
      </c>
      <c r="AU601" s="238" t="s">
        <v>79</v>
      </c>
      <c r="AV601" s="14" t="s">
        <v>79</v>
      </c>
      <c r="AW601" s="14" t="s">
        <v>33</v>
      </c>
      <c r="AX601" s="14" t="s">
        <v>72</v>
      </c>
      <c r="AY601" s="238" t="s">
        <v>119</v>
      </c>
    </row>
    <row r="602" s="13" customFormat="1">
      <c r="A602" s="13"/>
      <c r="B602" s="217"/>
      <c r="C602" s="218"/>
      <c r="D602" s="219" t="s">
        <v>130</v>
      </c>
      <c r="E602" s="220" t="s">
        <v>19</v>
      </c>
      <c r="F602" s="221" t="s">
        <v>350</v>
      </c>
      <c r="G602" s="218"/>
      <c r="H602" s="220" t="s">
        <v>19</v>
      </c>
      <c r="I602" s="222"/>
      <c r="J602" s="218"/>
      <c r="K602" s="218"/>
      <c r="L602" s="223"/>
      <c r="M602" s="224"/>
      <c r="N602" s="225"/>
      <c r="O602" s="225"/>
      <c r="P602" s="225"/>
      <c r="Q602" s="225"/>
      <c r="R602" s="225"/>
      <c r="S602" s="225"/>
      <c r="T602" s="22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27" t="s">
        <v>130</v>
      </c>
      <c r="AU602" s="227" t="s">
        <v>79</v>
      </c>
      <c r="AV602" s="13" t="s">
        <v>77</v>
      </c>
      <c r="AW602" s="13" t="s">
        <v>33</v>
      </c>
      <c r="AX602" s="13" t="s">
        <v>72</v>
      </c>
      <c r="AY602" s="227" t="s">
        <v>119</v>
      </c>
    </row>
    <row r="603" s="14" customFormat="1">
      <c r="A603" s="14"/>
      <c r="B603" s="228"/>
      <c r="C603" s="229"/>
      <c r="D603" s="219" t="s">
        <v>130</v>
      </c>
      <c r="E603" s="230" t="s">
        <v>19</v>
      </c>
      <c r="F603" s="231" t="s">
        <v>407</v>
      </c>
      <c r="G603" s="229"/>
      <c r="H603" s="232">
        <v>6.774</v>
      </c>
      <c r="I603" s="233"/>
      <c r="J603" s="229"/>
      <c r="K603" s="229"/>
      <c r="L603" s="234"/>
      <c r="M603" s="235"/>
      <c r="N603" s="236"/>
      <c r="O603" s="236"/>
      <c r="P603" s="236"/>
      <c r="Q603" s="236"/>
      <c r="R603" s="236"/>
      <c r="S603" s="236"/>
      <c r="T603" s="23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38" t="s">
        <v>130</v>
      </c>
      <c r="AU603" s="238" t="s">
        <v>79</v>
      </c>
      <c r="AV603" s="14" t="s">
        <v>79</v>
      </c>
      <c r="AW603" s="14" t="s">
        <v>33</v>
      </c>
      <c r="AX603" s="14" t="s">
        <v>72</v>
      </c>
      <c r="AY603" s="238" t="s">
        <v>119</v>
      </c>
    </row>
    <row r="604" s="15" customFormat="1">
      <c r="A604" s="15"/>
      <c r="B604" s="239"/>
      <c r="C604" s="240"/>
      <c r="D604" s="219" t="s">
        <v>130</v>
      </c>
      <c r="E604" s="241" t="s">
        <v>19</v>
      </c>
      <c r="F604" s="242" t="s">
        <v>133</v>
      </c>
      <c r="G604" s="240"/>
      <c r="H604" s="243">
        <v>15.602</v>
      </c>
      <c r="I604" s="244"/>
      <c r="J604" s="240"/>
      <c r="K604" s="240"/>
      <c r="L604" s="245"/>
      <c r="M604" s="246"/>
      <c r="N604" s="247"/>
      <c r="O604" s="247"/>
      <c r="P604" s="247"/>
      <c r="Q604" s="247"/>
      <c r="R604" s="247"/>
      <c r="S604" s="247"/>
      <c r="T604" s="248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49" t="s">
        <v>130</v>
      </c>
      <c r="AU604" s="249" t="s">
        <v>79</v>
      </c>
      <c r="AV604" s="15" t="s">
        <v>126</v>
      </c>
      <c r="AW604" s="15" t="s">
        <v>33</v>
      </c>
      <c r="AX604" s="15" t="s">
        <v>77</v>
      </c>
      <c r="AY604" s="249" t="s">
        <v>119</v>
      </c>
    </row>
    <row r="605" s="2" customFormat="1" ht="37.8" customHeight="1">
      <c r="A605" s="40"/>
      <c r="B605" s="41"/>
      <c r="C605" s="199" t="s">
        <v>408</v>
      </c>
      <c r="D605" s="199" t="s">
        <v>121</v>
      </c>
      <c r="E605" s="200" t="s">
        <v>409</v>
      </c>
      <c r="F605" s="201" t="s">
        <v>410</v>
      </c>
      <c r="G605" s="202" t="s">
        <v>224</v>
      </c>
      <c r="H605" s="203">
        <v>15.602</v>
      </c>
      <c r="I605" s="204"/>
      <c r="J605" s="205">
        <f>ROUND(I605*H605,2)</f>
        <v>0</v>
      </c>
      <c r="K605" s="201" t="s">
        <v>125</v>
      </c>
      <c r="L605" s="46"/>
      <c r="M605" s="206" t="s">
        <v>19</v>
      </c>
      <c r="N605" s="207" t="s">
        <v>43</v>
      </c>
      <c r="O605" s="86"/>
      <c r="P605" s="208">
        <f>O605*H605</f>
        <v>0</v>
      </c>
      <c r="Q605" s="208">
        <v>0</v>
      </c>
      <c r="R605" s="208">
        <f>Q605*H605</f>
        <v>0</v>
      </c>
      <c r="S605" s="208">
        <v>0</v>
      </c>
      <c r="T605" s="209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0" t="s">
        <v>126</v>
      </c>
      <c r="AT605" s="210" t="s">
        <v>121</v>
      </c>
      <c r="AU605" s="210" t="s">
        <v>79</v>
      </c>
      <c r="AY605" s="19" t="s">
        <v>119</v>
      </c>
      <c r="BE605" s="211">
        <f>IF(N605="základní",J605,0)</f>
        <v>0</v>
      </c>
      <c r="BF605" s="211">
        <f>IF(N605="snížená",J605,0)</f>
        <v>0</v>
      </c>
      <c r="BG605" s="211">
        <f>IF(N605="zákl. přenesená",J605,0)</f>
        <v>0</v>
      </c>
      <c r="BH605" s="211">
        <f>IF(N605="sníž. přenesená",J605,0)</f>
        <v>0</v>
      </c>
      <c r="BI605" s="211">
        <f>IF(N605="nulová",J605,0)</f>
        <v>0</v>
      </c>
      <c r="BJ605" s="19" t="s">
        <v>77</v>
      </c>
      <c r="BK605" s="211">
        <f>ROUND(I605*H605,2)</f>
        <v>0</v>
      </c>
      <c r="BL605" s="19" t="s">
        <v>126</v>
      </c>
      <c r="BM605" s="210" t="s">
        <v>411</v>
      </c>
    </row>
    <row r="606" s="2" customFormat="1">
      <c r="A606" s="40"/>
      <c r="B606" s="41"/>
      <c r="C606" s="42"/>
      <c r="D606" s="212" t="s">
        <v>128</v>
      </c>
      <c r="E606" s="42"/>
      <c r="F606" s="213" t="s">
        <v>412</v>
      </c>
      <c r="G606" s="42"/>
      <c r="H606" s="42"/>
      <c r="I606" s="214"/>
      <c r="J606" s="42"/>
      <c r="K606" s="42"/>
      <c r="L606" s="46"/>
      <c r="M606" s="215"/>
      <c r="N606" s="216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128</v>
      </c>
      <c r="AU606" s="19" t="s">
        <v>79</v>
      </c>
    </row>
    <row r="607" s="13" customFormat="1">
      <c r="A607" s="13"/>
      <c r="B607" s="217"/>
      <c r="C607" s="218"/>
      <c r="D607" s="219" t="s">
        <v>130</v>
      </c>
      <c r="E607" s="220" t="s">
        <v>19</v>
      </c>
      <c r="F607" s="221" t="s">
        <v>378</v>
      </c>
      <c r="G607" s="218"/>
      <c r="H607" s="220" t="s">
        <v>19</v>
      </c>
      <c r="I607" s="222"/>
      <c r="J607" s="218"/>
      <c r="K607" s="218"/>
      <c r="L607" s="223"/>
      <c r="M607" s="224"/>
      <c r="N607" s="225"/>
      <c r="O607" s="225"/>
      <c r="P607" s="225"/>
      <c r="Q607" s="225"/>
      <c r="R607" s="225"/>
      <c r="S607" s="225"/>
      <c r="T607" s="22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27" t="s">
        <v>130</v>
      </c>
      <c r="AU607" s="227" t="s">
        <v>79</v>
      </c>
      <c r="AV607" s="13" t="s">
        <v>77</v>
      </c>
      <c r="AW607" s="13" t="s">
        <v>33</v>
      </c>
      <c r="AX607" s="13" t="s">
        <v>72</v>
      </c>
      <c r="AY607" s="227" t="s">
        <v>119</v>
      </c>
    </row>
    <row r="608" s="13" customFormat="1">
      <c r="A608" s="13"/>
      <c r="B608" s="217"/>
      <c r="C608" s="218"/>
      <c r="D608" s="219" t="s">
        <v>130</v>
      </c>
      <c r="E608" s="220" t="s">
        <v>19</v>
      </c>
      <c r="F608" s="221" t="s">
        <v>379</v>
      </c>
      <c r="G608" s="218"/>
      <c r="H608" s="220" t="s">
        <v>19</v>
      </c>
      <c r="I608" s="222"/>
      <c r="J608" s="218"/>
      <c r="K608" s="218"/>
      <c r="L608" s="223"/>
      <c r="M608" s="224"/>
      <c r="N608" s="225"/>
      <c r="O608" s="225"/>
      <c r="P608" s="225"/>
      <c r="Q608" s="225"/>
      <c r="R608" s="225"/>
      <c r="S608" s="225"/>
      <c r="T608" s="22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27" t="s">
        <v>130</v>
      </c>
      <c r="AU608" s="227" t="s">
        <v>79</v>
      </c>
      <c r="AV608" s="13" t="s">
        <v>77</v>
      </c>
      <c r="AW608" s="13" t="s">
        <v>33</v>
      </c>
      <c r="AX608" s="13" t="s">
        <v>72</v>
      </c>
      <c r="AY608" s="227" t="s">
        <v>119</v>
      </c>
    </row>
    <row r="609" s="14" customFormat="1">
      <c r="A609" s="14"/>
      <c r="B609" s="228"/>
      <c r="C609" s="229"/>
      <c r="D609" s="219" t="s">
        <v>130</v>
      </c>
      <c r="E609" s="230" t="s">
        <v>19</v>
      </c>
      <c r="F609" s="231" t="s">
        <v>380</v>
      </c>
      <c r="G609" s="229"/>
      <c r="H609" s="232">
        <v>0.20300000000000001</v>
      </c>
      <c r="I609" s="233"/>
      <c r="J609" s="229"/>
      <c r="K609" s="229"/>
      <c r="L609" s="234"/>
      <c r="M609" s="235"/>
      <c r="N609" s="236"/>
      <c r="O609" s="236"/>
      <c r="P609" s="236"/>
      <c r="Q609" s="236"/>
      <c r="R609" s="236"/>
      <c r="S609" s="236"/>
      <c r="T609" s="23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38" t="s">
        <v>130</v>
      </c>
      <c r="AU609" s="238" t="s">
        <v>79</v>
      </c>
      <c r="AV609" s="14" t="s">
        <v>79</v>
      </c>
      <c r="AW609" s="14" t="s">
        <v>33</v>
      </c>
      <c r="AX609" s="14" t="s">
        <v>72</v>
      </c>
      <c r="AY609" s="238" t="s">
        <v>119</v>
      </c>
    </row>
    <row r="610" s="13" customFormat="1">
      <c r="A610" s="13"/>
      <c r="B610" s="217"/>
      <c r="C610" s="218"/>
      <c r="D610" s="219" t="s">
        <v>130</v>
      </c>
      <c r="E610" s="220" t="s">
        <v>19</v>
      </c>
      <c r="F610" s="221" t="s">
        <v>381</v>
      </c>
      <c r="G610" s="218"/>
      <c r="H610" s="220" t="s">
        <v>19</v>
      </c>
      <c r="I610" s="222"/>
      <c r="J610" s="218"/>
      <c r="K610" s="218"/>
      <c r="L610" s="223"/>
      <c r="M610" s="224"/>
      <c r="N610" s="225"/>
      <c r="O610" s="225"/>
      <c r="P610" s="225"/>
      <c r="Q610" s="225"/>
      <c r="R610" s="225"/>
      <c r="S610" s="225"/>
      <c r="T610" s="22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27" t="s">
        <v>130</v>
      </c>
      <c r="AU610" s="227" t="s">
        <v>79</v>
      </c>
      <c r="AV610" s="13" t="s">
        <v>77</v>
      </c>
      <c r="AW610" s="13" t="s">
        <v>33</v>
      </c>
      <c r="AX610" s="13" t="s">
        <v>72</v>
      </c>
      <c r="AY610" s="227" t="s">
        <v>119</v>
      </c>
    </row>
    <row r="611" s="14" customFormat="1">
      <c r="A611" s="14"/>
      <c r="B611" s="228"/>
      <c r="C611" s="229"/>
      <c r="D611" s="219" t="s">
        <v>130</v>
      </c>
      <c r="E611" s="230" t="s">
        <v>19</v>
      </c>
      <c r="F611" s="231" t="s">
        <v>382</v>
      </c>
      <c r="G611" s="229"/>
      <c r="H611" s="232">
        <v>0.60299999999999998</v>
      </c>
      <c r="I611" s="233"/>
      <c r="J611" s="229"/>
      <c r="K611" s="229"/>
      <c r="L611" s="234"/>
      <c r="M611" s="235"/>
      <c r="N611" s="236"/>
      <c r="O611" s="236"/>
      <c r="P611" s="236"/>
      <c r="Q611" s="236"/>
      <c r="R611" s="236"/>
      <c r="S611" s="236"/>
      <c r="T611" s="237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38" t="s">
        <v>130</v>
      </c>
      <c r="AU611" s="238" t="s">
        <v>79</v>
      </c>
      <c r="AV611" s="14" t="s">
        <v>79</v>
      </c>
      <c r="AW611" s="14" t="s">
        <v>33</v>
      </c>
      <c r="AX611" s="14" t="s">
        <v>72</v>
      </c>
      <c r="AY611" s="238" t="s">
        <v>119</v>
      </c>
    </row>
    <row r="612" s="13" customFormat="1">
      <c r="A612" s="13"/>
      <c r="B612" s="217"/>
      <c r="C612" s="218"/>
      <c r="D612" s="219" t="s">
        <v>130</v>
      </c>
      <c r="E612" s="220" t="s">
        <v>19</v>
      </c>
      <c r="F612" s="221" t="s">
        <v>383</v>
      </c>
      <c r="G612" s="218"/>
      <c r="H612" s="220" t="s">
        <v>19</v>
      </c>
      <c r="I612" s="222"/>
      <c r="J612" s="218"/>
      <c r="K612" s="218"/>
      <c r="L612" s="223"/>
      <c r="M612" s="224"/>
      <c r="N612" s="225"/>
      <c r="O612" s="225"/>
      <c r="P612" s="225"/>
      <c r="Q612" s="225"/>
      <c r="R612" s="225"/>
      <c r="S612" s="225"/>
      <c r="T612" s="22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27" t="s">
        <v>130</v>
      </c>
      <c r="AU612" s="227" t="s">
        <v>79</v>
      </c>
      <c r="AV612" s="13" t="s">
        <v>77</v>
      </c>
      <c r="AW612" s="13" t="s">
        <v>33</v>
      </c>
      <c r="AX612" s="13" t="s">
        <v>72</v>
      </c>
      <c r="AY612" s="227" t="s">
        <v>119</v>
      </c>
    </row>
    <row r="613" s="14" customFormat="1">
      <c r="A613" s="14"/>
      <c r="B613" s="228"/>
      <c r="C613" s="229"/>
      <c r="D613" s="219" t="s">
        <v>130</v>
      </c>
      <c r="E613" s="230" t="s">
        <v>19</v>
      </c>
      <c r="F613" s="231" t="s">
        <v>384</v>
      </c>
      <c r="G613" s="229"/>
      <c r="H613" s="232">
        <v>0.59399999999999997</v>
      </c>
      <c r="I613" s="233"/>
      <c r="J613" s="229"/>
      <c r="K613" s="229"/>
      <c r="L613" s="234"/>
      <c r="M613" s="235"/>
      <c r="N613" s="236"/>
      <c r="O613" s="236"/>
      <c r="P613" s="236"/>
      <c r="Q613" s="236"/>
      <c r="R613" s="236"/>
      <c r="S613" s="236"/>
      <c r="T613" s="237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38" t="s">
        <v>130</v>
      </c>
      <c r="AU613" s="238" t="s">
        <v>79</v>
      </c>
      <c r="AV613" s="14" t="s">
        <v>79</v>
      </c>
      <c r="AW613" s="14" t="s">
        <v>33</v>
      </c>
      <c r="AX613" s="14" t="s">
        <v>72</v>
      </c>
      <c r="AY613" s="238" t="s">
        <v>119</v>
      </c>
    </row>
    <row r="614" s="13" customFormat="1">
      <c r="A614" s="13"/>
      <c r="B614" s="217"/>
      <c r="C614" s="218"/>
      <c r="D614" s="219" t="s">
        <v>130</v>
      </c>
      <c r="E614" s="220" t="s">
        <v>19</v>
      </c>
      <c r="F614" s="221" t="s">
        <v>385</v>
      </c>
      <c r="G614" s="218"/>
      <c r="H614" s="220" t="s">
        <v>19</v>
      </c>
      <c r="I614" s="222"/>
      <c r="J614" s="218"/>
      <c r="K614" s="218"/>
      <c r="L614" s="223"/>
      <c r="M614" s="224"/>
      <c r="N614" s="225"/>
      <c r="O614" s="225"/>
      <c r="P614" s="225"/>
      <c r="Q614" s="225"/>
      <c r="R614" s="225"/>
      <c r="S614" s="225"/>
      <c r="T614" s="22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27" t="s">
        <v>130</v>
      </c>
      <c r="AU614" s="227" t="s">
        <v>79</v>
      </c>
      <c r="AV614" s="13" t="s">
        <v>77</v>
      </c>
      <c r="AW614" s="13" t="s">
        <v>33</v>
      </c>
      <c r="AX614" s="13" t="s">
        <v>72</v>
      </c>
      <c r="AY614" s="227" t="s">
        <v>119</v>
      </c>
    </row>
    <row r="615" s="14" customFormat="1">
      <c r="A615" s="14"/>
      <c r="B615" s="228"/>
      <c r="C615" s="229"/>
      <c r="D615" s="219" t="s">
        <v>130</v>
      </c>
      <c r="E615" s="230" t="s">
        <v>19</v>
      </c>
      <c r="F615" s="231" t="s">
        <v>386</v>
      </c>
      <c r="G615" s="229"/>
      <c r="H615" s="232">
        <v>0.314</v>
      </c>
      <c r="I615" s="233"/>
      <c r="J615" s="229"/>
      <c r="K615" s="229"/>
      <c r="L615" s="234"/>
      <c r="M615" s="235"/>
      <c r="N615" s="236"/>
      <c r="O615" s="236"/>
      <c r="P615" s="236"/>
      <c r="Q615" s="236"/>
      <c r="R615" s="236"/>
      <c r="S615" s="236"/>
      <c r="T615" s="23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38" t="s">
        <v>130</v>
      </c>
      <c r="AU615" s="238" t="s">
        <v>79</v>
      </c>
      <c r="AV615" s="14" t="s">
        <v>79</v>
      </c>
      <c r="AW615" s="14" t="s">
        <v>33</v>
      </c>
      <c r="AX615" s="14" t="s">
        <v>72</v>
      </c>
      <c r="AY615" s="238" t="s">
        <v>119</v>
      </c>
    </row>
    <row r="616" s="13" customFormat="1">
      <c r="A616" s="13"/>
      <c r="B616" s="217"/>
      <c r="C616" s="218"/>
      <c r="D616" s="219" t="s">
        <v>130</v>
      </c>
      <c r="E616" s="220" t="s">
        <v>19</v>
      </c>
      <c r="F616" s="221" t="s">
        <v>387</v>
      </c>
      <c r="G616" s="218"/>
      <c r="H616" s="220" t="s">
        <v>19</v>
      </c>
      <c r="I616" s="222"/>
      <c r="J616" s="218"/>
      <c r="K616" s="218"/>
      <c r="L616" s="223"/>
      <c r="M616" s="224"/>
      <c r="N616" s="225"/>
      <c r="O616" s="225"/>
      <c r="P616" s="225"/>
      <c r="Q616" s="225"/>
      <c r="R616" s="225"/>
      <c r="S616" s="225"/>
      <c r="T616" s="22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27" t="s">
        <v>130</v>
      </c>
      <c r="AU616" s="227" t="s">
        <v>79</v>
      </c>
      <c r="AV616" s="13" t="s">
        <v>77</v>
      </c>
      <c r="AW616" s="13" t="s">
        <v>33</v>
      </c>
      <c r="AX616" s="13" t="s">
        <v>72</v>
      </c>
      <c r="AY616" s="227" t="s">
        <v>119</v>
      </c>
    </row>
    <row r="617" s="14" customFormat="1">
      <c r="A617" s="14"/>
      <c r="B617" s="228"/>
      <c r="C617" s="229"/>
      <c r="D617" s="219" t="s">
        <v>130</v>
      </c>
      <c r="E617" s="230" t="s">
        <v>19</v>
      </c>
      <c r="F617" s="231" t="s">
        <v>388</v>
      </c>
      <c r="G617" s="229"/>
      <c r="H617" s="232">
        <v>0.47199999999999998</v>
      </c>
      <c r="I617" s="233"/>
      <c r="J617" s="229"/>
      <c r="K617" s="229"/>
      <c r="L617" s="234"/>
      <c r="M617" s="235"/>
      <c r="N617" s="236"/>
      <c r="O617" s="236"/>
      <c r="P617" s="236"/>
      <c r="Q617" s="236"/>
      <c r="R617" s="236"/>
      <c r="S617" s="236"/>
      <c r="T617" s="237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38" t="s">
        <v>130</v>
      </c>
      <c r="AU617" s="238" t="s">
        <v>79</v>
      </c>
      <c r="AV617" s="14" t="s">
        <v>79</v>
      </c>
      <c r="AW617" s="14" t="s">
        <v>33</v>
      </c>
      <c r="AX617" s="14" t="s">
        <v>72</v>
      </c>
      <c r="AY617" s="238" t="s">
        <v>119</v>
      </c>
    </row>
    <row r="618" s="13" customFormat="1">
      <c r="A618" s="13"/>
      <c r="B618" s="217"/>
      <c r="C618" s="218"/>
      <c r="D618" s="219" t="s">
        <v>130</v>
      </c>
      <c r="E618" s="220" t="s">
        <v>19</v>
      </c>
      <c r="F618" s="221" t="s">
        <v>389</v>
      </c>
      <c r="G618" s="218"/>
      <c r="H618" s="220" t="s">
        <v>19</v>
      </c>
      <c r="I618" s="222"/>
      <c r="J618" s="218"/>
      <c r="K618" s="218"/>
      <c r="L618" s="223"/>
      <c r="M618" s="224"/>
      <c r="N618" s="225"/>
      <c r="O618" s="225"/>
      <c r="P618" s="225"/>
      <c r="Q618" s="225"/>
      <c r="R618" s="225"/>
      <c r="S618" s="225"/>
      <c r="T618" s="22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27" t="s">
        <v>130</v>
      </c>
      <c r="AU618" s="227" t="s">
        <v>79</v>
      </c>
      <c r="AV618" s="13" t="s">
        <v>77</v>
      </c>
      <c r="AW618" s="13" t="s">
        <v>33</v>
      </c>
      <c r="AX618" s="13" t="s">
        <v>72</v>
      </c>
      <c r="AY618" s="227" t="s">
        <v>119</v>
      </c>
    </row>
    <row r="619" s="14" customFormat="1">
      <c r="A619" s="14"/>
      <c r="B619" s="228"/>
      <c r="C619" s="229"/>
      <c r="D619" s="219" t="s">
        <v>130</v>
      </c>
      <c r="E619" s="230" t="s">
        <v>19</v>
      </c>
      <c r="F619" s="231" t="s">
        <v>390</v>
      </c>
      <c r="G619" s="229"/>
      <c r="H619" s="232">
        <v>0.59999999999999998</v>
      </c>
      <c r="I619" s="233"/>
      <c r="J619" s="229"/>
      <c r="K619" s="229"/>
      <c r="L619" s="234"/>
      <c r="M619" s="235"/>
      <c r="N619" s="236"/>
      <c r="O619" s="236"/>
      <c r="P619" s="236"/>
      <c r="Q619" s="236"/>
      <c r="R619" s="236"/>
      <c r="S619" s="236"/>
      <c r="T619" s="23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38" t="s">
        <v>130</v>
      </c>
      <c r="AU619" s="238" t="s">
        <v>79</v>
      </c>
      <c r="AV619" s="14" t="s">
        <v>79</v>
      </c>
      <c r="AW619" s="14" t="s">
        <v>33</v>
      </c>
      <c r="AX619" s="14" t="s">
        <v>72</v>
      </c>
      <c r="AY619" s="238" t="s">
        <v>119</v>
      </c>
    </row>
    <row r="620" s="13" customFormat="1">
      <c r="A620" s="13"/>
      <c r="B620" s="217"/>
      <c r="C620" s="218"/>
      <c r="D620" s="219" t="s">
        <v>130</v>
      </c>
      <c r="E620" s="220" t="s">
        <v>19</v>
      </c>
      <c r="F620" s="221" t="s">
        <v>391</v>
      </c>
      <c r="G620" s="218"/>
      <c r="H620" s="220" t="s">
        <v>19</v>
      </c>
      <c r="I620" s="222"/>
      <c r="J620" s="218"/>
      <c r="K620" s="218"/>
      <c r="L620" s="223"/>
      <c r="M620" s="224"/>
      <c r="N620" s="225"/>
      <c r="O620" s="225"/>
      <c r="P620" s="225"/>
      <c r="Q620" s="225"/>
      <c r="R620" s="225"/>
      <c r="S620" s="225"/>
      <c r="T620" s="22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27" t="s">
        <v>130</v>
      </c>
      <c r="AU620" s="227" t="s">
        <v>79</v>
      </c>
      <c r="AV620" s="13" t="s">
        <v>77</v>
      </c>
      <c r="AW620" s="13" t="s">
        <v>33</v>
      </c>
      <c r="AX620" s="13" t="s">
        <v>72</v>
      </c>
      <c r="AY620" s="227" t="s">
        <v>119</v>
      </c>
    </row>
    <row r="621" s="14" customFormat="1">
      <c r="A621" s="14"/>
      <c r="B621" s="228"/>
      <c r="C621" s="229"/>
      <c r="D621" s="219" t="s">
        <v>130</v>
      </c>
      <c r="E621" s="230" t="s">
        <v>19</v>
      </c>
      <c r="F621" s="231" t="s">
        <v>390</v>
      </c>
      <c r="G621" s="229"/>
      <c r="H621" s="232">
        <v>0.59999999999999998</v>
      </c>
      <c r="I621" s="233"/>
      <c r="J621" s="229"/>
      <c r="K621" s="229"/>
      <c r="L621" s="234"/>
      <c r="M621" s="235"/>
      <c r="N621" s="236"/>
      <c r="O621" s="236"/>
      <c r="P621" s="236"/>
      <c r="Q621" s="236"/>
      <c r="R621" s="236"/>
      <c r="S621" s="236"/>
      <c r="T621" s="237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38" t="s">
        <v>130</v>
      </c>
      <c r="AU621" s="238" t="s">
        <v>79</v>
      </c>
      <c r="AV621" s="14" t="s">
        <v>79</v>
      </c>
      <c r="AW621" s="14" t="s">
        <v>33</v>
      </c>
      <c r="AX621" s="14" t="s">
        <v>72</v>
      </c>
      <c r="AY621" s="238" t="s">
        <v>119</v>
      </c>
    </row>
    <row r="622" s="13" customFormat="1">
      <c r="A622" s="13"/>
      <c r="B622" s="217"/>
      <c r="C622" s="218"/>
      <c r="D622" s="219" t="s">
        <v>130</v>
      </c>
      <c r="E622" s="220" t="s">
        <v>19</v>
      </c>
      <c r="F622" s="221" t="s">
        <v>392</v>
      </c>
      <c r="G622" s="218"/>
      <c r="H622" s="220" t="s">
        <v>19</v>
      </c>
      <c r="I622" s="222"/>
      <c r="J622" s="218"/>
      <c r="K622" s="218"/>
      <c r="L622" s="223"/>
      <c r="M622" s="224"/>
      <c r="N622" s="225"/>
      <c r="O622" s="225"/>
      <c r="P622" s="225"/>
      <c r="Q622" s="225"/>
      <c r="R622" s="225"/>
      <c r="S622" s="225"/>
      <c r="T622" s="22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27" t="s">
        <v>130</v>
      </c>
      <c r="AU622" s="227" t="s">
        <v>79</v>
      </c>
      <c r="AV622" s="13" t="s">
        <v>77</v>
      </c>
      <c r="AW622" s="13" t="s">
        <v>33</v>
      </c>
      <c r="AX622" s="13" t="s">
        <v>72</v>
      </c>
      <c r="AY622" s="227" t="s">
        <v>119</v>
      </c>
    </row>
    <row r="623" s="14" customFormat="1">
      <c r="A623" s="14"/>
      <c r="B623" s="228"/>
      <c r="C623" s="229"/>
      <c r="D623" s="219" t="s">
        <v>130</v>
      </c>
      <c r="E623" s="230" t="s">
        <v>19</v>
      </c>
      <c r="F623" s="231" t="s">
        <v>390</v>
      </c>
      <c r="G623" s="229"/>
      <c r="H623" s="232">
        <v>0.59999999999999998</v>
      </c>
      <c r="I623" s="233"/>
      <c r="J623" s="229"/>
      <c r="K623" s="229"/>
      <c r="L623" s="234"/>
      <c r="M623" s="235"/>
      <c r="N623" s="236"/>
      <c r="O623" s="236"/>
      <c r="P623" s="236"/>
      <c r="Q623" s="236"/>
      <c r="R623" s="236"/>
      <c r="S623" s="236"/>
      <c r="T623" s="23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38" t="s">
        <v>130</v>
      </c>
      <c r="AU623" s="238" t="s">
        <v>79</v>
      </c>
      <c r="AV623" s="14" t="s">
        <v>79</v>
      </c>
      <c r="AW623" s="14" t="s">
        <v>33</v>
      </c>
      <c r="AX623" s="14" t="s">
        <v>72</v>
      </c>
      <c r="AY623" s="238" t="s">
        <v>119</v>
      </c>
    </row>
    <row r="624" s="13" customFormat="1">
      <c r="A624" s="13"/>
      <c r="B624" s="217"/>
      <c r="C624" s="218"/>
      <c r="D624" s="219" t="s">
        <v>130</v>
      </c>
      <c r="E624" s="220" t="s">
        <v>19</v>
      </c>
      <c r="F624" s="221" t="s">
        <v>393</v>
      </c>
      <c r="G624" s="218"/>
      <c r="H624" s="220" t="s">
        <v>19</v>
      </c>
      <c r="I624" s="222"/>
      <c r="J624" s="218"/>
      <c r="K624" s="218"/>
      <c r="L624" s="223"/>
      <c r="M624" s="224"/>
      <c r="N624" s="225"/>
      <c r="O624" s="225"/>
      <c r="P624" s="225"/>
      <c r="Q624" s="225"/>
      <c r="R624" s="225"/>
      <c r="S624" s="225"/>
      <c r="T624" s="22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27" t="s">
        <v>130</v>
      </c>
      <c r="AU624" s="227" t="s">
        <v>79</v>
      </c>
      <c r="AV624" s="13" t="s">
        <v>77</v>
      </c>
      <c r="AW624" s="13" t="s">
        <v>33</v>
      </c>
      <c r="AX624" s="13" t="s">
        <v>72</v>
      </c>
      <c r="AY624" s="227" t="s">
        <v>119</v>
      </c>
    </row>
    <row r="625" s="14" customFormat="1">
      <c r="A625" s="14"/>
      <c r="B625" s="228"/>
      <c r="C625" s="229"/>
      <c r="D625" s="219" t="s">
        <v>130</v>
      </c>
      <c r="E625" s="230" t="s">
        <v>19</v>
      </c>
      <c r="F625" s="231" t="s">
        <v>390</v>
      </c>
      <c r="G625" s="229"/>
      <c r="H625" s="232">
        <v>0.59999999999999998</v>
      </c>
      <c r="I625" s="233"/>
      <c r="J625" s="229"/>
      <c r="K625" s="229"/>
      <c r="L625" s="234"/>
      <c r="M625" s="235"/>
      <c r="N625" s="236"/>
      <c r="O625" s="236"/>
      <c r="P625" s="236"/>
      <c r="Q625" s="236"/>
      <c r="R625" s="236"/>
      <c r="S625" s="236"/>
      <c r="T625" s="237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38" t="s">
        <v>130</v>
      </c>
      <c r="AU625" s="238" t="s">
        <v>79</v>
      </c>
      <c r="AV625" s="14" t="s">
        <v>79</v>
      </c>
      <c r="AW625" s="14" t="s">
        <v>33</v>
      </c>
      <c r="AX625" s="14" t="s">
        <v>72</v>
      </c>
      <c r="AY625" s="238" t="s">
        <v>119</v>
      </c>
    </row>
    <row r="626" s="13" customFormat="1">
      <c r="A626" s="13"/>
      <c r="B626" s="217"/>
      <c r="C626" s="218"/>
      <c r="D626" s="219" t="s">
        <v>130</v>
      </c>
      <c r="E626" s="220" t="s">
        <v>19</v>
      </c>
      <c r="F626" s="221" t="s">
        <v>394</v>
      </c>
      <c r="G626" s="218"/>
      <c r="H626" s="220" t="s">
        <v>19</v>
      </c>
      <c r="I626" s="222"/>
      <c r="J626" s="218"/>
      <c r="K626" s="218"/>
      <c r="L626" s="223"/>
      <c r="M626" s="224"/>
      <c r="N626" s="225"/>
      <c r="O626" s="225"/>
      <c r="P626" s="225"/>
      <c r="Q626" s="225"/>
      <c r="R626" s="225"/>
      <c r="S626" s="225"/>
      <c r="T626" s="22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27" t="s">
        <v>130</v>
      </c>
      <c r="AU626" s="227" t="s">
        <v>79</v>
      </c>
      <c r="AV626" s="13" t="s">
        <v>77</v>
      </c>
      <c r="AW626" s="13" t="s">
        <v>33</v>
      </c>
      <c r="AX626" s="13" t="s">
        <v>72</v>
      </c>
      <c r="AY626" s="227" t="s">
        <v>119</v>
      </c>
    </row>
    <row r="627" s="14" customFormat="1">
      <c r="A627" s="14"/>
      <c r="B627" s="228"/>
      <c r="C627" s="229"/>
      <c r="D627" s="219" t="s">
        <v>130</v>
      </c>
      <c r="E627" s="230" t="s">
        <v>19</v>
      </c>
      <c r="F627" s="231" t="s">
        <v>395</v>
      </c>
      <c r="G627" s="229"/>
      <c r="H627" s="232">
        <v>0.59099999999999997</v>
      </c>
      <c r="I627" s="233"/>
      <c r="J627" s="229"/>
      <c r="K627" s="229"/>
      <c r="L627" s="234"/>
      <c r="M627" s="235"/>
      <c r="N627" s="236"/>
      <c r="O627" s="236"/>
      <c r="P627" s="236"/>
      <c r="Q627" s="236"/>
      <c r="R627" s="236"/>
      <c r="S627" s="236"/>
      <c r="T627" s="23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38" t="s">
        <v>130</v>
      </c>
      <c r="AU627" s="238" t="s">
        <v>79</v>
      </c>
      <c r="AV627" s="14" t="s">
        <v>79</v>
      </c>
      <c r="AW627" s="14" t="s">
        <v>33</v>
      </c>
      <c r="AX627" s="14" t="s">
        <v>72</v>
      </c>
      <c r="AY627" s="238" t="s">
        <v>119</v>
      </c>
    </row>
    <row r="628" s="13" customFormat="1">
      <c r="A628" s="13"/>
      <c r="B628" s="217"/>
      <c r="C628" s="218"/>
      <c r="D628" s="219" t="s">
        <v>130</v>
      </c>
      <c r="E628" s="220" t="s">
        <v>19</v>
      </c>
      <c r="F628" s="221" t="s">
        <v>396</v>
      </c>
      <c r="G628" s="218"/>
      <c r="H628" s="220" t="s">
        <v>19</v>
      </c>
      <c r="I628" s="222"/>
      <c r="J628" s="218"/>
      <c r="K628" s="218"/>
      <c r="L628" s="223"/>
      <c r="M628" s="224"/>
      <c r="N628" s="225"/>
      <c r="O628" s="225"/>
      <c r="P628" s="225"/>
      <c r="Q628" s="225"/>
      <c r="R628" s="225"/>
      <c r="S628" s="225"/>
      <c r="T628" s="22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27" t="s">
        <v>130</v>
      </c>
      <c r="AU628" s="227" t="s">
        <v>79</v>
      </c>
      <c r="AV628" s="13" t="s">
        <v>77</v>
      </c>
      <c r="AW628" s="13" t="s">
        <v>33</v>
      </c>
      <c r="AX628" s="13" t="s">
        <v>72</v>
      </c>
      <c r="AY628" s="227" t="s">
        <v>119</v>
      </c>
    </row>
    <row r="629" s="14" customFormat="1">
      <c r="A629" s="14"/>
      <c r="B629" s="228"/>
      <c r="C629" s="229"/>
      <c r="D629" s="219" t="s">
        <v>130</v>
      </c>
      <c r="E629" s="230" t="s">
        <v>19</v>
      </c>
      <c r="F629" s="231" t="s">
        <v>397</v>
      </c>
      <c r="G629" s="229"/>
      <c r="H629" s="232">
        <v>0.48099999999999998</v>
      </c>
      <c r="I629" s="233"/>
      <c r="J629" s="229"/>
      <c r="K629" s="229"/>
      <c r="L629" s="234"/>
      <c r="M629" s="235"/>
      <c r="N629" s="236"/>
      <c r="O629" s="236"/>
      <c r="P629" s="236"/>
      <c r="Q629" s="236"/>
      <c r="R629" s="236"/>
      <c r="S629" s="236"/>
      <c r="T629" s="23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38" t="s">
        <v>130</v>
      </c>
      <c r="AU629" s="238" t="s">
        <v>79</v>
      </c>
      <c r="AV629" s="14" t="s">
        <v>79</v>
      </c>
      <c r="AW629" s="14" t="s">
        <v>33</v>
      </c>
      <c r="AX629" s="14" t="s">
        <v>72</v>
      </c>
      <c r="AY629" s="238" t="s">
        <v>119</v>
      </c>
    </row>
    <row r="630" s="13" customFormat="1">
      <c r="A630" s="13"/>
      <c r="B630" s="217"/>
      <c r="C630" s="218"/>
      <c r="D630" s="219" t="s">
        <v>130</v>
      </c>
      <c r="E630" s="220" t="s">
        <v>19</v>
      </c>
      <c r="F630" s="221" t="s">
        <v>398</v>
      </c>
      <c r="G630" s="218"/>
      <c r="H630" s="220" t="s">
        <v>19</v>
      </c>
      <c r="I630" s="222"/>
      <c r="J630" s="218"/>
      <c r="K630" s="218"/>
      <c r="L630" s="223"/>
      <c r="M630" s="224"/>
      <c r="N630" s="225"/>
      <c r="O630" s="225"/>
      <c r="P630" s="225"/>
      <c r="Q630" s="225"/>
      <c r="R630" s="225"/>
      <c r="S630" s="225"/>
      <c r="T630" s="22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27" t="s">
        <v>130</v>
      </c>
      <c r="AU630" s="227" t="s">
        <v>79</v>
      </c>
      <c r="AV630" s="13" t="s">
        <v>77</v>
      </c>
      <c r="AW630" s="13" t="s">
        <v>33</v>
      </c>
      <c r="AX630" s="13" t="s">
        <v>72</v>
      </c>
      <c r="AY630" s="227" t="s">
        <v>119</v>
      </c>
    </row>
    <row r="631" s="14" customFormat="1">
      <c r="A631" s="14"/>
      <c r="B631" s="228"/>
      <c r="C631" s="229"/>
      <c r="D631" s="219" t="s">
        <v>130</v>
      </c>
      <c r="E631" s="230" t="s">
        <v>19</v>
      </c>
      <c r="F631" s="231" t="s">
        <v>399</v>
      </c>
      <c r="G631" s="229"/>
      <c r="H631" s="232">
        <v>0.34599999999999997</v>
      </c>
      <c r="I631" s="233"/>
      <c r="J631" s="229"/>
      <c r="K631" s="229"/>
      <c r="L631" s="234"/>
      <c r="M631" s="235"/>
      <c r="N631" s="236"/>
      <c r="O631" s="236"/>
      <c r="P631" s="236"/>
      <c r="Q631" s="236"/>
      <c r="R631" s="236"/>
      <c r="S631" s="236"/>
      <c r="T631" s="237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38" t="s">
        <v>130</v>
      </c>
      <c r="AU631" s="238" t="s">
        <v>79</v>
      </c>
      <c r="AV631" s="14" t="s">
        <v>79</v>
      </c>
      <c r="AW631" s="14" t="s">
        <v>33</v>
      </c>
      <c r="AX631" s="14" t="s">
        <v>72</v>
      </c>
      <c r="AY631" s="238" t="s">
        <v>119</v>
      </c>
    </row>
    <row r="632" s="13" customFormat="1">
      <c r="A632" s="13"/>
      <c r="B632" s="217"/>
      <c r="C632" s="218"/>
      <c r="D632" s="219" t="s">
        <v>130</v>
      </c>
      <c r="E632" s="220" t="s">
        <v>19</v>
      </c>
      <c r="F632" s="221" t="s">
        <v>400</v>
      </c>
      <c r="G632" s="218"/>
      <c r="H632" s="220" t="s">
        <v>19</v>
      </c>
      <c r="I632" s="222"/>
      <c r="J632" s="218"/>
      <c r="K632" s="218"/>
      <c r="L632" s="223"/>
      <c r="M632" s="224"/>
      <c r="N632" s="225"/>
      <c r="O632" s="225"/>
      <c r="P632" s="225"/>
      <c r="Q632" s="225"/>
      <c r="R632" s="225"/>
      <c r="S632" s="225"/>
      <c r="T632" s="22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27" t="s">
        <v>130</v>
      </c>
      <c r="AU632" s="227" t="s">
        <v>79</v>
      </c>
      <c r="AV632" s="13" t="s">
        <v>77</v>
      </c>
      <c r="AW632" s="13" t="s">
        <v>33</v>
      </c>
      <c r="AX632" s="13" t="s">
        <v>72</v>
      </c>
      <c r="AY632" s="227" t="s">
        <v>119</v>
      </c>
    </row>
    <row r="633" s="14" customFormat="1">
      <c r="A633" s="14"/>
      <c r="B633" s="228"/>
      <c r="C633" s="229"/>
      <c r="D633" s="219" t="s">
        <v>130</v>
      </c>
      <c r="E633" s="230" t="s">
        <v>19</v>
      </c>
      <c r="F633" s="231" t="s">
        <v>401</v>
      </c>
      <c r="G633" s="229"/>
      <c r="H633" s="232">
        <v>0.54000000000000004</v>
      </c>
      <c r="I633" s="233"/>
      <c r="J633" s="229"/>
      <c r="K633" s="229"/>
      <c r="L633" s="234"/>
      <c r="M633" s="235"/>
      <c r="N633" s="236"/>
      <c r="O633" s="236"/>
      <c r="P633" s="236"/>
      <c r="Q633" s="236"/>
      <c r="R633" s="236"/>
      <c r="S633" s="236"/>
      <c r="T633" s="237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38" t="s">
        <v>130</v>
      </c>
      <c r="AU633" s="238" t="s">
        <v>79</v>
      </c>
      <c r="AV633" s="14" t="s">
        <v>79</v>
      </c>
      <c r="AW633" s="14" t="s">
        <v>33</v>
      </c>
      <c r="AX633" s="14" t="s">
        <v>72</v>
      </c>
      <c r="AY633" s="238" t="s">
        <v>119</v>
      </c>
    </row>
    <row r="634" s="13" customFormat="1">
      <c r="A634" s="13"/>
      <c r="B634" s="217"/>
      <c r="C634" s="218"/>
      <c r="D634" s="219" t="s">
        <v>130</v>
      </c>
      <c r="E634" s="220" t="s">
        <v>19</v>
      </c>
      <c r="F634" s="221" t="s">
        <v>402</v>
      </c>
      <c r="G634" s="218"/>
      <c r="H634" s="220" t="s">
        <v>19</v>
      </c>
      <c r="I634" s="222"/>
      <c r="J634" s="218"/>
      <c r="K634" s="218"/>
      <c r="L634" s="223"/>
      <c r="M634" s="224"/>
      <c r="N634" s="225"/>
      <c r="O634" s="225"/>
      <c r="P634" s="225"/>
      <c r="Q634" s="225"/>
      <c r="R634" s="225"/>
      <c r="S634" s="225"/>
      <c r="T634" s="22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27" t="s">
        <v>130</v>
      </c>
      <c r="AU634" s="227" t="s">
        <v>79</v>
      </c>
      <c r="AV634" s="13" t="s">
        <v>77</v>
      </c>
      <c r="AW634" s="13" t="s">
        <v>33</v>
      </c>
      <c r="AX634" s="13" t="s">
        <v>72</v>
      </c>
      <c r="AY634" s="227" t="s">
        <v>119</v>
      </c>
    </row>
    <row r="635" s="14" customFormat="1">
      <c r="A635" s="14"/>
      <c r="B635" s="228"/>
      <c r="C635" s="229"/>
      <c r="D635" s="219" t="s">
        <v>130</v>
      </c>
      <c r="E635" s="230" t="s">
        <v>19</v>
      </c>
      <c r="F635" s="231" t="s">
        <v>403</v>
      </c>
      <c r="G635" s="229"/>
      <c r="H635" s="232">
        <v>0.51600000000000001</v>
      </c>
      <c r="I635" s="233"/>
      <c r="J635" s="229"/>
      <c r="K635" s="229"/>
      <c r="L635" s="234"/>
      <c r="M635" s="235"/>
      <c r="N635" s="236"/>
      <c r="O635" s="236"/>
      <c r="P635" s="236"/>
      <c r="Q635" s="236"/>
      <c r="R635" s="236"/>
      <c r="S635" s="236"/>
      <c r="T635" s="237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38" t="s">
        <v>130</v>
      </c>
      <c r="AU635" s="238" t="s">
        <v>79</v>
      </c>
      <c r="AV635" s="14" t="s">
        <v>79</v>
      </c>
      <c r="AW635" s="14" t="s">
        <v>33</v>
      </c>
      <c r="AX635" s="14" t="s">
        <v>72</v>
      </c>
      <c r="AY635" s="238" t="s">
        <v>119</v>
      </c>
    </row>
    <row r="636" s="13" customFormat="1">
      <c r="A636" s="13"/>
      <c r="B636" s="217"/>
      <c r="C636" s="218"/>
      <c r="D636" s="219" t="s">
        <v>130</v>
      </c>
      <c r="E636" s="220" t="s">
        <v>19</v>
      </c>
      <c r="F636" s="221" t="s">
        <v>404</v>
      </c>
      <c r="G636" s="218"/>
      <c r="H636" s="220" t="s">
        <v>19</v>
      </c>
      <c r="I636" s="222"/>
      <c r="J636" s="218"/>
      <c r="K636" s="218"/>
      <c r="L636" s="223"/>
      <c r="M636" s="224"/>
      <c r="N636" s="225"/>
      <c r="O636" s="225"/>
      <c r="P636" s="225"/>
      <c r="Q636" s="225"/>
      <c r="R636" s="225"/>
      <c r="S636" s="225"/>
      <c r="T636" s="22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27" t="s">
        <v>130</v>
      </c>
      <c r="AU636" s="227" t="s">
        <v>79</v>
      </c>
      <c r="AV636" s="13" t="s">
        <v>77</v>
      </c>
      <c r="AW636" s="13" t="s">
        <v>33</v>
      </c>
      <c r="AX636" s="13" t="s">
        <v>72</v>
      </c>
      <c r="AY636" s="227" t="s">
        <v>119</v>
      </c>
    </row>
    <row r="637" s="14" customFormat="1">
      <c r="A637" s="14"/>
      <c r="B637" s="228"/>
      <c r="C637" s="229"/>
      <c r="D637" s="219" t="s">
        <v>130</v>
      </c>
      <c r="E637" s="230" t="s">
        <v>19</v>
      </c>
      <c r="F637" s="231" t="s">
        <v>405</v>
      </c>
      <c r="G637" s="229"/>
      <c r="H637" s="232">
        <v>0.16800000000000001</v>
      </c>
      <c r="I637" s="233"/>
      <c r="J637" s="229"/>
      <c r="K637" s="229"/>
      <c r="L637" s="234"/>
      <c r="M637" s="235"/>
      <c r="N637" s="236"/>
      <c r="O637" s="236"/>
      <c r="P637" s="236"/>
      <c r="Q637" s="236"/>
      <c r="R637" s="236"/>
      <c r="S637" s="236"/>
      <c r="T637" s="237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38" t="s">
        <v>130</v>
      </c>
      <c r="AU637" s="238" t="s">
        <v>79</v>
      </c>
      <c r="AV637" s="14" t="s">
        <v>79</v>
      </c>
      <c r="AW637" s="14" t="s">
        <v>33</v>
      </c>
      <c r="AX637" s="14" t="s">
        <v>72</v>
      </c>
      <c r="AY637" s="238" t="s">
        <v>119</v>
      </c>
    </row>
    <row r="638" s="13" customFormat="1">
      <c r="A638" s="13"/>
      <c r="B638" s="217"/>
      <c r="C638" s="218"/>
      <c r="D638" s="219" t="s">
        <v>130</v>
      </c>
      <c r="E638" s="220" t="s">
        <v>19</v>
      </c>
      <c r="F638" s="221" t="s">
        <v>270</v>
      </c>
      <c r="G638" s="218"/>
      <c r="H638" s="220" t="s">
        <v>19</v>
      </c>
      <c r="I638" s="222"/>
      <c r="J638" s="218"/>
      <c r="K638" s="218"/>
      <c r="L638" s="223"/>
      <c r="M638" s="224"/>
      <c r="N638" s="225"/>
      <c r="O638" s="225"/>
      <c r="P638" s="225"/>
      <c r="Q638" s="225"/>
      <c r="R638" s="225"/>
      <c r="S638" s="225"/>
      <c r="T638" s="22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27" t="s">
        <v>130</v>
      </c>
      <c r="AU638" s="227" t="s">
        <v>79</v>
      </c>
      <c r="AV638" s="13" t="s">
        <v>77</v>
      </c>
      <c r="AW638" s="13" t="s">
        <v>33</v>
      </c>
      <c r="AX638" s="13" t="s">
        <v>72</v>
      </c>
      <c r="AY638" s="227" t="s">
        <v>119</v>
      </c>
    </row>
    <row r="639" s="14" customFormat="1">
      <c r="A639" s="14"/>
      <c r="B639" s="228"/>
      <c r="C639" s="229"/>
      <c r="D639" s="219" t="s">
        <v>130</v>
      </c>
      <c r="E639" s="230" t="s">
        <v>19</v>
      </c>
      <c r="F639" s="231" t="s">
        <v>406</v>
      </c>
      <c r="G639" s="229"/>
      <c r="H639" s="232">
        <v>1.6000000000000001</v>
      </c>
      <c r="I639" s="233"/>
      <c r="J639" s="229"/>
      <c r="K639" s="229"/>
      <c r="L639" s="234"/>
      <c r="M639" s="235"/>
      <c r="N639" s="236"/>
      <c r="O639" s="236"/>
      <c r="P639" s="236"/>
      <c r="Q639" s="236"/>
      <c r="R639" s="236"/>
      <c r="S639" s="236"/>
      <c r="T639" s="23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38" t="s">
        <v>130</v>
      </c>
      <c r="AU639" s="238" t="s">
        <v>79</v>
      </c>
      <c r="AV639" s="14" t="s">
        <v>79</v>
      </c>
      <c r="AW639" s="14" t="s">
        <v>33</v>
      </c>
      <c r="AX639" s="14" t="s">
        <v>72</v>
      </c>
      <c r="AY639" s="238" t="s">
        <v>119</v>
      </c>
    </row>
    <row r="640" s="13" customFormat="1">
      <c r="A640" s="13"/>
      <c r="B640" s="217"/>
      <c r="C640" s="218"/>
      <c r="D640" s="219" t="s">
        <v>130</v>
      </c>
      <c r="E640" s="220" t="s">
        <v>19</v>
      </c>
      <c r="F640" s="221" t="s">
        <v>350</v>
      </c>
      <c r="G640" s="218"/>
      <c r="H640" s="220" t="s">
        <v>19</v>
      </c>
      <c r="I640" s="222"/>
      <c r="J640" s="218"/>
      <c r="K640" s="218"/>
      <c r="L640" s="223"/>
      <c r="M640" s="224"/>
      <c r="N640" s="225"/>
      <c r="O640" s="225"/>
      <c r="P640" s="225"/>
      <c r="Q640" s="225"/>
      <c r="R640" s="225"/>
      <c r="S640" s="225"/>
      <c r="T640" s="22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27" t="s">
        <v>130</v>
      </c>
      <c r="AU640" s="227" t="s">
        <v>79</v>
      </c>
      <c r="AV640" s="13" t="s">
        <v>77</v>
      </c>
      <c r="AW640" s="13" t="s">
        <v>33</v>
      </c>
      <c r="AX640" s="13" t="s">
        <v>72</v>
      </c>
      <c r="AY640" s="227" t="s">
        <v>119</v>
      </c>
    </row>
    <row r="641" s="14" customFormat="1">
      <c r="A641" s="14"/>
      <c r="B641" s="228"/>
      <c r="C641" s="229"/>
      <c r="D641" s="219" t="s">
        <v>130</v>
      </c>
      <c r="E641" s="230" t="s">
        <v>19</v>
      </c>
      <c r="F641" s="231" t="s">
        <v>407</v>
      </c>
      <c r="G641" s="229"/>
      <c r="H641" s="232">
        <v>6.774</v>
      </c>
      <c r="I641" s="233"/>
      <c r="J641" s="229"/>
      <c r="K641" s="229"/>
      <c r="L641" s="234"/>
      <c r="M641" s="235"/>
      <c r="N641" s="236"/>
      <c r="O641" s="236"/>
      <c r="P641" s="236"/>
      <c r="Q641" s="236"/>
      <c r="R641" s="236"/>
      <c r="S641" s="236"/>
      <c r="T641" s="237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38" t="s">
        <v>130</v>
      </c>
      <c r="AU641" s="238" t="s">
        <v>79</v>
      </c>
      <c r="AV641" s="14" t="s">
        <v>79</v>
      </c>
      <c r="AW641" s="14" t="s">
        <v>33</v>
      </c>
      <c r="AX641" s="14" t="s">
        <v>72</v>
      </c>
      <c r="AY641" s="238" t="s">
        <v>119</v>
      </c>
    </row>
    <row r="642" s="15" customFormat="1">
      <c r="A642" s="15"/>
      <c r="B642" s="239"/>
      <c r="C642" s="240"/>
      <c r="D642" s="219" t="s">
        <v>130</v>
      </c>
      <c r="E642" s="241" t="s">
        <v>19</v>
      </c>
      <c r="F642" s="242" t="s">
        <v>133</v>
      </c>
      <c r="G642" s="240"/>
      <c r="H642" s="243">
        <v>15.602</v>
      </c>
      <c r="I642" s="244"/>
      <c r="J642" s="240"/>
      <c r="K642" s="240"/>
      <c r="L642" s="245"/>
      <c r="M642" s="246"/>
      <c r="N642" s="247"/>
      <c r="O642" s="247"/>
      <c r="P642" s="247"/>
      <c r="Q642" s="247"/>
      <c r="R642" s="247"/>
      <c r="S642" s="247"/>
      <c r="T642" s="248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49" t="s">
        <v>130</v>
      </c>
      <c r="AU642" s="249" t="s">
        <v>79</v>
      </c>
      <c r="AV642" s="15" t="s">
        <v>126</v>
      </c>
      <c r="AW642" s="15" t="s">
        <v>33</v>
      </c>
      <c r="AX642" s="15" t="s">
        <v>77</v>
      </c>
      <c r="AY642" s="249" t="s">
        <v>119</v>
      </c>
    </row>
    <row r="643" s="2" customFormat="1" ht="44.25" customHeight="1">
      <c r="A643" s="40"/>
      <c r="B643" s="41"/>
      <c r="C643" s="199" t="s">
        <v>413</v>
      </c>
      <c r="D643" s="199" t="s">
        <v>121</v>
      </c>
      <c r="E643" s="200" t="s">
        <v>414</v>
      </c>
      <c r="F643" s="201" t="s">
        <v>415</v>
      </c>
      <c r="G643" s="202" t="s">
        <v>224</v>
      </c>
      <c r="H643" s="203">
        <v>15.602</v>
      </c>
      <c r="I643" s="204"/>
      <c r="J643" s="205">
        <f>ROUND(I643*H643,2)</f>
        <v>0</v>
      </c>
      <c r="K643" s="201" t="s">
        <v>125</v>
      </c>
      <c r="L643" s="46"/>
      <c r="M643" s="206" t="s">
        <v>19</v>
      </c>
      <c r="N643" s="207" t="s">
        <v>43</v>
      </c>
      <c r="O643" s="86"/>
      <c r="P643" s="208">
        <f>O643*H643</f>
        <v>0</v>
      </c>
      <c r="Q643" s="208">
        <v>0</v>
      </c>
      <c r="R643" s="208">
        <f>Q643*H643</f>
        <v>0</v>
      </c>
      <c r="S643" s="208">
        <v>0</v>
      </c>
      <c r="T643" s="209">
        <f>S643*H643</f>
        <v>0</v>
      </c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R643" s="210" t="s">
        <v>126</v>
      </c>
      <c r="AT643" s="210" t="s">
        <v>121</v>
      </c>
      <c r="AU643" s="210" t="s">
        <v>79</v>
      </c>
      <c r="AY643" s="19" t="s">
        <v>119</v>
      </c>
      <c r="BE643" s="211">
        <f>IF(N643="základní",J643,0)</f>
        <v>0</v>
      </c>
      <c r="BF643" s="211">
        <f>IF(N643="snížená",J643,0)</f>
        <v>0</v>
      </c>
      <c r="BG643" s="211">
        <f>IF(N643="zákl. přenesená",J643,0)</f>
        <v>0</v>
      </c>
      <c r="BH643" s="211">
        <f>IF(N643="sníž. přenesená",J643,0)</f>
        <v>0</v>
      </c>
      <c r="BI643" s="211">
        <f>IF(N643="nulová",J643,0)</f>
        <v>0</v>
      </c>
      <c r="BJ643" s="19" t="s">
        <v>77</v>
      </c>
      <c r="BK643" s="211">
        <f>ROUND(I643*H643,2)</f>
        <v>0</v>
      </c>
      <c r="BL643" s="19" t="s">
        <v>126</v>
      </c>
      <c r="BM643" s="210" t="s">
        <v>416</v>
      </c>
    </row>
    <row r="644" s="2" customFormat="1">
      <c r="A644" s="40"/>
      <c r="B644" s="41"/>
      <c r="C644" s="42"/>
      <c r="D644" s="212" t="s">
        <v>128</v>
      </c>
      <c r="E644" s="42"/>
      <c r="F644" s="213" t="s">
        <v>417</v>
      </c>
      <c r="G644" s="42"/>
      <c r="H644" s="42"/>
      <c r="I644" s="214"/>
      <c r="J644" s="42"/>
      <c r="K644" s="42"/>
      <c r="L644" s="46"/>
      <c r="M644" s="215"/>
      <c r="N644" s="216"/>
      <c r="O644" s="86"/>
      <c r="P644" s="86"/>
      <c r="Q644" s="86"/>
      <c r="R644" s="86"/>
      <c r="S644" s="86"/>
      <c r="T644" s="87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T644" s="19" t="s">
        <v>128</v>
      </c>
      <c r="AU644" s="19" t="s">
        <v>79</v>
      </c>
    </row>
    <row r="645" s="13" customFormat="1">
      <c r="A645" s="13"/>
      <c r="B645" s="217"/>
      <c r="C645" s="218"/>
      <c r="D645" s="219" t="s">
        <v>130</v>
      </c>
      <c r="E645" s="220" t="s">
        <v>19</v>
      </c>
      <c r="F645" s="221" t="s">
        <v>378</v>
      </c>
      <c r="G645" s="218"/>
      <c r="H645" s="220" t="s">
        <v>19</v>
      </c>
      <c r="I645" s="222"/>
      <c r="J645" s="218"/>
      <c r="K645" s="218"/>
      <c r="L645" s="223"/>
      <c r="M645" s="224"/>
      <c r="N645" s="225"/>
      <c r="O645" s="225"/>
      <c r="P645" s="225"/>
      <c r="Q645" s="225"/>
      <c r="R645" s="225"/>
      <c r="S645" s="225"/>
      <c r="T645" s="22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27" t="s">
        <v>130</v>
      </c>
      <c r="AU645" s="227" t="s">
        <v>79</v>
      </c>
      <c r="AV645" s="13" t="s">
        <v>77</v>
      </c>
      <c r="AW645" s="13" t="s">
        <v>33</v>
      </c>
      <c r="AX645" s="13" t="s">
        <v>72</v>
      </c>
      <c r="AY645" s="227" t="s">
        <v>119</v>
      </c>
    </row>
    <row r="646" s="13" customFormat="1">
      <c r="A646" s="13"/>
      <c r="B646" s="217"/>
      <c r="C646" s="218"/>
      <c r="D646" s="219" t="s">
        <v>130</v>
      </c>
      <c r="E646" s="220" t="s">
        <v>19</v>
      </c>
      <c r="F646" s="221" t="s">
        <v>379</v>
      </c>
      <c r="G646" s="218"/>
      <c r="H646" s="220" t="s">
        <v>19</v>
      </c>
      <c r="I646" s="222"/>
      <c r="J646" s="218"/>
      <c r="K646" s="218"/>
      <c r="L646" s="223"/>
      <c r="M646" s="224"/>
      <c r="N646" s="225"/>
      <c r="O646" s="225"/>
      <c r="P646" s="225"/>
      <c r="Q646" s="225"/>
      <c r="R646" s="225"/>
      <c r="S646" s="225"/>
      <c r="T646" s="22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27" t="s">
        <v>130</v>
      </c>
      <c r="AU646" s="227" t="s">
        <v>79</v>
      </c>
      <c r="AV646" s="13" t="s">
        <v>77</v>
      </c>
      <c r="AW646" s="13" t="s">
        <v>33</v>
      </c>
      <c r="AX646" s="13" t="s">
        <v>72</v>
      </c>
      <c r="AY646" s="227" t="s">
        <v>119</v>
      </c>
    </row>
    <row r="647" s="14" customFormat="1">
      <c r="A647" s="14"/>
      <c r="B647" s="228"/>
      <c r="C647" s="229"/>
      <c r="D647" s="219" t="s">
        <v>130</v>
      </c>
      <c r="E647" s="230" t="s">
        <v>19</v>
      </c>
      <c r="F647" s="231" t="s">
        <v>380</v>
      </c>
      <c r="G647" s="229"/>
      <c r="H647" s="232">
        <v>0.20300000000000001</v>
      </c>
      <c r="I647" s="233"/>
      <c r="J647" s="229"/>
      <c r="K647" s="229"/>
      <c r="L647" s="234"/>
      <c r="M647" s="235"/>
      <c r="N647" s="236"/>
      <c r="O647" s="236"/>
      <c r="P647" s="236"/>
      <c r="Q647" s="236"/>
      <c r="R647" s="236"/>
      <c r="S647" s="236"/>
      <c r="T647" s="23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38" t="s">
        <v>130</v>
      </c>
      <c r="AU647" s="238" t="s">
        <v>79</v>
      </c>
      <c r="AV647" s="14" t="s">
        <v>79</v>
      </c>
      <c r="AW647" s="14" t="s">
        <v>33</v>
      </c>
      <c r="AX647" s="14" t="s">
        <v>72</v>
      </c>
      <c r="AY647" s="238" t="s">
        <v>119</v>
      </c>
    </row>
    <row r="648" s="13" customFormat="1">
      <c r="A648" s="13"/>
      <c r="B648" s="217"/>
      <c r="C648" s="218"/>
      <c r="D648" s="219" t="s">
        <v>130</v>
      </c>
      <c r="E648" s="220" t="s">
        <v>19</v>
      </c>
      <c r="F648" s="221" t="s">
        <v>381</v>
      </c>
      <c r="G648" s="218"/>
      <c r="H648" s="220" t="s">
        <v>19</v>
      </c>
      <c r="I648" s="222"/>
      <c r="J648" s="218"/>
      <c r="K648" s="218"/>
      <c r="L648" s="223"/>
      <c r="M648" s="224"/>
      <c r="N648" s="225"/>
      <c r="O648" s="225"/>
      <c r="P648" s="225"/>
      <c r="Q648" s="225"/>
      <c r="R648" s="225"/>
      <c r="S648" s="225"/>
      <c r="T648" s="22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27" t="s">
        <v>130</v>
      </c>
      <c r="AU648" s="227" t="s">
        <v>79</v>
      </c>
      <c r="AV648" s="13" t="s">
        <v>77</v>
      </c>
      <c r="AW648" s="13" t="s">
        <v>33</v>
      </c>
      <c r="AX648" s="13" t="s">
        <v>72</v>
      </c>
      <c r="AY648" s="227" t="s">
        <v>119</v>
      </c>
    </row>
    <row r="649" s="14" customFormat="1">
      <c r="A649" s="14"/>
      <c r="B649" s="228"/>
      <c r="C649" s="229"/>
      <c r="D649" s="219" t="s">
        <v>130</v>
      </c>
      <c r="E649" s="230" t="s">
        <v>19</v>
      </c>
      <c r="F649" s="231" t="s">
        <v>382</v>
      </c>
      <c r="G649" s="229"/>
      <c r="H649" s="232">
        <v>0.60299999999999998</v>
      </c>
      <c r="I649" s="233"/>
      <c r="J649" s="229"/>
      <c r="K649" s="229"/>
      <c r="L649" s="234"/>
      <c r="M649" s="235"/>
      <c r="N649" s="236"/>
      <c r="O649" s="236"/>
      <c r="P649" s="236"/>
      <c r="Q649" s="236"/>
      <c r="R649" s="236"/>
      <c r="S649" s="236"/>
      <c r="T649" s="237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38" t="s">
        <v>130</v>
      </c>
      <c r="AU649" s="238" t="s">
        <v>79</v>
      </c>
      <c r="AV649" s="14" t="s">
        <v>79</v>
      </c>
      <c r="AW649" s="14" t="s">
        <v>33</v>
      </c>
      <c r="AX649" s="14" t="s">
        <v>72</v>
      </c>
      <c r="AY649" s="238" t="s">
        <v>119</v>
      </c>
    </row>
    <row r="650" s="13" customFormat="1">
      <c r="A650" s="13"/>
      <c r="B650" s="217"/>
      <c r="C650" s="218"/>
      <c r="D650" s="219" t="s">
        <v>130</v>
      </c>
      <c r="E650" s="220" t="s">
        <v>19</v>
      </c>
      <c r="F650" s="221" t="s">
        <v>383</v>
      </c>
      <c r="G650" s="218"/>
      <c r="H650" s="220" t="s">
        <v>19</v>
      </c>
      <c r="I650" s="222"/>
      <c r="J650" s="218"/>
      <c r="K650" s="218"/>
      <c r="L650" s="223"/>
      <c r="M650" s="224"/>
      <c r="N650" s="225"/>
      <c r="O650" s="225"/>
      <c r="P650" s="225"/>
      <c r="Q650" s="225"/>
      <c r="R650" s="225"/>
      <c r="S650" s="225"/>
      <c r="T650" s="22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27" t="s">
        <v>130</v>
      </c>
      <c r="AU650" s="227" t="s">
        <v>79</v>
      </c>
      <c r="AV650" s="13" t="s">
        <v>77</v>
      </c>
      <c r="AW650" s="13" t="s">
        <v>33</v>
      </c>
      <c r="AX650" s="13" t="s">
        <v>72</v>
      </c>
      <c r="AY650" s="227" t="s">
        <v>119</v>
      </c>
    </row>
    <row r="651" s="14" customFormat="1">
      <c r="A651" s="14"/>
      <c r="B651" s="228"/>
      <c r="C651" s="229"/>
      <c r="D651" s="219" t="s">
        <v>130</v>
      </c>
      <c r="E651" s="230" t="s">
        <v>19</v>
      </c>
      <c r="F651" s="231" t="s">
        <v>384</v>
      </c>
      <c r="G651" s="229"/>
      <c r="H651" s="232">
        <v>0.59399999999999997</v>
      </c>
      <c r="I651" s="233"/>
      <c r="J651" s="229"/>
      <c r="K651" s="229"/>
      <c r="L651" s="234"/>
      <c r="M651" s="235"/>
      <c r="N651" s="236"/>
      <c r="O651" s="236"/>
      <c r="P651" s="236"/>
      <c r="Q651" s="236"/>
      <c r="R651" s="236"/>
      <c r="S651" s="236"/>
      <c r="T651" s="237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38" t="s">
        <v>130</v>
      </c>
      <c r="AU651" s="238" t="s">
        <v>79</v>
      </c>
      <c r="AV651" s="14" t="s">
        <v>79</v>
      </c>
      <c r="AW651" s="14" t="s">
        <v>33</v>
      </c>
      <c r="AX651" s="14" t="s">
        <v>72</v>
      </c>
      <c r="AY651" s="238" t="s">
        <v>119</v>
      </c>
    </row>
    <row r="652" s="13" customFormat="1">
      <c r="A652" s="13"/>
      <c r="B652" s="217"/>
      <c r="C652" s="218"/>
      <c r="D652" s="219" t="s">
        <v>130</v>
      </c>
      <c r="E652" s="220" t="s">
        <v>19</v>
      </c>
      <c r="F652" s="221" t="s">
        <v>385</v>
      </c>
      <c r="G652" s="218"/>
      <c r="H652" s="220" t="s">
        <v>19</v>
      </c>
      <c r="I652" s="222"/>
      <c r="J652" s="218"/>
      <c r="K652" s="218"/>
      <c r="L652" s="223"/>
      <c r="M652" s="224"/>
      <c r="N652" s="225"/>
      <c r="O652" s="225"/>
      <c r="P652" s="225"/>
      <c r="Q652" s="225"/>
      <c r="R652" s="225"/>
      <c r="S652" s="225"/>
      <c r="T652" s="22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27" t="s">
        <v>130</v>
      </c>
      <c r="AU652" s="227" t="s">
        <v>79</v>
      </c>
      <c r="AV652" s="13" t="s">
        <v>77</v>
      </c>
      <c r="AW652" s="13" t="s">
        <v>33</v>
      </c>
      <c r="AX652" s="13" t="s">
        <v>72</v>
      </c>
      <c r="AY652" s="227" t="s">
        <v>119</v>
      </c>
    </row>
    <row r="653" s="14" customFormat="1">
      <c r="A653" s="14"/>
      <c r="B653" s="228"/>
      <c r="C653" s="229"/>
      <c r="D653" s="219" t="s">
        <v>130</v>
      </c>
      <c r="E653" s="230" t="s">
        <v>19</v>
      </c>
      <c r="F653" s="231" t="s">
        <v>386</v>
      </c>
      <c r="G653" s="229"/>
      <c r="H653" s="232">
        <v>0.314</v>
      </c>
      <c r="I653" s="233"/>
      <c r="J653" s="229"/>
      <c r="K653" s="229"/>
      <c r="L653" s="234"/>
      <c r="M653" s="235"/>
      <c r="N653" s="236"/>
      <c r="O653" s="236"/>
      <c r="P653" s="236"/>
      <c r="Q653" s="236"/>
      <c r="R653" s="236"/>
      <c r="S653" s="236"/>
      <c r="T653" s="237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38" t="s">
        <v>130</v>
      </c>
      <c r="AU653" s="238" t="s">
        <v>79</v>
      </c>
      <c r="AV653" s="14" t="s">
        <v>79</v>
      </c>
      <c r="AW653" s="14" t="s">
        <v>33</v>
      </c>
      <c r="AX653" s="14" t="s">
        <v>72</v>
      </c>
      <c r="AY653" s="238" t="s">
        <v>119</v>
      </c>
    </row>
    <row r="654" s="13" customFormat="1">
      <c r="A654" s="13"/>
      <c r="B654" s="217"/>
      <c r="C654" s="218"/>
      <c r="D654" s="219" t="s">
        <v>130</v>
      </c>
      <c r="E654" s="220" t="s">
        <v>19</v>
      </c>
      <c r="F654" s="221" t="s">
        <v>387</v>
      </c>
      <c r="G654" s="218"/>
      <c r="H654" s="220" t="s">
        <v>19</v>
      </c>
      <c r="I654" s="222"/>
      <c r="J654" s="218"/>
      <c r="K654" s="218"/>
      <c r="L654" s="223"/>
      <c r="M654" s="224"/>
      <c r="N654" s="225"/>
      <c r="O654" s="225"/>
      <c r="P654" s="225"/>
      <c r="Q654" s="225"/>
      <c r="R654" s="225"/>
      <c r="S654" s="225"/>
      <c r="T654" s="22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27" t="s">
        <v>130</v>
      </c>
      <c r="AU654" s="227" t="s">
        <v>79</v>
      </c>
      <c r="AV654" s="13" t="s">
        <v>77</v>
      </c>
      <c r="AW654" s="13" t="s">
        <v>33</v>
      </c>
      <c r="AX654" s="13" t="s">
        <v>72</v>
      </c>
      <c r="AY654" s="227" t="s">
        <v>119</v>
      </c>
    </row>
    <row r="655" s="14" customFormat="1">
      <c r="A655" s="14"/>
      <c r="B655" s="228"/>
      <c r="C655" s="229"/>
      <c r="D655" s="219" t="s">
        <v>130</v>
      </c>
      <c r="E655" s="230" t="s">
        <v>19</v>
      </c>
      <c r="F655" s="231" t="s">
        <v>388</v>
      </c>
      <c r="G655" s="229"/>
      <c r="H655" s="232">
        <v>0.47199999999999998</v>
      </c>
      <c r="I655" s="233"/>
      <c r="J655" s="229"/>
      <c r="K655" s="229"/>
      <c r="L655" s="234"/>
      <c r="M655" s="235"/>
      <c r="N655" s="236"/>
      <c r="O655" s="236"/>
      <c r="P655" s="236"/>
      <c r="Q655" s="236"/>
      <c r="R655" s="236"/>
      <c r="S655" s="236"/>
      <c r="T655" s="237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38" t="s">
        <v>130</v>
      </c>
      <c r="AU655" s="238" t="s">
        <v>79</v>
      </c>
      <c r="AV655" s="14" t="s">
        <v>79</v>
      </c>
      <c r="AW655" s="14" t="s">
        <v>33</v>
      </c>
      <c r="AX655" s="14" t="s">
        <v>72</v>
      </c>
      <c r="AY655" s="238" t="s">
        <v>119</v>
      </c>
    </row>
    <row r="656" s="13" customFormat="1">
      <c r="A656" s="13"/>
      <c r="B656" s="217"/>
      <c r="C656" s="218"/>
      <c r="D656" s="219" t="s">
        <v>130</v>
      </c>
      <c r="E656" s="220" t="s">
        <v>19</v>
      </c>
      <c r="F656" s="221" t="s">
        <v>389</v>
      </c>
      <c r="G656" s="218"/>
      <c r="H656" s="220" t="s">
        <v>19</v>
      </c>
      <c r="I656" s="222"/>
      <c r="J656" s="218"/>
      <c r="K656" s="218"/>
      <c r="L656" s="223"/>
      <c r="M656" s="224"/>
      <c r="N656" s="225"/>
      <c r="O656" s="225"/>
      <c r="P656" s="225"/>
      <c r="Q656" s="225"/>
      <c r="R656" s="225"/>
      <c r="S656" s="225"/>
      <c r="T656" s="22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27" t="s">
        <v>130</v>
      </c>
      <c r="AU656" s="227" t="s">
        <v>79</v>
      </c>
      <c r="AV656" s="13" t="s">
        <v>77</v>
      </c>
      <c r="AW656" s="13" t="s">
        <v>33</v>
      </c>
      <c r="AX656" s="13" t="s">
        <v>72</v>
      </c>
      <c r="AY656" s="227" t="s">
        <v>119</v>
      </c>
    </row>
    <row r="657" s="14" customFormat="1">
      <c r="A657" s="14"/>
      <c r="B657" s="228"/>
      <c r="C657" s="229"/>
      <c r="D657" s="219" t="s">
        <v>130</v>
      </c>
      <c r="E657" s="230" t="s">
        <v>19</v>
      </c>
      <c r="F657" s="231" t="s">
        <v>390</v>
      </c>
      <c r="G657" s="229"/>
      <c r="H657" s="232">
        <v>0.59999999999999998</v>
      </c>
      <c r="I657" s="233"/>
      <c r="J657" s="229"/>
      <c r="K657" s="229"/>
      <c r="L657" s="234"/>
      <c r="M657" s="235"/>
      <c r="N657" s="236"/>
      <c r="O657" s="236"/>
      <c r="P657" s="236"/>
      <c r="Q657" s="236"/>
      <c r="R657" s="236"/>
      <c r="S657" s="236"/>
      <c r="T657" s="237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38" t="s">
        <v>130</v>
      </c>
      <c r="AU657" s="238" t="s">
        <v>79</v>
      </c>
      <c r="AV657" s="14" t="s">
        <v>79</v>
      </c>
      <c r="AW657" s="14" t="s">
        <v>33</v>
      </c>
      <c r="AX657" s="14" t="s">
        <v>72</v>
      </c>
      <c r="AY657" s="238" t="s">
        <v>119</v>
      </c>
    </row>
    <row r="658" s="13" customFormat="1">
      <c r="A658" s="13"/>
      <c r="B658" s="217"/>
      <c r="C658" s="218"/>
      <c r="D658" s="219" t="s">
        <v>130</v>
      </c>
      <c r="E658" s="220" t="s">
        <v>19</v>
      </c>
      <c r="F658" s="221" t="s">
        <v>391</v>
      </c>
      <c r="G658" s="218"/>
      <c r="H658" s="220" t="s">
        <v>19</v>
      </c>
      <c r="I658" s="222"/>
      <c r="J658" s="218"/>
      <c r="K658" s="218"/>
      <c r="L658" s="223"/>
      <c r="M658" s="224"/>
      <c r="N658" s="225"/>
      <c r="O658" s="225"/>
      <c r="P658" s="225"/>
      <c r="Q658" s="225"/>
      <c r="R658" s="225"/>
      <c r="S658" s="225"/>
      <c r="T658" s="22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27" t="s">
        <v>130</v>
      </c>
      <c r="AU658" s="227" t="s">
        <v>79</v>
      </c>
      <c r="AV658" s="13" t="s">
        <v>77</v>
      </c>
      <c r="AW658" s="13" t="s">
        <v>33</v>
      </c>
      <c r="AX658" s="13" t="s">
        <v>72</v>
      </c>
      <c r="AY658" s="227" t="s">
        <v>119</v>
      </c>
    </row>
    <row r="659" s="14" customFormat="1">
      <c r="A659" s="14"/>
      <c r="B659" s="228"/>
      <c r="C659" s="229"/>
      <c r="D659" s="219" t="s">
        <v>130</v>
      </c>
      <c r="E659" s="230" t="s">
        <v>19</v>
      </c>
      <c r="F659" s="231" t="s">
        <v>390</v>
      </c>
      <c r="G659" s="229"/>
      <c r="H659" s="232">
        <v>0.59999999999999998</v>
      </c>
      <c r="I659" s="233"/>
      <c r="J659" s="229"/>
      <c r="K659" s="229"/>
      <c r="L659" s="234"/>
      <c r="M659" s="235"/>
      <c r="N659" s="236"/>
      <c r="O659" s="236"/>
      <c r="P659" s="236"/>
      <c r="Q659" s="236"/>
      <c r="R659" s="236"/>
      <c r="S659" s="236"/>
      <c r="T659" s="237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38" t="s">
        <v>130</v>
      </c>
      <c r="AU659" s="238" t="s">
        <v>79</v>
      </c>
      <c r="AV659" s="14" t="s">
        <v>79</v>
      </c>
      <c r="AW659" s="14" t="s">
        <v>33</v>
      </c>
      <c r="AX659" s="14" t="s">
        <v>72</v>
      </c>
      <c r="AY659" s="238" t="s">
        <v>119</v>
      </c>
    </row>
    <row r="660" s="13" customFormat="1">
      <c r="A660" s="13"/>
      <c r="B660" s="217"/>
      <c r="C660" s="218"/>
      <c r="D660" s="219" t="s">
        <v>130</v>
      </c>
      <c r="E660" s="220" t="s">
        <v>19</v>
      </c>
      <c r="F660" s="221" t="s">
        <v>392</v>
      </c>
      <c r="G660" s="218"/>
      <c r="H660" s="220" t="s">
        <v>19</v>
      </c>
      <c r="I660" s="222"/>
      <c r="J660" s="218"/>
      <c r="K660" s="218"/>
      <c r="L660" s="223"/>
      <c r="M660" s="224"/>
      <c r="N660" s="225"/>
      <c r="O660" s="225"/>
      <c r="P660" s="225"/>
      <c r="Q660" s="225"/>
      <c r="R660" s="225"/>
      <c r="S660" s="225"/>
      <c r="T660" s="22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27" t="s">
        <v>130</v>
      </c>
      <c r="AU660" s="227" t="s">
        <v>79</v>
      </c>
      <c r="AV660" s="13" t="s">
        <v>77</v>
      </c>
      <c r="AW660" s="13" t="s">
        <v>33</v>
      </c>
      <c r="AX660" s="13" t="s">
        <v>72</v>
      </c>
      <c r="AY660" s="227" t="s">
        <v>119</v>
      </c>
    </row>
    <row r="661" s="14" customFormat="1">
      <c r="A661" s="14"/>
      <c r="B661" s="228"/>
      <c r="C661" s="229"/>
      <c r="D661" s="219" t="s">
        <v>130</v>
      </c>
      <c r="E661" s="230" t="s">
        <v>19</v>
      </c>
      <c r="F661" s="231" t="s">
        <v>390</v>
      </c>
      <c r="G661" s="229"/>
      <c r="H661" s="232">
        <v>0.59999999999999998</v>
      </c>
      <c r="I661" s="233"/>
      <c r="J661" s="229"/>
      <c r="K661" s="229"/>
      <c r="L661" s="234"/>
      <c r="M661" s="235"/>
      <c r="N661" s="236"/>
      <c r="O661" s="236"/>
      <c r="P661" s="236"/>
      <c r="Q661" s="236"/>
      <c r="R661" s="236"/>
      <c r="S661" s="236"/>
      <c r="T661" s="237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38" t="s">
        <v>130</v>
      </c>
      <c r="AU661" s="238" t="s">
        <v>79</v>
      </c>
      <c r="AV661" s="14" t="s">
        <v>79</v>
      </c>
      <c r="AW661" s="14" t="s">
        <v>33</v>
      </c>
      <c r="AX661" s="14" t="s">
        <v>72</v>
      </c>
      <c r="AY661" s="238" t="s">
        <v>119</v>
      </c>
    </row>
    <row r="662" s="13" customFormat="1">
      <c r="A662" s="13"/>
      <c r="B662" s="217"/>
      <c r="C662" s="218"/>
      <c r="D662" s="219" t="s">
        <v>130</v>
      </c>
      <c r="E662" s="220" t="s">
        <v>19</v>
      </c>
      <c r="F662" s="221" t="s">
        <v>393</v>
      </c>
      <c r="G662" s="218"/>
      <c r="H662" s="220" t="s">
        <v>19</v>
      </c>
      <c r="I662" s="222"/>
      <c r="J662" s="218"/>
      <c r="K662" s="218"/>
      <c r="L662" s="223"/>
      <c r="M662" s="224"/>
      <c r="N662" s="225"/>
      <c r="O662" s="225"/>
      <c r="P662" s="225"/>
      <c r="Q662" s="225"/>
      <c r="R662" s="225"/>
      <c r="S662" s="225"/>
      <c r="T662" s="22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27" t="s">
        <v>130</v>
      </c>
      <c r="AU662" s="227" t="s">
        <v>79</v>
      </c>
      <c r="AV662" s="13" t="s">
        <v>77</v>
      </c>
      <c r="AW662" s="13" t="s">
        <v>33</v>
      </c>
      <c r="AX662" s="13" t="s">
        <v>72</v>
      </c>
      <c r="AY662" s="227" t="s">
        <v>119</v>
      </c>
    </row>
    <row r="663" s="14" customFormat="1">
      <c r="A663" s="14"/>
      <c r="B663" s="228"/>
      <c r="C663" s="229"/>
      <c r="D663" s="219" t="s">
        <v>130</v>
      </c>
      <c r="E663" s="230" t="s">
        <v>19</v>
      </c>
      <c r="F663" s="231" t="s">
        <v>390</v>
      </c>
      <c r="G663" s="229"/>
      <c r="H663" s="232">
        <v>0.59999999999999998</v>
      </c>
      <c r="I663" s="233"/>
      <c r="J663" s="229"/>
      <c r="K663" s="229"/>
      <c r="L663" s="234"/>
      <c r="M663" s="235"/>
      <c r="N663" s="236"/>
      <c r="O663" s="236"/>
      <c r="P663" s="236"/>
      <c r="Q663" s="236"/>
      <c r="R663" s="236"/>
      <c r="S663" s="236"/>
      <c r="T663" s="237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38" t="s">
        <v>130</v>
      </c>
      <c r="AU663" s="238" t="s">
        <v>79</v>
      </c>
      <c r="AV663" s="14" t="s">
        <v>79</v>
      </c>
      <c r="AW663" s="14" t="s">
        <v>33</v>
      </c>
      <c r="AX663" s="14" t="s">
        <v>72</v>
      </c>
      <c r="AY663" s="238" t="s">
        <v>119</v>
      </c>
    </row>
    <row r="664" s="13" customFormat="1">
      <c r="A664" s="13"/>
      <c r="B664" s="217"/>
      <c r="C664" s="218"/>
      <c r="D664" s="219" t="s">
        <v>130</v>
      </c>
      <c r="E664" s="220" t="s">
        <v>19</v>
      </c>
      <c r="F664" s="221" t="s">
        <v>394</v>
      </c>
      <c r="G664" s="218"/>
      <c r="H664" s="220" t="s">
        <v>19</v>
      </c>
      <c r="I664" s="222"/>
      <c r="J664" s="218"/>
      <c r="K664" s="218"/>
      <c r="L664" s="223"/>
      <c r="M664" s="224"/>
      <c r="N664" s="225"/>
      <c r="O664" s="225"/>
      <c r="P664" s="225"/>
      <c r="Q664" s="225"/>
      <c r="R664" s="225"/>
      <c r="S664" s="225"/>
      <c r="T664" s="22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27" t="s">
        <v>130</v>
      </c>
      <c r="AU664" s="227" t="s">
        <v>79</v>
      </c>
      <c r="AV664" s="13" t="s">
        <v>77</v>
      </c>
      <c r="AW664" s="13" t="s">
        <v>33</v>
      </c>
      <c r="AX664" s="13" t="s">
        <v>72</v>
      </c>
      <c r="AY664" s="227" t="s">
        <v>119</v>
      </c>
    </row>
    <row r="665" s="14" customFormat="1">
      <c r="A665" s="14"/>
      <c r="B665" s="228"/>
      <c r="C665" s="229"/>
      <c r="D665" s="219" t="s">
        <v>130</v>
      </c>
      <c r="E665" s="230" t="s">
        <v>19</v>
      </c>
      <c r="F665" s="231" t="s">
        <v>395</v>
      </c>
      <c r="G665" s="229"/>
      <c r="H665" s="232">
        <v>0.59099999999999997</v>
      </c>
      <c r="I665" s="233"/>
      <c r="J665" s="229"/>
      <c r="K665" s="229"/>
      <c r="L665" s="234"/>
      <c r="M665" s="235"/>
      <c r="N665" s="236"/>
      <c r="O665" s="236"/>
      <c r="P665" s="236"/>
      <c r="Q665" s="236"/>
      <c r="R665" s="236"/>
      <c r="S665" s="236"/>
      <c r="T665" s="237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38" t="s">
        <v>130</v>
      </c>
      <c r="AU665" s="238" t="s">
        <v>79</v>
      </c>
      <c r="AV665" s="14" t="s">
        <v>79</v>
      </c>
      <c r="AW665" s="14" t="s">
        <v>33</v>
      </c>
      <c r="AX665" s="14" t="s">
        <v>72</v>
      </c>
      <c r="AY665" s="238" t="s">
        <v>119</v>
      </c>
    </row>
    <row r="666" s="13" customFormat="1">
      <c r="A666" s="13"/>
      <c r="B666" s="217"/>
      <c r="C666" s="218"/>
      <c r="D666" s="219" t="s">
        <v>130</v>
      </c>
      <c r="E666" s="220" t="s">
        <v>19</v>
      </c>
      <c r="F666" s="221" t="s">
        <v>396</v>
      </c>
      <c r="G666" s="218"/>
      <c r="H666" s="220" t="s">
        <v>19</v>
      </c>
      <c r="I666" s="222"/>
      <c r="J666" s="218"/>
      <c r="K666" s="218"/>
      <c r="L666" s="223"/>
      <c r="M666" s="224"/>
      <c r="N666" s="225"/>
      <c r="O666" s="225"/>
      <c r="P666" s="225"/>
      <c r="Q666" s="225"/>
      <c r="R666" s="225"/>
      <c r="S666" s="225"/>
      <c r="T666" s="22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27" t="s">
        <v>130</v>
      </c>
      <c r="AU666" s="227" t="s">
        <v>79</v>
      </c>
      <c r="AV666" s="13" t="s">
        <v>77</v>
      </c>
      <c r="AW666" s="13" t="s">
        <v>33</v>
      </c>
      <c r="AX666" s="13" t="s">
        <v>72</v>
      </c>
      <c r="AY666" s="227" t="s">
        <v>119</v>
      </c>
    </row>
    <row r="667" s="14" customFormat="1">
      <c r="A667" s="14"/>
      <c r="B667" s="228"/>
      <c r="C667" s="229"/>
      <c r="D667" s="219" t="s">
        <v>130</v>
      </c>
      <c r="E667" s="230" t="s">
        <v>19</v>
      </c>
      <c r="F667" s="231" t="s">
        <v>397</v>
      </c>
      <c r="G667" s="229"/>
      <c r="H667" s="232">
        <v>0.48099999999999998</v>
      </c>
      <c r="I667" s="233"/>
      <c r="J667" s="229"/>
      <c r="K667" s="229"/>
      <c r="L667" s="234"/>
      <c r="M667" s="235"/>
      <c r="N667" s="236"/>
      <c r="O667" s="236"/>
      <c r="P667" s="236"/>
      <c r="Q667" s="236"/>
      <c r="R667" s="236"/>
      <c r="S667" s="236"/>
      <c r="T667" s="237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38" t="s">
        <v>130</v>
      </c>
      <c r="AU667" s="238" t="s">
        <v>79</v>
      </c>
      <c r="AV667" s="14" t="s">
        <v>79</v>
      </c>
      <c r="AW667" s="14" t="s">
        <v>33</v>
      </c>
      <c r="AX667" s="14" t="s">
        <v>72</v>
      </c>
      <c r="AY667" s="238" t="s">
        <v>119</v>
      </c>
    </row>
    <row r="668" s="13" customFormat="1">
      <c r="A668" s="13"/>
      <c r="B668" s="217"/>
      <c r="C668" s="218"/>
      <c r="D668" s="219" t="s">
        <v>130</v>
      </c>
      <c r="E668" s="220" t="s">
        <v>19</v>
      </c>
      <c r="F668" s="221" t="s">
        <v>398</v>
      </c>
      <c r="G668" s="218"/>
      <c r="H668" s="220" t="s">
        <v>19</v>
      </c>
      <c r="I668" s="222"/>
      <c r="J668" s="218"/>
      <c r="K668" s="218"/>
      <c r="L668" s="223"/>
      <c r="M668" s="224"/>
      <c r="N668" s="225"/>
      <c r="O668" s="225"/>
      <c r="P668" s="225"/>
      <c r="Q668" s="225"/>
      <c r="R668" s="225"/>
      <c r="S668" s="225"/>
      <c r="T668" s="22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27" t="s">
        <v>130</v>
      </c>
      <c r="AU668" s="227" t="s">
        <v>79</v>
      </c>
      <c r="AV668" s="13" t="s">
        <v>77</v>
      </c>
      <c r="AW668" s="13" t="s">
        <v>33</v>
      </c>
      <c r="AX668" s="13" t="s">
        <v>72</v>
      </c>
      <c r="AY668" s="227" t="s">
        <v>119</v>
      </c>
    </row>
    <row r="669" s="14" customFormat="1">
      <c r="A669" s="14"/>
      <c r="B669" s="228"/>
      <c r="C669" s="229"/>
      <c r="D669" s="219" t="s">
        <v>130</v>
      </c>
      <c r="E669" s="230" t="s">
        <v>19</v>
      </c>
      <c r="F669" s="231" t="s">
        <v>399</v>
      </c>
      <c r="G669" s="229"/>
      <c r="H669" s="232">
        <v>0.34599999999999997</v>
      </c>
      <c r="I669" s="233"/>
      <c r="J669" s="229"/>
      <c r="K669" s="229"/>
      <c r="L669" s="234"/>
      <c r="M669" s="235"/>
      <c r="N669" s="236"/>
      <c r="O669" s="236"/>
      <c r="P669" s="236"/>
      <c r="Q669" s="236"/>
      <c r="R669" s="236"/>
      <c r="S669" s="236"/>
      <c r="T669" s="23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38" t="s">
        <v>130</v>
      </c>
      <c r="AU669" s="238" t="s">
        <v>79</v>
      </c>
      <c r="AV669" s="14" t="s">
        <v>79</v>
      </c>
      <c r="AW669" s="14" t="s">
        <v>33</v>
      </c>
      <c r="AX669" s="14" t="s">
        <v>72</v>
      </c>
      <c r="AY669" s="238" t="s">
        <v>119</v>
      </c>
    </row>
    <row r="670" s="13" customFormat="1">
      <c r="A670" s="13"/>
      <c r="B670" s="217"/>
      <c r="C670" s="218"/>
      <c r="D670" s="219" t="s">
        <v>130</v>
      </c>
      <c r="E670" s="220" t="s">
        <v>19</v>
      </c>
      <c r="F670" s="221" t="s">
        <v>400</v>
      </c>
      <c r="G670" s="218"/>
      <c r="H670" s="220" t="s">
        <v>19</v>
      </c>
      <c r="I670" s="222"/>
      <c r="J670" s="218"/>
      <c r="K670" s="218"/>
      <c r="L670" s="223"/>
      <c r="M670" s="224"/>
      <c r="N670" s="225"/>
      <c r="O670" s="225"/>
      <c r="P670" s="225"/>
      <c r="Q670" s="225"/>
      <c r="R670" s="225"/>
      <c r="S670" s="225"/>
      <c r="T670" s="22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27" t="s">
        <v>130</v>
      </c>
      <c r="AU670" s="227" t="s">
        <v>79</v>
      </c>
      <c r="AV670" s="13" t="s">
        <v>77</v>
      </c>
      <c r="AW670" s="13" t="s">
        <v>33</v>
      </c>
      <c r="AX670" s="13" t="s">
        <v>72</v>
      </c>
      <c r="AY670" s="227" t="s">
        <v>119</v>
      </c>
    </row>
    <row r="671" s="14" customFormat="1">
      <c r="A671" s="14"/>
      <c r="B671" s="228"/>
      <c r="C671" s="229"/>
      <c r="D671" s="219" t="s">
        <v>130</v>
      </c>
      <c r="E671" s="230" t="s">
        <v>19</v>
      </c>
      <c r="F671" s="231" t="s">
        <v>401</v>
      </c>
      <c r="G671" s="229"/>
      <c r="H671" s="232">
        <v>0.54000000000000004</v>
      </c>
      <c r="I671" s="233"/>
      <c r="J671" s="229"/>
      <c r="K671" s="229"/>
      <c r="L671" s="234"/>
      <c r="M671" s="235"/>
      <c r="N671" s="236"/>
      <c r="O671" s="236"/>
      <c r="P671" s="236"/>
      <c r="Q671" s="236"/>
      <c r="R671" s="236"/>
      <c r="S671" s="236"/>
      <c r="T671" s="237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38" t="s">
        <v>130</v>
      </c>
      <c r="AU671" s="238" t="s">
        <v>79</v>
      </c>
      <c r="AV671" s="14" t="s">
        <v>79</v>
      </c>
      <c r="AW671" s="14" t="s">
        <v>33</v>
      </c>
      <c r="AX671" s="14" t="s">
        <v>72</v>
      </c>
      <c r="AY671" s="238" t="s">
        <v>119</v>
      </c>
    </row>
    <row r="672" s="13" customFormat="1">
      <c r="A672" s="13"/>
      <c r="B672" s="217"/>
      <c r="C672" s="218"/>
      <c r="D672" s="219" t="s">
        <v>130</v>
      </c>
      <c r="E672" s="220" t="s">
        <v>19</v>
      </c>
      <c r="F672" s="221" t="s">
        <v>402</v>
      </c>
      <c r="G672" s="218"/>
      <c r="H672" s="220" t="s">
        <v>19</v>
      </c>
      <c r="I672" s="222"/>
      <c r="J672" s="218"/>
      <c r="K672" s="218"/>
      <c r="L672" s="223"/>
      <c r="M672" s="224"/>
      <c r="N672" s="225"/>
      <c r="O672" s="225"/>
      <c r="P672" s="225"/>
      <c r="Q672" s="225"/>
      <c r="R672" s="225"/>
      <c r="S672" s="225"/>
      <c r="T672" s="22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27" t="s">
        <v>130</v>
      </c>
      <c r="AU672" s="227" t="s">
        <v>79</v>
      </c>
      <c r="AV672" s="13" t="s">
        <v>77</v>
      </c>
      <c r="AW672" s="13" t="s">
        <v>33</v>
      </c>
      <c r="AX672" s="13" t="s">
        <v>72</v>
      </c>
      <c r="AY672" s="227" t="s">
        <v>119</v>
      </c>
    </row>
    <row r="673" s="14" customFormat="1">
      <c r="A673" s="14"/>
      <c r="B673" s="228"/>
      <c r="C673" s="229"/>
      <c r="D673" s="219" t="s">
        <v>130</v>
      </c>
      <c r="E673" s="230" t="s">
        <v>19</v>
      </c>
      <c r="F673" s="231" t="s">
        <v>403</v>
      </c>
      <c r="G673" s="229"/>
      <c r="H673" s="232">
        <v>0.51600000000000001</v>
      </c>
      <c r="I673" s="233"/>
      <c r="J673" s="229"/>
      <c r="K673" s="229"/>
      <c r="L673" s="234"/>
      <c r="M673" s="235"/>
      <c r="N673" s="236"/>
      <c r="O673" s="236"/>
      <c r="P673" s="236"/>
      <c r="Q673" s="236"/>
      <c r="R673" s="236"/>
      <c r="S673" s="236"/>
      <c r="T673" s="23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38" t="s">
        <v>130</v>
      </c>
      <c r="AU673" s="238" t="s">
        <v>79</v>
      </c>
      <c r="AV673" s="14" t="s">
        <v>79</v>
      </c>
      <c r="AW673" s="14" t="s">
        <v>33</v>
      </c>
      <c r="AX673" s="14" t="s">
        <v>72</v>
      </c>
      <c r="AY673" s="238" t="s">
        <v>119</v>
      </c>
    </row>
    <row r="674" s="13" customFormat="1">
      <c r="A674" s="13"/>
      <c r="B674" s="217"/>
      <c r="C674" s="218"/>
      <c r="D674" s="219" t="s">
        <v>130</v>
      </c>
      <c r="E674" s="220" t="s">
        <v>19</v>
      </c>
      <c r="F674" s="221" t="s">
        <v>404</v>
      </c>
      <c r="G674" s="218"/>
      <c r="H674" s="220" t="s">
        <v>19</v>
      </c>
      <c r="I674" s="222"/>
      <c r="J674" s="218"/>
      <c r="K674" s="218"/>
      <c r="L674" s="223"/>
      <c r="M674" s="224"/>
      <c r="N674" s="225"/>
      <c r="O674" s="225"/>
      <c r="P674" s="225"/>
      <c r="Q674" s="225"/>
      <c r="R674" s="225"/>
      <c r="S674" s="225"/>
      <c r="T674" s="22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27" t="s">
        <v>130</v>
      </c>
      <c r="AU674" s="227" t="s">
        <v>79</v>
      </c>
      <c r="AV674" s="13" t="s">
        <v>77</v>
      </c>
      <c r="AW674" s="13" t="s">
        <v>33</v>
      </c>
      <c r="AX674" s="13" t="s">
        <v>72</v>
      </c>
      <c r="AY674" s="227" t="s">
        <v>119</v>
      </c>
    </row>
    <row r="675" s="14" customFormat="1">
      <c r="A675" s="14"/>
      <c r="B675" s="228"/>
      <c r="C675" s="229"/>
      <c r="D675" s="219" t="s">
        <v>130</v>
      </c>
      <c r="E675" s="230" t="s">
        <v>19</v>
      </c>
      <c r="F675" s="231" t="s">
        <v>405</v>
      </c>
      <c r="G675" s="229"/>
      <c r="H675" s="232">
        <v>0.16800000000000001</v>
      </c>
      <c r="I675" s="233"/>
      <c r="J675" s="229"/>
      <c r="K675" s="229"/>
      <c r="L675" s="234"/>
      <c r="M675" s="235"/>
      <c r="N675" s="236"/>
      <c r="O675" s="236"/>
      <c r="P675" s="236"/>
      <c r="Q675" s="236"/>
      <c r="R675" s="236"/>
      <c r="S675" s="236"/>
      <c r="T675" s="237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38" t="s">
        <v>130</v>
      </c>
      <c r="AU675" s="238" t="s">
        <v>79</v>
      </c>
      <c r="AV675" s="14" t="s">
        <v>79</v>
      </c>
      <c r="AW675" s="14" t="s">
        <v>33</v>
      </c>
      <c r="AX675" s="14" t="s">
        <v>72</v>
      </c>
      <c r="AY675" s="238" t="s">
        <v>119</v>
      </c>
    </row>
    <row r="676" s="13" customFormat="1">
      <c r="A676" s="13"/>
      <c r="B676" s="217"/>
      <c r="C676" s="218"/>
      <c r="D676" s="219" t="s">
        <v>130</v>
      </c>
      <c r="E676" s="220" t="s">
        <v>19</v>
      </c>
      <c r="F676" s="221" t="s">
        <v>270</v>
      </c>
      <c r="G676" s="218"/>
      <c r="H676" s="220" t="s">
        <v>19</v>
      </c>
      <c r="I676" s="222"/>
      <c r="J676" s="218"/>
      <c r="K676" s="218"/>
      <c r="L676" s="223"/>
      <c r="M676" s="224"/>
      <c r="N676" s="225"/>
      <c r="O676" s="225"/>
      <c r="P676" s="225"/>
      <c r="Q676" s="225"/>
      <c r="R676" s="225"/>
      <c r="S676" s="225"/>
      <c r="T676" s="22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27" t="s">
        <v>130</v>
      </c>
      <c r="AU676" s="227" t="s">
        <v>79</v>
      </c>
      <c r="AV676" s="13" t="s">
        <v>77</v>
      </c>
      <c r="AW676" s="13" t="s">
        <v>33</v>
      </c>
      <c r="AX676" s="13" t="s">
        <v>72</v>
      </c>
      <c r="AY676" s="227" t="s">
        <v>119</v>
      </c>
    </row>
    <row r="677" s="14" customFormat="1">
      <c r="A677" s="14"/>
      <c r="B677" s="228"/>
      <c r="C677" s="229"/>
      <c r="D677" s="219" t="s">
        <v>130</v>
      </c>
      <c r="E677" s="230" t="s">
        <v>19</v>
      </c>
      <c r="F677" s="231" t="s">
        <v>406</v>
      </c>
      <c r="G677" s="229"/>
      <c r="H677" s="232">
        <v>1.6000000000000001</v>
      </c>
      <c r="I677" s="233"/>
      <c r="J677" s="229"/>
      <c r="K677" s="229"/>
      <c r="L677" s="234"/>
      <c r="M677" s="235"/>
      <c r="N677" s="236"/>
      <c r="O677" s="236"/>
      <c r="P677" s="236"/>
      <c r="Q677" s="236"/>
      <c r="R677" s="236"/>
      <c r="S677" s="236"/>
      <c r="T677" s="237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38" t="s">
        <v>130</v>
      </c>
      <c r="AU677" s="238" t="s">
        <v>79</v>
      </c>
      <c r="AV677" s="14" t="s">
        <v>79</v>
      </c>
      <c r="AW677" s="14" t="s">
        <v>33</v>
      </c>
      <c r="AX677" s="14" t="s">
        <v>72</v>
      </c>
      <c r="AY677" s="238" t="s">
        <v>119</v>
      </c>
    </row>
    <row r="678" s="13" customFormat="1">
      <c r="A678" s="13"/>
      <c r="B678" s="217"/>
      <c r="C678" s="218"/>
      <c r="D678" s="219" t="s">
        <v>130</v>
      </c>
      <c r="E678" s="220" t="s">
        <v>19</v>
      </c>
      <c r="F678" s="221" t="s">
        <v>350</v>
      </c>
      <c r="G678" s="218"/>
      <c r="H678" s="220" t="s">
        <v>19</v>
      </c>
      <c r="I678" s="222"/>
      <c r="J678" s="218"/>
      <c r="K678" s="218"/>
      <c r="L678" s="223"/>
      <c r="M678" s="224"/>
      <c r="N678" s="225"/>
      <c r="O678" s="225"/>
      <c r="P678" s="225"/>
      <c r="Q678" s="225"/>
      <c r="R678" s="225"/>
      <c r="S678" s="225"/>
      <c r="T678" s="22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27" t="s">
        <v>130</v>
      </c>
      <c r="AU678" s="227" t="s">
        <v>79</v>
      </c>
      <c r="AV678" s="13" t="s">
        <v>77</v>
      </c>
      <c r="AW678" s="13" t="s">
        <v>33</v>
      </c>
      <c r="AX678" s="13" t="s">
        <v>72</v>
      </c>
      <c r="AY678" s="227" t="s">
        <v>119</v>
      </c>
    </row>
    <row r="679" s="14" customFormat="1">
      <c r="A679" s="14"/>
      <c r="B679" s="228"/>
      <c r="C679" s="229"/>
      <c r="D679" s="219" t="s">
        <v>130</v>
      </c>
      <c r="E679" s="230" t="s">
        <v>19</v>
      </c>
      <c r="F679" s="231" t="s">
        <v>407</v>
      </c>
      <c r="G679" s="229"/>
      <c r="H679" s="232">
        <v>6.774</v>
      </c>
      <c r="I679" s="233"/>
      <c r="J679" s="229"/>
      <c r="K679" s="229"/>
      <c r="L679" s="234"/>
      <c r="M679" s="235"/>
      <c r="N679" s="236"/>
      <c r="O679" s="236"/>
      <c r="P679" s="236"/>
      <c r="Q679" s="236"/>
      <c r="R679" s="236"/>
      <c r="S679" s="236"/>
      <c r="T679" s="237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38" t="s">
        <v>130</v>
      </c>
      <c r="AU679" s="238" t="s">
        <v>79</v>
      </c>
      <c r="AV679" s="14" t="s">
        <v>79</v>
      </c>
      <c r="AW679" s="14" t="s">
        <v>33</v>
      </c>
      <c r="AX679" s="14" t="s">
        <v>72</v>
      </c>
      <c r="AY679" s="238" t="s">
        <v>119</v>
      </c>
    </row>
    <row r="680" s="15" customFormat="1">
      <c r="A680" s="15"/>
      <c r="B680" s="239"/>
      <c r="C680" s="240"/>
      <c r="D680" s="219" t="s">
        <v>130</v>
      </c>
      <c r="E680" s="241" t="s">
        <v>19</v>
      </c>
      <c r="F680" s="242" t="s">
        <v>133</v>
      </c>
      <c r="G680" s="240"/>
      <c r="H680" s="243">
        <v>15.602</v>
      </c>
      <c r="I680" s="244"/>
      <c r="J680" s="240"/>
      <c r="K680" s="240"/>
      <c r="L680" s="245"/>
      <c r="M680" s="246"/>
      <c r="N680" s="247"/>
      <c r="O680" s="247"/>
      <c r="P680" s="247"/>
      <c r="Q680" s="247"/>
      <c r="R680" s="247"/>
      <c r="S680" s="247"/>
      <c r="T680" s="248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49" t="s">
        <v>130</v>
      </c>
      <c r="AU680" s="249" t="s">
        <v>79</v>
      </c>
      <c r="AV680" s="15" t="s">
        <v>126</v>
      </c>
      <c r="AW680" s="15" t="s">
        <v>33</v>
      </c>
      <c r="AX680" s="15" t="s">
        <v>77</v>
      </c>
      <c r="AY680" s="249" t="s">
        <v>119</v>
      </c>
    </row>
    <row r="681" s="2" customFormat="1" ht="16.5" customHeight="1">
      <c r="A681" s="40"/>
      <c r="B681" s="41"/>
      <c r="C681" s="199" t="s">
        <v>418</v>
      </c>
      <c r="D681" s="199" t="s">
        <v>121</v>
      </c>
      <c r="E681" s="200" t="s">
        <v>419</v>
      </c>
      <c r="F681" s="201" t="s">
        <v>420</v>
      </c>
      <c r="G681" s="202" t="s">
        <v>205</v>
      </c>
      <c r="H681" s="203">
        <v>1.423</v>
      </c>
      <c r="I681" s="204"/>
      <c r="J681" s="205">
        <f>ROUND(I681*H681,2)</f>
        <v>0</v>
      </c>
      <c r="K681" s="201" t="s">
        <v>125</v>
      </c>
      <c r="L681" s="46"/>
      <c r="M681" s="206" t="s">
        <v>19</v>
      </c>
      <c r="N681" s="207" t="s">
        <v>43</v>
      </c>
      <c r="O681" s="86"/>
      <c r="P681" s="208">
        <f>O681*H681</f>
        <v>0</v>
      </c>
      <c r="Q681" s="208">
        <v>1.0416099999999999</v>
      </c>
      <c r="R681" s="208">
        <f>Q681*H681</f>
        <v>1.48221103</v>
      </c>
      <c r="S681" s="208">
        <v>0</v>
      </c>
      <c r="T681" s="209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0" t="s">
        <v>126</v>
      </c>
      <c r="AT681" s="210" t="s">
        <v>121</v>
      </c>
      <c r="AU681" s="210" t="s">
        <v>79</v>
      </c>
      <c r="AY681" s="19" t="s">
        <v>119</v>
      </c>
      <c r="BE681" s="211">
        <f>IF(N681="základní",J681,0)</f>
        <v>0</v>
      </c>
      <c r="BF681" s="211">
        <f>IF(N681="snížená",J681,0)</f>
        <v>0</v>
      </c>
      <c r="BG681" s="211">
        <f>IF(N681="zákl. přenesená",J681,0)</f>
        <v>0</v>
      </c>
      <c r="BH681" s="211">
        <f>IF(N681="sníž. přenesená",J681,0)</f>
        <v>0</v>
      </c>
      <c r="BI681" s="211">
        <f>IF(N681="nulová",J681,0)</f>
        <v>0</v>
      </c>
      <c r="BJ681" s="19" t="s">
        <v>77</v>
      </c>
      <c r="BK681" s="211">
        <f>ROUND(I681*H681,2)</f>
        <v>0</v>
      </c>
      <c r="BL681" s="19" t="s">
        <v>126</v>
      </c>
      <c r="BM681" s="210" t="s">
        <v>421</v>
      </c>
    </row>
    <row r="682" s="2" customFormat="1">
      <c r="A682" s="40"/>
      <c r="B682" s="41"/>
      <c r="C682" s="42"/>
      <c r="D682" s="212" t="s">
        <v>128</v>
      </c>
      <c r="E682" s="42"/>
      <c r="F682" s="213" t="s">
        <v>422</v>
      </c>
      <c r="G682" s="42"/>
      <c r="H682" s="42"/>
      <c r="I682" s="214"/>
      <c r="J682" s="42"/>
      <c r="K682" s="42"/>
      <c r="L682" s="46"/>
      <c r="M682" s="215"/>
      <c r="N682" s="216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128</v>
      </c>
      <c r="AU682" s="19" t="s">
        <v>79</v>
      </c>
    </row>
    <row r="683" s="13" customFormat="1">
      <c r="A683" s="13"/>
      <c r="B683" s="217"/>
      <c r="C683" s="218"/>
      <c r="D683" s="219" t="s">
        <v>130</v>
      </c>
      <c r="E683" s="220" t="s">
        <v>19</v>
      </c>
      <c r="F683" s="221" t="s">
        <v>423</v>
      </c>
      <c r="G683" s="218"/>
      <c r="H683" s="220" t="s">
        <v>19</v>
      </c>
      <c r="I683" s="222"/>
      <c r="J683" s="218"/>
      <c r="K683" s="218"/>
      <c r="L683" s="223"/>
      <c r="M683" s="224"/>
      <c r="N683" s="225"/>
      <c r="O683" s="225"/>
      <c r="P683" s="225"/>
      <c r="Q683" s="225"/>
      <c r="R683" s="225"/>
      <c r="S683" s="225"/>
      <c r="T683" s="22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27" t="s">
        <v>130</v>
      </c>
      <c r="AU683" s="227" t="s">
        <v>79</v>
      </c>
      <c r="AV683" s="13" t="s">
        <v>77</v>
      </c>
      <c r="AW683" s="13" t="s">
        <v>33</v>
      </c>
      <c r="AX683" s="13" t="s">
        <v>72</v>
      </c>
      <c r="AY683" s="227" t="s">
        <v>119</v>
      </c>
    </row>
    <row r="684" s="14" customFormat="1">
      <c r="A684" s="14"/>
      <c r="B684" s="228"/>
      <c r="C684" s="229"/>
      <c r="D684" s="219" t="s">
        <v>130</v>
      </c>
      <c r="E684" s="230" t="s">
        <v>19</v>
      </c>
      <c r="F684" s="231" t="s">
        <v>424</v>
      </c>
      <c r="G684" s="229"/>
      <c r="H684" s="232">
        <v>0.78100000000000003</v>
      </c>
      <c r="I684" s="233"/>
      <c r="J684" s="229"/>
      <c r="K684" s="229"/>
      <c r="L684" s="234"/>
      <c r="M684" s="235"/>
      <c r="N684" s="236"/>
      <c r="O684" s="236"/>
      <c r="P684" s="236"/>
      <c r="Q684" s="236"/>
      <c r="R684" s="236"/>
      <c r="S684" s="236"/>
      <c r="T684" s="237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38" t="s">
        <v>130</v>
      </c>
      <c r="AU684" s="238" t="s">
        <v>79</v>
      </c>
      <c r="AV684" s="14" t="s">
        <v>79</v>
      </c>
      <c r="AW684" s="14" t="s">
        <v>33</v>
      </c>
      <c r="AX684" s="14" t="s">
        <v>72</v>
      </c>
      <c r="AY684" s="238" t="s">
        <v>119</v>
      </c>
    </row>
    <row r="685" s="13" customFormat="1">
      <c r="A685" s="13"/>
      <c r="B685" s="217"/>
      <c r="C685" s="218"/>
      <c r="D685" s="219" t="s">
        <v>130</v>
      </c>
      <c r="E685" s="220" t="s">
        <v>19</v>
      </c>
      <c r="F685" s="221" t="s">
        <v>270</v>
      </c>
      <c r="G685" s="218"/>
      <c r="H685" s="220" t="s">
        <v>19</v>
      </c>
      <c r="I685" s="222"/>
      <c r="J685" s="218"/>
      <c r="K685" s="218"/>
      <c r="L685" s="223"/>
      <c r="M685" s="224"/>
      <c r="N685" s="225"/>
      <c r="O685" s="225"/>
      <c r="P685" s="225"/>
      <c r="Q685" s="225"/>
      <c r="R685" s="225"/>
      <c r="S685" s="225"/>
      <c r="T685" s="22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27" t="s">
        <v>130</v>
      </c>
      <c r="AU685" s="227" t="s">
        <v>79</v>
      </c>
      <c r="AV685" s="13" t="s">
        <v>77</v>
      </c>
      <c r="AW685" s="13" t="s">
        <v>33</v>
      </c>
      <c r="AX685" s="13" t="s">
        <v>72</v>
      </c>
      <c r="AY685" s="227" t="s">
        <v>119</v>
      </c>
    </row>
    <row r="686" s="14" customFormat="1">
      <c r="A686" s="14"/>
      <c r="B686" s="228"/>
      <c r="C686" s="229"/>
      <c r="D686" s="219" t="s">
        <v>130</v>
      </c>
      <c r="E686" s="230" t="s">
        <v>19</v>
      </c>
      <c r="F686" s="231" t="s">
        <v>425</v>
      </c>
      <c r="G686" s="229"/>
      <c r="H686" s="232">
        <v>0.070999999999999994</v>
      </c>
      <c r="I686" s="233"/>
      <c r="J686" s="229"/>
      <c r="K686" s="229"/>
      <c r="L686" s="234"/>
      <c r="M686" s="235"/>
      <c r="N686" s="236"/>
      <c r="O686" s="236"/>
      <c r="P686" s="236"/>
      <c r="Q686" s="236"/>
      <c r="R686" s="236"/>
      <c r="S686" s="236"/>
      <c r="T686" s="237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38" t="s">
        <v>130</v>
      </c>
      <c r="AU686" s="238" t="s">
        <v>79</v>
      </c>
      <c r="AV686" s="14" t="s">
        <v>79</v>
      </c>
      <c r="AW686" s="14" t="s">
        <v>33</v>
      </c>
      <c r="AX686" s="14" t="s">
        <v>72</v>
      </c>
      <c r="AY686" s="238" t="s">
        <v>119</v>
      </c>
    </row>
    <row r="687" s="13" customFormat="1">
      <c r="A687" s="13"/>
      <c r="B687" s="217"/>
      <c r="C687" s="218"/>
      <c r="D687" s="219" t="s">
        <v>130</v>
      </c>
      <c r="E687" s="220" t="s">
        <v>19</v>
      </c>
      <c r="F687" s="221" t="s">
        <v>426</v>
      </c>
      <c r="G687" s="218"/>
      <c r="H687" s="220" t="s">
        <v>19</v>
      </c>
      <c r="I687" s="222"/>
      <c r="J687" s="218"/>
      <c r="K687" s="218"/>
      <c r="L687" s="223"/>
      <c r="M687" s="224"/>
      <c r="N687" s="225"/>
      <c r="O687" s="225"/>
      <c r="P687" s="225"/>
      <c r="Q687" s="225"/>
      <c r="R687" s="225"/>
      <c r="S687" s="225"/>
      <c r="T687" s="22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27" t="s">
        <v>130</v>
      </c>
      <c r="AU687" s="227" t="s">
        <v>79</v>
      </c>
      <c r="AV687" s="13" t="s">
        <v>77</v>
      </c>
      <c r="AW687" s="13" t="s">
        <v>33</v>
      </c>
      <c r="AX687" s="13" t="s">
        <v>72</v>
      </c>
      <c r="AY687" s="227" t="s">
        <v>119</v>
      </c>
    </row>
    <row r="688" s="14" customFormat="1">
      <c r="A688" s="14"/>
      <c r="B688" s="228"/>
      <c r="C688" s="229"/>
      <c r="D688" s="219" t="s">
        <v>130</v>
      </c>
      <c r="E688" s="230" t="s">
        <v>19</v>
      </c>
      <c r="F688" s="231" t="s">
        <v>427</v>
      </c>
      <c r="G688" s="229"/>
      <c r="H688" s="232">
        <v>0.57099999999999995</v>
      </c>
      <c r="I688" s="233"/>
      <c r="J688" s="229"/>
      <c r="K688" s="229"/>
      <c r="L688" s="234"/>
      <c r="M688" s="235"/>
      <c r="N688" s="236"/>
      <c r="O688" s="236"/>
      <c r="P688" s="236"/>
      <c r="Q688" s="236"/>
      <c r="R688" s="236"/>
      <c r="S688" s="236"/>
      <c r="T688" s="237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38" t="s">
        <v>130</v>
      </c>
      <c r="AU688" s="238" t="s">
        <v>79</v>
      </c>
      <c r="AV688" s="14" t="s">
        <v>79</v>
      </c>
      <c r="AW688" s="14" t="s">
        <v>33</v>
      </c>
      <c r="AX688" s="14" t="s">
        <v>72</v>
      </c>
      <c r="AY688" s="238" t="s">
        <v>119</v>
      </c>
    </row>
    <row r="689" s="15" customFormat="1">
      <c r="A689" s="15"/>
      <c r="B689" s="239"/>
      <c r="C689" s="240"/>
      <c r="D689" s="219" t="s">
        <v>130</v>
      </c>
      <c r="E689" s="241" t="s">
        <v>19</v>
      </c>
      <c r="F689" s="242" t="s">
        <v>133</v>
      </c>
      <c r="G689" s="240"/>
      <c r="H689" s="243">
        <v>1.423</v>
      </c>
      <c r="I689" s="244"/>
      <c r="J689" s="240"/>
      <c r="K689" s="240"/>
      <c r="L689" s="245"/>
      <c r="M689" s="246"/>
      <c r="N689" s="247"/>
      <c r="O689" s="247"/>
      <c r="P689" s="247"/>
      <c r="Q689" s="247"/>
      <c r="R689" s="247"/>
      <c r="S689" s="247"/>
      <c r="T689" s="248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49" t="s">
        <v>130</v>
      </c>
      <c r="AU689" s="249" t="s">
        <v>79</v>
      </c>
      <c r="AV689" s="15" t="s">
        <v>126</v>
      </c>
      <c r="AW689" s="15" t="s">
        <v>33</v>
      </c>
      <c r="AX689" s="15" t="s">
        <v>77</v>
      </c>
      <c r="AY689" s="249" t="s">
        <v>119</v>
      </c>
    </row>
    <row r="690" s="12" customFormat="1" ht="22.8" customHeight="1">
      <c r="A690" s="12"/>
      <c r="B690" s="183"/>
      <c r="C690" s="184"/>
      <c r="D690" s="185" t="s">
        <v>71</v>
      </c>
      <c r="E690" s="197" t="s">
        <v>237</v>
      </c>
      <c r="F690" s="197" t="s">
        <v>428</v>
      </c>
      <c r="G690" s="184"/>
      <c r="H690" s="184"/>
      <c r="I690" s="187"/>
      <c r="J690" s="198">
        <f>BK690</f>
        <v>0</v>
      </c>
      <c r="K690" s="184"/>
      <c r="L690" s="189"/>
      <c r="M690" s="190"/>
      <c r="N690" s="191"/>
      <c r="O690" s="191"/>
      <c r="P690" s="192">
        <f>SUM(P691:P744)</f>
        <v>0</v>
      </c>
      <c r="Q690" s="191"/>
      <c r="R690" s="192">
        <f>SUM(R691:R744)</f>
        <v>5.7204700000000006</v>
      </c>
      <c r="S690" s="191"/>
      <c r="T690" s="193">
        <f>SUM(T691:T744)</f>
        <v>67.297799999999995</v>
      </c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R690" s="194" t="s">
        <v>77</v>
      </c>
      <c r="AT690" s="195" t="s">
        <v>71</v>
      </c>
      <c r="AU690" s="195" t="s">
        <v>77</v>
      </c>
      <c r="AY690" s="194" t="s">
        <v>119</v>
      </c>
      <c r="BK690" s="196">
        <f>SUM(BK691:BK744)</f>
        <v>0</v>
      </c>
    </row>
    <row r="691" s="2" customFormat="1" ht="24.15" customHeight="1">
      <c r="A691" s="40"/>
      <c r="B691" s="41"/>
      <c r="C691" s="199" t="s">
        <v>429</v>
      </c>
      <c r="D691" s="199" t="s">
        <v>121</v>
      </c>
      <c r="E691" s="200" t="s">
        <v>430</v>
      </c>
      <c r="F691" s="201" t="s">
        <v>431</v>
      </c>
      <c r="G691" s="202" t="s">
        <v>124</v>
      </c>
      <c r="H691" s="203">
        <v>100.431</v>
      </c>
      <c r="I691" s="204"/>
      <c r="J691" s="205">
        <f>ROUND(I691*H691,2)</f>
        <v>0</v>
      </c>
      <c r="K691" s="201" t="s">
        <v>125</v>
      </c>
      <c r="L691" s="46"/>
      <c r="M691" s="206" t="s">
        <v>19</v>
      </c>
      <c r="N691" s="207" t="s">
        <v>43</v>
      </c>
      <c r="O691" s="86"/>
      <c r="P691" s="208">
        <f>O691*H691</f>
        <v>0</v>
      </c>
      <c r="Q691" s="208">
        <v>0</v>
      </c>
      <c r="R691" s="208">
        <f>Q691*H691</f>
        <v>0</v>
      </c>
      <c r="S691" s="208">
        <v>0</v>
      </c>
      <c r="T691" s="209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10" t="s">
        <v>126</v>
      </c>
      <c r="AT691" s="210" t="s">
        <v>121</v>
      </c>
      <c r="AU691" s="210" t="s">
        <v>79</v>
      </c>
      <c r="AY691" s="19" t="s">
        <v>119</v>
      </c>
      <c r="BE691" s="211">
        <f>IF(N691="základní",J691,0)</f>
        <v>0</v>
      </c>
      <c r="BF691" s="211">
        <f>IF(N691="snížená",J691,0)</f>
        <v>0</v>
      </c>
      <c r="BG691" s="211">
        <f>IF(N691="zákl. přenesená",J691,0)</f>
        <v>0</v>
      </c>
      <c r="BH691" s="211">
        <f>IF(N691="sníž. přenesená",J691,0)</f>
        <v>0</v>
      </c>
      <c r="BI691" s="211">
        <f>IF(N691="nulová",J691,0)</f>
        <v>0</v>
      </c>
      <c r="BJ691" s="19" t="s">
        <v>77</v>
      </c>
      <c r="BK691" s="211">
        <f>ROUND(I691*H691,2)</f>
        <v>0</v>
      </c>
      <c r="BL691" s="19" t="s">
        <v>126</v>
      </c>
      <c r="BM691" s="210" t="s">
        <v>432</v>
      </c>
    </row>
    <row r="692" s="2" customFormat="1">
      <c r="A692" s="40"/>
      <c r="B692" s="41"/>
      <c r="C692" s="42"/>
      <c r="D692" s="212" t="s">
        <v>128</v>
      </c>
      <c r="E692" s="42"/>
      <c r="F692" s="213" t="s">
        <v>433</v>
      </c>
      <c r="G692" s="42"/>
      <c r="H692" s="42"/>
      <c r="I692" s="214"/>
      <c r="J692" s="42"/>
      <c r="K692" s="42"/>
      <c r="L692" s="46"/>
      <c r="M692" s="215"/>
      <c r="N692" s="216"/>
      <c r="O692" s="86"/>
      <c r="P692" s="86"/>
      <c r="Q692" s="86"/>
      <c r="R692" s="86"/>
      <c r="S692" s="86"/>
      <c r="T692" s="87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128</v>
      </c>
      <c r="AU692" s="19" t="s">
        <v>79</v>
      </c>
    </row>
    <row r="693" s="13" customFormat="1">
      <c r="A693" s="13"/>
      <c r="B693" s="217"/>
      <c r="C693" s="218"/>
      <c r="D693" s="219" t="s">
        <v>130</v>
      </c>
      <c r="E693" s="220" t="s">
        <v>19</v>
      </c>
      <c r="F693" s="221" t="s">
        <v>434</v>
      </c>
      <c r="G693" s="218"/>
      <c r="H693" s="220" t="s">
        <v>19</v>
      </c>
      <c r="I693" s="222"/>
      <c r="J693" s="218"/>
      <c r="K693" s="218"/>
      <c r="L693" s="223"/>
      <c r="M693" s="224"/>
      <c r="N693" s="225"/>
      <c r="O693" s="225"/>
      <c r="P693" s="225"/>
      <c r="Q693" s="225"/>
      <c r="R693" s="225"/>
      <c r="S693" s="225"/>
      <c r="T693" s="22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27" t="s">
        <v>130</v>
      </c>
      <c r="AU693" s="227" t="s">
        <v>79</v>
      </c>
      <c r="AV693" s="13" t="s">
        <v>77</v>
      </c>
      <c r="AW693" s="13" t="s">
        <v>33</v>
      </c>
      <c r="AX693" s="13" t="s">
        <v>72</v>
      </c>
      <c r="AY693" s="227" t="s">
        <v>119</v>
      </c>
    </row>
    <row r="694" s="14" customFormat="1">
      <c r="A694" s="14"/>
      <c r="B694" s="228"/>
      <c r="C694" s="229"/>
      <c r="D694" s="219" t="s">
        <v>130</v>
      </c>
      <c r="E694" s="230" t="s">
        <v>19</v>
      </c>
      <c r="F694" s="231" t="s">
        <v>435</v>
      </c>
      <c r="G694" s="229"/>
      <c r="H694" s="232">
        <v>7</v>
      </c>
      <c r="I694" s="233"/>
      <c r="J694" s="229"/>
      <c r="K694" s="229"/>
      <c r="L694" s="234"/>
      <c r="M694" s="235"/>
      <c r="N694" s="236"/>
      <c r="O694" s="236"/>
      <c r="P694" s="236"/>
      <c r="Q694" s="236"/>
      <c r="R694" s="236"/>
      <c r="S694" s="236"/>
      <c r="T694" s="237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38" t="s">
        <v>130</v>
      </c>
      <c r="AU694" s="238" t="s">
        <v>79</v>
      </c>
      <c r="AV694" s="14" t="s">
        <v>79</v>
      </c>
      <c r="AW694" s="14" t="s">
        <v>33</v>
      </c>
      <c r="AX694" s="14" t="s">
        <v>72</v>
      </c>
      <c r="AY694" s="238" t="s">
        <v>119</v>
      </c>
    </row>
    <row r="695" s="13" customFormat="1">
      <c r="A695" s="13"/>
      <c r="B695" s="217"/>
      <c r="C695" s="218"/>
      <c r="D695" s="219" t="s">
        <v>130</v>
      </c>
      <c r="E695" s="220" t="s">
        <v>19</v>
      </c>
      <c r="F695" s="221" t="s">
        <v>436</v>
      </c>
      <c r="G695" s="218"/>
      <c r="H695" s="220" t="s">
        <v>19</v>
      </c>
      <c r="I695" s="222"/>
      <c r="J695" s="218"/>
      <c r="K695" s="218"/>
      <c r="L695" s="223"/>
      <c r="M695" s="224"/>
      <c r="N695" s="225"/>
      <c r="O695" s="225"/>
      <c r="P695" s="225"/>
      <c r="Q695" s="225"/>
      <c r="R695" s="225"/>
      <c r="S695" s="225"/>
      <c r="T695" s="22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27" t="s">
        <v>130</v>
      </c>
      <c r="AU695" s="227" t="s">
        <v>79</v>
      </c>
      <c r="AV695" s="13" t="s">
        <v>77</v>
      </c>
      <c r="AW695" s="13" t="s">
        <v>33</v>
      </c>
      <c r="AX695" s="13" t="s">
        <v>72</v>
      </c>
      <c r="AY695" s="227" t="s">
        <v>119</v>
      </c>
    </row>
    <row r="696" s="14" customFormat="1">
      <c r="A696" s="14"/>
      <c r="B696" s="228"/>
      <c r="C696" s="229"/>
      <c r="D696" s="219" t="s">
        <v>130</v>
      </c>
      <c r="E696" s="230" t="s">
        <v>19</v>
      </c>
      <c r="F696" s="231" t="s">
        <v>437</v>
      </c>
      <c r="G696" s="229"/>
      <c r="H696" s="232">
        <v>93.430999999999997</v>
      </c>
      <c r="I696" s="233"/>
      <c r="J696" s="229"/>
      <c r="K696" s="229"/>
      <c r="L696" s="234"/>
      <c r="M696" s="235"/>
      <c r="N696" s="236"/>
      <c r="O696" s="236"/>
      <c r="P696" s="236"/>
      <c r="Q696" s="236"/>
      <c r="R696" s="236"/>
      <c r="S696" s="236"/>
      <c r="T696" s="237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38" t="s">
        <v>130</v>
      </c>
      <c r="AU696" s="238" t="s">
        <v>79</v>
      </c>
      <c r="AV696" s="14" t="s">
        <v>79</v>
      </c>
      <c r="AW696" s="14" t="s">
        <v>33</v>
      </c>
      <c r="AX696" s="14" t="s">
        <v>72</v>
      </c>
      <c r="AY696" s="238" t="s">
        <v>119</v>
      </c>
    </row>
    <row r="697" s="15" customFormat="1">
      <c r="A697" s="15"/>
      <c r="B697" s="239"/>
      <c r="C697" s="240"/>
      <c r="D697" s="219" t="s">
        <v>130</v>
      </c>
      <c r="E697" s="241" t="s">
        <v>19</v>
      </c>
      <c r="F697" s="242" t="s">
        <v>133</v>
      </c>
      <c r="G697" s="240"/>
      <c r="H697" s="243">
        <v>100.431</v>
      </c>
      <c r="I697" s="244"/>
      <c r="J697" s="240"/>
      <c r="K697" s="240"/>
      <c r="L697" s="245"/>
      <c r="M697" s="246"/>
      <c r="N697" s="247"/>
      <c r="O697" s="247"/>
      <c r="P697" s="247"/>
      <c r="Q697" s="247"/>
      <c r="R697" s="247"/>
      <c r="S697" s="247"/>
      <c r="T697" s="248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49" t="s">
        <v>130</v>
      </c>
      <c r="AU697" s="249" t="s">
        <v>79</v>
      </c>
      <c r="AV697" s="15" t="s">
        <v>126</v>
      </c>
      <c r="AW697" s="15" t="s">
        <v>33</v>
      </c>
      <c r="AX697" s="15" t="s">
        <v>77</v>
      </c>
      <c r="AY697" s="249" t="s">
        <v>119</v>
      </c>
    </row>
    <row r="698" s="2" customFormat="1" ht="24.15" customHeight="1">
      <c r="A698" s="40"/>
      <c r="B698" s="41"/>
      <c r="C698" s="199" t="s">
        <v>438</v>
      </c>
      <c r="D698" s="199" t="s">
        <v>121</v>
      </c>
      <c r="E698" s="200" t="s">
        <v>439</v>
      </c>
      <c r="F698" s="201" t="s">
        <v>440</v>
      </c>
      <c r="G698" s="202" t="s">
        <v>224</v>
      </c>
      <c r="H698" s="203">
        <v>9.5229999999999997</v>
      </c>
      <c r="I698" s="204"/>
      <c r="J698" s="205">
        <f>ROUND(I698*H698,2)</f>
        <v>0</v>
      </c>
      <c r="K698" s="201" t="s">
        <v>125</v>
      </c>
      <c r="L698" s="46"/>
      <c r="M698" s="206" t="s">
        <v>19</v>
      </c>
      <c r="N698" s="207" t="s">
        <v>43</v>
      </c>
      <c r="O698" s="86"/>
      <c r="P698" s="208">
        <f>O698*H698</f>
        <v>0</v>
      </c>
      <c r="Q698" s="208">
        <v>0</v>
      </c>
      <c r="R698" s="208">
        <f>Q698*H698</f>
        <v>0</v>
      </c>
      <c r="S698" s="208">
        <v>2.2000000000000002</v>
      </c>
      <c r="T698" s="209">
        <f>S698*H698</f>
        <v>20.950600000000001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0" t="s">
        <v>126</v>
      </c>
      <c r="AT698" s="210" t="s">
        <v>121</v>
      </c>
      <c r="AU698" s="210" t="s">
        <v>79</v>
      </c>
      <c r="AY698" s="19" t="s">
        <v>119</v>
      </c>
      <c r="BE698" s="211">
        <f>IF(N698="základní",J698,0)</f>
        <v>0</v>
      </c>
      <c r="BF698" s="211">
        <f>IF(N698="snížená",J698,0)</f>
        <v>0</v>
      </c>
      <c r="BG698" s="211">
        <f>IF(N698="zákl. přenesená",J698,0)</f>
        <v>0</v>
      </c>
      <c r="BH698" s="211">
        <f>IF(N698="sníž. přenesená",J698,0)</f>
        <v>0</v>
      </c>
      <c r="BI698" s="211">
        <f>IF(N698="nulová",J698,0)</f>
        <v>0</v>
      </c>
      <c r="BJ698" s="19" t="s">
        <v>77</v>
      </c>
      <c r="BK698" s="211">
        <f>ROUND(I698*H698,2)</f>
        <v>0</v>
      </c>
      <c r="BL698" s="19" t="s">
        <v>126</v>
      </c>
      <c r="BM698" s="210" t="s">
        <v>441</v>
      </c>
    </row>
    <row r="699" s="2" customFormat="1">
      <c r="A699" s="40"/>
      <c r="B699" s="41"/>
      <c r="C699" s="42"/>
      <c r="D699" s="212" t="s">
        <v>128</v>
      </c>
      <c r="E699" s="42"/>
      <c r="F699" s="213" t="s">
        <v>442</v>
      </c>
      <c r="G699" s="42"/>
      <c r="H699" s="42"/>
      <c r="I699" s="214"/>
      <c r="J699" s="42"/>
      <c r="K699" s="42"/>
      <c r="L699" s="46"/>
      <c r="M699" s="215"/>
      <c r="N699" s="216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128</v>
      </c>
      <c r="AU699" s="19" t="s">
        <v>79</v>
      </c>
    </row>
    <row r="700" s="13" customFormat="1">
      <c r="A700" s="13"/>
      <c r="B700" s="217"/>
      <c r="C700" s="218"/>
      <c r="D700" s="219" t="s">
        <v>130</v>
      </c>
      <c r="E700" s="220" t="s">
        <v>19</v>
      </c>
      <c r="F700" s="221" t="s">
        <v>242</v>
      </c>
      <c r="G700" s="218"/>
      <c r="H700" s="220" t="s">
        <v>19</v>
      </c>
      <c r="I700" s="222"/>
      <c r="J700" s="218"/>
      <c r="K700" s="218"/>
      <c r="L700" s="223"/>
      <c r="M700" s="224"/>
      <c r="N700" s="225"/>
      <c r="O700" s="225"/>
      <c r="P700" s="225"/>
      <c r="Q700" s="225"/>
      <c r="R700" s="225"/>
      <c r="S700" s="225"/>
      <c r="T700" s="22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27" t="s">
        <v>130</v>
      </c>
      <c r="AU700" s="227" t="s">
        <v>79</v>
      </c>
      <c r="AV700" s="13" t="s">
        <v>77</v>
      </c>
      <c r="AW700" s="13" t="s">
        <v>33</v>
      </c>
      <c r="AX700" s="13" t="s">
        <v>72</v>
      </c>
      <c r="AY700" s="227" t="s">
        <v>119</v>
      </c>
    </row>
    <row r="701" s="13" customFormat="1">
      <c r="A701" s="13"/>
      <c r="B701" s="217"/>
      <c r="C701" s="218"/>
      <c r="D701" s="219" t="s">
        <v>130</v>
      </c>
      <c r="E701" s="220" t="s">
        <v>19</v>
      </c>
      <c r="F701" s="221" t="s">
        <v>443</v>
      </c>
      <c r="G701" s="218"/>
      <c r="H701" s="220" t="s">
        <v>19</v>
      </c>
      <c r="I701" s="222"/>
      <c r="J701" s="218"/>
      <c r="K701" s="218"/>
      <c r="L701" s="223"/>
      <c r="M701" s="224"/>
      <c r="N701" s="225"/>
      <c r="O701" s="225"/>
      <c r="P701" s="225"/>
      <c r="Q701" s="225"/>
      <c r="R701" s="225"/>
      <c r="S701" s="225"/>
      <c r="T701" s="22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27" t="s">
        <v>130</v>
      </c>
      <c r="AU701" s="227" t="s">
        <v>79</v>
      </c>
      <c r="AV701" s="13" t="s">
        <v>77</v>
      </c>
      <c r="AW701" s="13" t="s">
        <v>33</v>
      </c>
      <c r="AX701" s="13" t="s">
        <v>72</v>
      </c>
      <c r="AY701" s="227" t="s">
        <v>119</v>
      </c>
    </row>
    <row r="702" s="14" customFormat="1">
      <c r="A702" s="14"/>
      <c r="B702" s="228"/>
      <c r="C702" s="229"/>
      <c r="D702" s="219" t="s">
        <v>130</v>
      </c>
      <c r="E702" s="230" t="s">
        <v>19</v>
      </c>
      <c r="F702" s="231" t="s">
        <v>444</v>
      </c>
      <c r="G702" s="229"/>
      <c r="H702" s="232">
        <v>2.129</v>
      </c>
      <c r="I702" s="233"/>
      <c r="J702" s="229"/>
      <c r="K702" s="229"/>
      <c r="L702" s="234"/>
      <c r="M702" s="235"/>
      <c r="N702" s="236"/>
      <c r="O702" s="236"/>
      <c r="P702" s="236"/>
      <c r="Q702" s="236"/>
      <c r="R702" s="236"/>
      <c r="S702" s="236"/>
      <c r="T702" s="237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38" t="s">
        <v>130</v>
      </c>
      <c r="AU702" s="238" t="s">
        <v>79</v>
      </c>
      <c r="AV702" s="14" t="s">
        <v>79</v>
      </c>
      <c r="AW702" s="14" t="s">
        <v>33</v>
      </c>
      <c r="AX702" s="14" t="s">
        <v>72</v>
      </c>
      <c r="AY702" s="238" t="s">
        <v>119</v>
      </c>
    </row>
    <row r="703" s="13" customFormat="1">
      <c r="A703" s="13"/>
      <c r="B703" s="217"/>
      <c r="C703" s="218"/>
      <c r="D703" s="219" t="s">
        <v>130</v>
      </c>
      <c r="E703" s="220" t="s">
        <v>19</v>
      </c>
      <c r="F703" s="221" t="s">
        <v>445</v>
      </c>
      <c r="G703" s="218"/>
      <c r="H703" s="220" t="s">
        <v>19</v>
      </c>
      <c r="I703" s="222"/>
      <c r="J703" s="218"/>
      <c r="K703" s="218"/>
      <c r="L703" s="223"/>
      <c r="M703" s="224"/>
      <c r="N703" s="225"/>
      <c r="O703" s="225"/>
      <c r="P703" s="225"/>
      <c r="Q703" s="225"/>
      <c r="R703" s="225"/>
      <c r="S703" s="225"/>
      <c r="T703" s="22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27" t="s">
        <v>130</v>
      </c>
      <c r="AU703" s="227" t="s">
        <v>79</v>
      </c>
      <c r="AV703" s="13" t="s">
        <v>77</v>
      </c>
      <c r="AW703" s="13" t="s">
        <v>33</v>
      </c>
      <c r="AX703" s="13" t="s">
        <v>72</v>
      </c>
      <c r="AY703" s="227" t="s">
        <v>119</v>
      </c>
    </row>
    <row r="704" s="14" customFormat="1">
      <c r="A704" s="14"/>
      <c r="B704" s="228"/>
      <c r="C704" s="229"/>
      <c r="D704" s="219" t="s">
        <v>130</v>
      </c>
      <c r="E704" s="230" t="s">
        <v>19</v>
      </c>
      <c r="F704" s="231" t="s">
        <v>446</v>
      </c>
      <c r="G704" s="229"/>
      <c r="H704" s="232">
        <v>4.766</v>
      </c>
      <c r="I704" s="233"/>
      <c r="J704" s="229"/>
      <c r="K704" s="229"/>
      <c r="L704" s="234"/>
      <c r="M704" s="235"/>
      <c r="N704" s="236"/>
      <c r="O704" s="236"/>
      <c r="P704" s="236"/>
      <c r="Q704" s="236"/>
      <c r="R704" s="236"/>
      <c r="S704" s="236"/>
      <c r="T704" s="237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38" t="s">
        <v>130</v>
      </c>
      <c r="AU704" s="238" t="s">
        <v>79</v>
      </c>
      <c r="AV704" s="14" t="s">
        <v>79</v>
      </c>
      <c r="AW704" s="14" t="s">
        <v>33</v>
      </c>
      <c r="AX704" s="14" t="s">
        <v>72</v>
      </c>
      <c r="AY704" s="238" t="s">
        <v>119</v>
      </c>
    </row>
    <row r="705" s="13" customFormat="1">
      <c r="A705" s="13"/>
      <c r="B705" s="217"/>
      <c r="C705" s="218"/>
      <c r="D705" s="219" t="s">
        <v>130</v>
      </c>
      <c r="E705" s="220" t="s">
        <v>19</v>
      </c>
      <c r="F705" s="221" t="s">
        <v>447</v>
      </c>
      <c r="G705" s="218"/>
      <c r="H705" s="220" t="s">
        <v>19</v>
      </c>
      <c r="I705" s="222"/>
      <c r="J705" s="218"/>
      <c r="K705" s="218"/>
      <c r="L705" s="223"/>
      <c r="M705" s="224"/>
      <c r="N705" s="225"/>
      <c r="O705" s="225"/>
      <c r="P705" s="225"/>
      <c r="Q705" s="225"/>
      <c r="R705" s="225"/>
      <c r="S705" s="225"/>
      <c r="T705" s="22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27" t="s">
        <v>130</v>
      </c>
      <c r="AU705" s="227" t="s">
        <v>79</v>
      </c>
      <c r="AV705" s="13" t="s">
        <v>77</v>
      </c>
      <c r="AW705" s="13" t="s">
        <v>33</v>
      </c>
      <c r="AX705" s="13" t="s">
        <v>72</v>
      </c>
      <c r="AY705" s="227" t="s">
        <v>119</v>
      </c>
    </row>
    <row r="706" s="14" customFormat="1">
      <c r="A706" s="14"/>
      <c r="B706" s="228"/>
      <c r="C706" s="229"/>
      <c r="D706" s="219" t="s">
        <v>130</v>
      </c>
      <c r="E706" s="230" t="s">
        <v>19</v>
      </c>
      <c r="F706" s="231" t="s">
        <v>448</v>
      </c>
      <c r="G706" s="229"/>
      <c r="H706" s="232">
        <v>2.1120000000000001</v>
      </c>
      <c r="I706" s="233"/>
      <c r="J706" s="229"/>
      <c r="K706" s="229"/>
      <c r="L706" s="234"/>
      <c r="M706" s="235"/>
      <c r="N706" s="236"/>
      <c r="O706" s="236"/>
      <c r="P706" s="236"/>
      <c r="Q706" s="236"/>
      <c r="R706" s="236"/>
      <c r="S706" s="236"/>
      <c r="T706" s="237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38" t="s">
        <v>130</v>
      </c>
      <c r="AU706" s="238" t="s">
        <v>79</v>
      </c>
      <c r="AV706" s="14" t="s">
        <v>79</v>
      </c>
      <c r="AW706" s="14" t="s">
        <v>33</v>
      </c>
      <c r="AX706" s="14" t="s">
        <v>72</v>
      </c>
      <c r="AY706" s="238" t="s">
        <v>119</v>
      </c>
    </row>
    <row r="707" s="13" customFormat="1">
      <c r="A707" s="13"/>
      <c r="B707" s="217"/>
      <c r="C707" s="218"/>
      <c r="D707" s="219" t="s">
        <v>130</v>
      </c>
      <c r="E707" s="220" t="s">
        <v>19</v>
      </c>
      <c r="F707" s="221" t="s">
        <v>449</v>
      </c>
      <c r="G707" s="218"/>
      <c r="H707" s="220" t="s">
        <v>19</v>
      </c>
      <c r="I707" s="222"/>
      <c r="J707" s="218"/>
      <c r="K707" s="218"/>
      <c r="L707" s="223"/>
      <c r="M707" s="224"/>
      <c r="N707" s="225"/>
      <c r="O707" s="225"/>
      <c r="P707" s="225"/>
      <c r="Q707" s="225"/>
      <c r="R707" s="225"/>
      <c r="S707" s="225"/>
      <c r="T707" s="22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27" t="s">
        <v>130</v>
      </c>
      <c r="AU707" s="227" t="s">
        <v>79</v>
      </c>
      <c r="AV707" s="13" t="s">
        <v>77</v>
      </c>
      <c r="AW707" s="13" t="s">
        <v>33</v>
      </c>
      <c r="AX707" s="13" t="s">
        <v>72</v>
      </c>
      <c r="AY707" s="227" t="s">
        <v>119</v>
      </c>
    </row>
    <row r="708" s="14" customFormat="1">
      <c r="A708" s="14"/>
      <c r="B708" s="228"/>
      <c r="C708" s="229"/>
      <c r="D708" s="219" t="s">
        <v>130</v>
      </c>
      <c r="E708" s="230" t="s">
        <v>19</v>
      </c>
      <c r="F708" s="231" t="s">
        <v>450</v>
      </c>
      <c r="G708" s="229"/>
      <c r="H708" s="232">
        <v>0.51600000000000001</v>
      </c>
      <c r="I708" s="233"/>
      <c r="J708" s="229"/>
      <c r="K708" s="229"/>
      <c r="L708" s="234"/>
      <c r="M708" s="235"/>
      <c r="N708" s="236"/>
      <c r="O708" s="236"/>
      <c r="P708" s="236"/>
      <c r="Q708" s="236"/>
      <c r="R708" s="236"/>
      <c r="S708" s="236"/>
      <c r="T708" s="23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38" t="s">
        <v>130</v>
      </c>
      <c r="AU708" s="238" t="s">
        <v>79</v>
      </c>
      <c r="AV708" s="14" t="s">
        <v>79</v>
      </c>
      <c r="AW708" s="14" t="s">
        <v>33</v>
      </c>
      <c r="AX708" s="14" t="s">
        <v>72</v>
      </c>
      <c r="AY708" s="238" t="s">
        <v>119</v>
      </c>
    </row>
    <row r="709" s="15" customFormat="1">
      <c r="A709" s="15"/>
      <c r="B709" s="239"/>
      <c r="C709" s="240"/>
      <c r="D709" s="219" t="s">
        <v>130</v>
      </c>
      <c r="E709" s="241" t="s">
        <v>19</v>
      </c>
      <c r="F709" s="242" t="s">
        <v>133</v>
      </c>
      <c r="G709" s="240"/>
      <c r="H709" s="243">
        <v>9.5229999999999997</v>
      </c>
      <c r="I709" s="244"/>
      <c r="J709" s="240"/>
      <c r="K709" s="240"/>
      <c r="L709" s="245"/>
      <c r="M709" s="246"/>
      <c r="N709" s="247"/>
      <c r="O709" s="247"/>
      <c r="P709" s="247"/>
      <c r="Q709" s="247"/>
      <c r="R709" s="247"/>
      <c r="S709" s="247"/>
      <c r="T709" s="248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49" t="s">
        <v>130</v>
      </c>
      <c r="AU709" s="249" t="s">
        <v>79</v>
      </c>
      <c r="AV709" s="15" t="s">
        <v>126</v>
      </c>
      <c r="AW709" s="15" t="s">
        <v>33</v>
      </c>
      <c r="AX709" s="15" t="s">
        <v>77</v>
      </c>
      <c r="AY709" s="249" t="s">
        <v>119</v>
      </c>
    </row>
    <row r="710" s="2" customFormat="1" ht="37.8" customHeight="1">
      <c r="A710" s="40"/>
      <c r="B710" s="41"/>
      <c r="C710" s="199" t="s">
        <v>451</v>
      </c>
      <c r="D710" s="199" t="s">
        <v>121</v>
      </c>
      <c r="E710" s="200" t="s">
        <v>452</v>
      </c>
      <c r="F710" s="201" t="s">
        <v>453</v>
      </c>
      <c r="G710" s="202" t="s">
        <v>224</v>
      </c>
      <c r="H710" s="203">
        <v>28.966999999999999</v>
      </c>
      <c r="I710" s="204"/>
      <c r="J710" s="205">
        <f>ROUND(I710*H710,2)</f>
        <v>0</v>
      </c>
      <c r="K710" s="201" t="s">
        <v>125</v>
      </c>
      <c r="L710" s="46"/>
      <c r="M710" s="206" t="s">
        <v>19</v>
      </c>
      <c r="N710" s="207" t="s">
        <v>43</v>
      </c>
      <c r="O710" s="86"/>
      <c r="P710" s="208">
        <f>O710*H710</f>
        <v>0</v>
      </c>
      <c r="Q710" s="208">
        <v>0</v>
      </c>
      <c r="R710" s="208">
        <f>Q710*H710</f>
        <v>0</v>
      </c>
      <c r="S710" s="208">
        <v>1.6000000000000001</v>
      </c>
      <c r="T710" s="209">
        <f>S710*H710</f>
        <v>46.347200000000001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10" t="s">
        <v>126</v>
      </c>
      <c r="AT710" s="210" t="s">
        <v>121</v>
      </c>
      <c r="AU710" s="210" t="s">
        <v>79</v>
      </c>
      <c r="AY710" s="19" t="s">
        <v>119</v>
      </c>
      <c r="BE710" s="211">
        <f>IF(N710="základní",J710,0)</f>
        <v>0</v>
      </c>
      <c r="BF710" s="211">
        <f>IF(N710="snížená",J710,0)</f>
        <v>0</v>
      </c>
      <c r="BG710" s="211">
        <f>IF(N710="zákl. přenesená",J710,0)</f>
        <v>0</v>
      </c>
      <c r="BH710" s="211">
        <f>IF(N710="sníž. přenesená",J710,0)</f>
        <v>0</v>
      </c>
      <c r="BI710" s="211">
        <f>IF(N710="nulová",J710,0)</f>
        <v>0</v>
      </c>
      <c r="BJ710" s="19" t="s">
        <v>77</v>
      </c>
      <c r="BK710" s="211">
        <f>ROUND(I710*H710,2)</f>
        <v>0</v>
      </c>
      <c r="BL710" s="19" t="s">
        <v>126</v>
      </c>
      <c r="BM710" s="210" t="s">
        <v>454</v>
      </c>
    </row>
    <row r="711" s="2" customFormat="1">
      <c r="A711" s="40"/>
      <c r="B711" s="41"/>
      <c r="C711" s="42"/>
      <c r="D711" s="212" t="s">
        <v>128</v>
      </c>
      <c r="E711" s="42"/>
      <c r="F711" s="213" t="s">
        <v>455</v>
      </c>
      <c r="G711" s="42"/>
      <c r="H711" s="42"/>
      <c r="I711" s="214"/>
      <c r="J711" s="42"/>
      <c r="K711" s="42"/>
      <c r="L711" s="46"/>
      <c r="M711" s="215"/>
      <c r="N711" s="216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128</v>
      </c>
      <c r="AU711" s="19" t="s">
        <v>79</v>
      </c>
    </row>
    <row r="712" s="13" customFormat="1">
      <c r="A712" s="13"/>
      <c r="B712" s="217"/>
      <c r="C712" s="218"/>
      <c r="D712" s="219" t="s">
        <v>130</v>
      </c>
      <c r="E712" s="220" t="s">
        <v>19</v>
      </c>
      <c r="F712" s="221" t="s">
        <v>270</v>
      </c>
      <c r="G712" s="218"/>
      <c r="H712" s="220" t="s">
        <v>19</v>
      </c>
      <c r="I712" s="222"/>
      <c r="J712" s="218"/>
      <c r="K712" s="218"/>
      <c r="L712" s="223"/>
      <c r="M712" s="224"/>
      <c r="N712" s="225"/>
      <c r="O712" s="225"/>
      <c r="P712" s="225"/>
      <c r="Q712" s="225"/>
      <c r="R712" s="225"/>
      <c r="S712" s="225"/>
      <c r="T712" s="22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27" t="s">
        <v>130</v>
      </c>
      <c r="AU712" s="227" t="s">
        <v>79</v>
      </c>
      <c r="AV712" s="13" t="s">
        <v>77</v>
      </c>
      <c r="AW712" s="13" t="s">
        <v>33</v>
      </c>
      <c r="AX712" s="13" t="s">
        <v>72</v>
      </c>
      <c r="AY712" s="227" t="s">
        <v>119</v>
      </c>
    </row>
    <row r="713" s="14" customFormat="1">
      <c r="A713" s="14"/>
      <c r="B713" s="228"/>
      <c r="C713" s="229"/>
      <c r="D713" s="219" t="s">
        <v>130</v>
      </c>
      <c r="E713" s="230" t="s">
        <v>19</v>
      </c>
      <c r="F713" s="231" t="s">
        <v>456</v>
      </c>
      <c r="G713" s="229"/>
      <c r="H713" s="232">
        <v>3.2000000000000002</v>
      </c>
      <c r="I713" s="233"/>
      <c r="J713" s="229"/>
      <c r="K713" s="229"/>
      <c r="L713" s="234"/>
      <c r="M713" s="235"/>
      <c r="N713" s="236"/>
      <c r="O713" s="236"/>
      <c r="P713" s="236"/>
      <c r="Q713" s="236"/>
      <c r="R713" s="236"/>
      <c r="S713" s="236"/>
      <c r="T713" s="237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38" t="s">
        <v>130</v>
      </c>
      <c r="AU713" s="238" t="s">
        <v>79</v>
      </c>
      <c r="AV713" s="14" t="s">
        <v>79</v>
      </c>
      <c r="AW713" s="14" t="s">
        <v>33</v>
      </c>
      <c r="AX713" s="14" t="s">
        <v>72</v>
      </c>
      <c r="AY713" s="238" t="s">
        <v>119</v>
      </c>
    </row>
    <row r="714" s="13" customFormat="1">
      <c r="A714" s="13"/>
      <c r="B714" s="217"/>
      <c r="C714" s="218"/>
      <c r="D714" s="219" t="s">
        <v>130</v>
      </c>
      <c r="E714" s="220" t="s">
        <v>19</v>
      </c>
      <c r="F714" s="221" t="s">
        <v>242</v>
      </c>
      <c r="G714" s="218"/>
      <c r="H714" s="220" t="s">
        <v>19</v>
      </c>
      <c r="I714" s="222"/>
      <c r="J714" s="218"/>
      <c r="K714" s="218"/>
      <c r="L714" s="223"/>
      <c r="M714" s="224"/>
      <c r="N714" s="225"/>
      <c r="O714" s="225"/>
      <c r="P714" s="225"/>
      <c r="Q714" s="225"/>
      <c r="R714" s="225"/>
      <c r="S714" s="225"/>
      <c r="T714" s="22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27" t="s">
        <v>130</v>
      </c>
      <c r="AU714" s="227" t="s">
        <v>79</v>
      </c>
      <c r="AV714" s="13" t="s">
        <v>77</v>
      </c>
      <c r="AW714" s="13" t="s">
        <v>33</v>
      </c>
      <c r="AX714" s="13" t="s">
        <v>72</v>
      </c>
      <c r="AY714" s="227" t="s">
        <v>119</v>
      </c>
    </row>
    <row r="715" s="13" customFormat="1">
      <c r="A715" s="13"/>
      <c r="B715" s="217"/>
      <c r="C715" s="218"/>
      <c r="D715" s="219" t="s">
        <v>130</v>
      </c>
      <c r="E715" s="220" t="s">
        <v>19</v>
      </c>
      <c r="F715" s="221" t="s">
        <v>443</v>
      </c>
      <c r="G715" s="218"/>
      <c r="H715" s="220" t="s">
        <v>19</v>
      </c>
      <c r="I715" s="222"/>
      <c r="J715" s="218"/>
      <c r="K715" s="218"/>
      <c r="L715" s="223"/>
      <c r="M715" s="224"/>
      <c r="N715" s="225"/>
      <c r="O715" s="225"/>
      <c r="P715" s="225"/>
      <c r="Q715" s="225"/>
      <c r="R715" s="225"/>
      <c r="S715" s="225"/>
      <c r="T715" s="22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27" t="s">
        <v>130</v>
      </c>
      <c r="AU715" s="227" t="s">
        <v>79</v>
      </c>
      <c r="AV715" s="13" t="s">
        <v>77</v>
      </c>
      <c r="AW715" s="13" t="s">
        <v>33</v>
      </c>
      <c r="AX715" s="13" t="s">
        <v>72</v>
      </c>
      <c r="AY715" s="227" t="s">
        <v>119</v>
      </c>
    </row>
    <row r="716" s="14" customFormat="1">
      <c r="A716" s="14"/>
      <c r="B716" s="228"/>
      <c r="C716" s="229"/>
      <c r="D716" s="219" t="s">
        <v>130</v>
      </c>
      <c r="E716" s="230" t="s">
        <v>19</v>
      </c>
      <c r="F716" s="231" t="s">
        <v>457</v>
      </c>
      <c r="G716" s="229"/>
      <c r="H716" s="232">
        <v>5.3929999999999998</v>
      </c>
      <c r="I716" s="233"/>
      <c r="J716" s="229"/>
      <c r="K716" s="229"/>
      <c r="L716" s="234"/>
      <c r="M716" s="235"/>
      <c r="N716" s="236"/>
      <c r="O716" s="236"/>
      <c r="P716" s="236"/>
      <c r="Q716" s="236"/>
      <c r="R716" s="236"/>
      <c r="S716" s="236"/>
      <c r="T716" s="237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38" t="s">
        <v>130</v>
      </c>
      <c r="AU716" s="238" t="s">
        <v>79</v>
      </c>
      <c r="AV716" s="14" t="s">
        <v>79</v>
      </c>
      <c r="AW716" s="14" t="s">
        <v>33</v>
      </c>
      <c r="AX716" s="14" t="s">
        <v>72</v>
      </c>
      <c r="AY716" s="238" t="s">
        <v>119</v>
      </c>
    </row>
    <row r="717" s="13" customFormat="1">
      <c r="A717" s="13"/>
      <c r="B717" s="217"/>
      <c r="C717" s="218"/>
      <c r="D717" s="219" t="s">
        <v>130</v>
      </c>
      <c r="E717" s="220" t="s">
        <v>19</v>
      </c>
      <c r="F717" s="221" t="s">
        <v>445</v>
      </c>
      <c r="G717" s="218"/>
      <c r="H717" s="220" t="s">
        <v>19</v>
      </c>
      <c r="I717" s="222"/>
      <c r="J717" s="218"/>
      <c r="K717" s="218"/>
      <c r="L717" s="223"/>
      <c r="M717" s="224"/>
      <c r="N717" s="225"/>
      <c r="O717" s="225"/>
      <c r="P717" s="225"/>
      <c r="Q717" s="225"/>
      <c r="R717" s="225"/>
      <c r="S717" s="225"/>
      <c r="T717" s="22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27" t="s">
        <v>130</v>
      </c>
      <c r="AU717" s="227" t="s">
        <v>79</v>
      </c>
      <c r="AV717" s="13" t="s">
        <v>77</v>
      </c>
      <c r="AW717" s="13" t="s">
        <v>33</v>
      </c>
      <c r="AX717" s="13" t="s">
        <v>72</v>
      </c>
      <c r="AY717" s="227" t="s">
        <v>119</v>
      </c>
    </row>
    <row r="718" s="14" customFormat="1">
      <c r="A718" s="14"/>
      <c r="B718" s="228"/>
      <c r="C718" s="229"/>
      <c r="D718" s="219" t="s">
        <v>130</v>
      </c>
      <c r="E718" s="230" t="s">
        <v>19</v>
      </c>
      <c r="F718" s="231" t="s">
        <v>458</v>
      </c>
      <c r="G718" s="229"/>
      <c r="H718" s="232">
        <v>12.313000000000001</v>
      </c>
      <c r="I718" s="233"/>
      <c r="J718" s="229"/>
      <c r="K718" s="229"/>
      <c r="L718" s="234"/>
      <c r="M718" s="235"/>
      <c r="N718" s="236"/>
      <c r="O718" s="236"/>
      <c r="P718" s="236"/>
      <c r="Q718" s="236"/>
      <c r="R718" s="236"/>
      <c r="S718" s="236"/>
      <c r="T718" s="237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38" t="s">
        <v>130</v>
      </c>
      <c r="AU718" s="238" t="s">
        <v>79</v>
      </c>
      <c r="AV718" s="14" t="s">
        <v>79</v>
      </c>
      <c r="AW718" s="14" t="s">
        <v>33</v>
      </c>
      <c r="AX718" s="14" t="s">
        <v>72</v>
      </c>
      <c r="AY718" s="238" t="s">
        <v>119</v>
      </c>
    </row>
    <row r="719" s="13" customFormat="1">
      <c r="A719" s="13"/>
      <c r="B719" s="217"/>
      <c r="C719" s="218"/>
      <c r="D719" s="219" t="s">
        <v>130</v>
      </c>
      <c r="E719" s="220" t="s">
        <v>19</v>
      </c>
      <c r="F719" s="221" t="s">
        <v>447</v>
      </c>
      <c r="G719" s="218"/>
      <c r="H719" s="220" t="s">
        <v>19</v>
      </c>
      <c r="I719" s="222"/>
      <c r="J719" s="218"/>
      <c r="K719" s="218"/>
      <c r="L719" s="223"/>
      <c r="M719" s="224"/>
      <c r="N719" s="225"/>
      <c r="O719" s="225"/>
      <c r="P719" s="225"/>
      <c r="Q719" s="225"/>
      <c r="R719" s="225"/>
      <c r="S719" s="225"/>
      <c r="T719" s="22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27" t="s">
        <v>130</v>
      </c>
      <c r="AU719" s="227" t="s">
        <v>79</v>
      </c>
      <c r="AV719" s="13" t="s">
        <v>77</v>
      </c>
      <c r="AW719" s="13" t="s">
        <v>33</v>
      </c>
      <c r="AX719" s="13" t="s">
        <v>72</v>
      </c>
      <c r="AY719" s="227" t="s">
        <v>119</v>
      </c>
    </row>
    <row r="720" s="14" customFormat="1">
      <c r="A720" s="14"/>
      <c r="B720" s="228"/>
      <c r="C720" s="229"/>
      <c r="D720" s="219" t="s">
        <v>130</v>
      </c>
      <c r="E720" s="230" t="s">
        <v>19</v>
      </c>
      <c r="F720" s="231" t="s">
        <v>459</v>
      </c>
      <c r="G720" s="229"/>
      <c r="H720" s="232">
        <v>5.1390000000000002</v>
      </c>
      <c r="I720" s="233"/>
      <c r="J720" s="229"/>
      <c r="K720" s="229"/>
      <c r="L720" s="234"/>
      <c r="M720" s="235"/>
      <c r="N720" s="236"/>
      <c r="O720" s="236"/>
      <c r="P720" s="236"/>
      <c r="Q720" s="236"/>
      <c r="R720" s="236"/>
      <c r="S720" s="236"/>
      <c r="T720" s="237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38" t="s">
        <v>130</v>
      </c>
      <c r="AU720" s="238" t="s">
        <v>79</v>
      </c>
      <c r="AV720" s="14" t="s">
        <v>79</v>
      </c>
      <c r="AW720" s="14" t="s">
        <v>33</v>
      </c>
      <c r="AX720" s="14" t="s">
        <v>72</v>
      </c>
      <c r="AY720" s="238" t="s">
        <v>119</v>
      </c>
    </row>
    <row r="721" s="13" customFormat="1">
      <c r="A721" s="13"/>
      <c r="B721" s="217"/>
      <c r="C721" s="218"/>
      <c r="D721" s="219" t="s">
        <v>130</v>
      </c>
      <c r="E721" s="220" t="s">
        <v>19</v>
      </c>
      <c r="F721" s="221" t="s">
        <v>243</v>
      </c>
      <c r="G721" s="218"/>
      <c r="H721" s="220" t="s">
        <v>19</v>
      </c>
      <c r="I721" s="222"/>
      <c r="J721" s="218"/>
      <c r="K721" s="218"/>
      <c r="L721" s="223"/>
      <c r="M721" s="224"/>
      <c r="N721" s="225"/>
      <c r="O721" s="225"/>
      <c r="P721" s="225"/>
      <c r="Q721" s="225"/>
      <c r="R721" s="225"/>
      <c r="S721" s="225"/>
      <c r="T721" s="22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27" t="s">
        <v>130</v>
      </c>
      <c r="AU721" s="227" t="s">
        <v>79</v>
      </c>
      <c r="AV721" s="13" t="s">
        <v>77</v>
      </c>
      <c r="AW721" s="13" t="s">
        <v>33</v>
      </c>
      <c r="AX721" s="13" t="s">
        <v>72</v>
      </c>
      <c r="AY721" s="227" t="s">
        <v>119</v>
      </c>
    </row>
    <row r="722" s="14" customFormat="1">
      <c r="A722" s="14"/>
      <c r="B722" s="228"/>
      <c r="C722" s="229"/>
      <c r="D722" s="219" t="s">
        <v>130</v>
      </c>
      <c r="E722" s="230" t="s">
        <v>19</v>
      </c>
      <c r="F722" s="231" t="s">
        <v>244</v>
      </c>
      <c r="G722" s="229"/>
      <c r="H722" s="232">
        <v>2.9220000000000002</v>
      </c>
      <c r="I722" s="233"/>
      <c r="J722" s="229"/>
      <c r="K722" s="229"/>
      <c r="L722" s="234"/>
      <c r="M722" s="235"/>
      <c r="N722" s="236"/>
      <c r="O722" s="236"/>
      <c r="P722" s="236"/>
      <c r="Q722" s="236"/>
      <c r="R722" s="236"/>
      <c r="S722" s="236"/>
      <c r="T722" s="237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38" t="s">
        <v>130</v>
      </c>
      <c r="AU722" s="238" t="s">
        <v>79</v>
      </c>
      <c r="AV722" s="14" t="s">
        <v>79</v>
      </c>
      <c r="AW722" s="14" t="s">
        <v>33</v>
      </c>
      <c r="AX722" s="14" t="s">
        <v>72</v>
      </c>
      <c r="AY722" s="238" t="s">
        <v>119</v>
      </c>
    </row>
    <row r="723" s="15" customFormat="1">
      <c r="A723" s="15"/>
      <c r="B723" s="239"/>
      <c r="C723" s="240"/>
      <c r="D723" s="219" t="s">
        <v>130</v>
      </c>
      <c r="E723" s="241" t="s">
        <v>19</v>
      </c>
      <c r="F723" s="242" t="s">
        <v>133</v>
      </c>
      <c r="G723" s="240"/>
      <c r="H723" s="243">
        <v>28.966999999999999</v>
      </c>
      <c r="I723" s="244"/>
      <c r="J723" s="240"/>
      <c r="K723" s="240"/>
      <c r="L723" s="245"/>
      <c r="M723" s="246"/>
      <c r="N723" s="247"/>
      <c r="O723" s="247"/>
      <c r="P723" s="247"/>
      <c r="Q723" s="247"/>
      <c r="R723" s="247"/>
      <c r="S723" s="247"/>
      <c r="T723" s="248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49" t="s">
        <v>130</v>
      </c>
      <c r="AU723" s="249" t="s">
        <v>79</v>
      </c>
      <c r="AV723" s="15" t="s">
        <v>126</v>
      </c>
      <c r="AW723" s="15" t="s">
        <v>33</v>
      </c>
      <c r="AX723" s="15" t="s">
        <v>77</v>
      </c>
      <c r="AY723" s="249" t="s">
        <v>119</v>
      </c>
    </row>
    <row r="724" s="2" customFormat="1" ht="24.15" customHeight="1">
      <c r="A724" s="40"/>
      <c r="B724" s="41"/>
      <c r="C724" s="199" t="s">
        <v>460</v>
      </c>
      <c r="D724" s="199" t="s">
        <v>121</v>
      </c>
      <c r="E724" s="200" t="s">
        <v>461</v>
      </c>
      <c r="F724" s="201" t="s">
        <v>462</v>
      </c>
      <c r="G724" s="202" t="s">
        <v>124</v>
      </c>
      <c r="H724" s="203">
        <v>69</v>
      </c>
      <c r="I724" s="204"/>
      <c r="J724" s="205">
        <f>ROUND(I724*H724,2)</f>
        <v>0</v>
      </c>
      <c r="K724" s="201" t="s">
        <v>125</v>
      </c>
      <c r="L724" s="46"/>
      <c r="M724" s="206" t="s">
        <v>19</v>
      </c>
      <c r="N724" s="207" t="s">
        <v>43</v>
      </c>
      <c r="O724" s="86"/>
      <c r="P724" s="208">
        <f>O724*H724</f>
        <v>0</v>
      </c>
      <c r="Q724" s="208">
        <v>0</v>
      </c>
      <c r="R724" s="208">
        <f>Q724*H724</f>
        <v>0</v>
      </c>
      <c r="S724" s="208">
        <v>0</v>
      </c>
      <c r="T724" s="209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0" t="s">
        <v>126</v>
      </c>
      <c r="AT724" s="210" t="s">
        <v>121</v>
      </c>
      <c r="AU724" s="210" t="s">
        <v>79</v>
      </c>
      <c r="AY724" s="19" t="s">
        <v>119</v>
      </c>
      <c r="BE724" s="211">
        <f>IF(N724="základní",J724,0)</f>
        <v>0</v>
      </c>
      <c r="BF724" s="211">
        <f>IF(N724="snížená",J724,0)</f>
        <v>0</v>
      </c>
      <c r="BG724" s="211">
        <f>IF(N724="zákl. přenesená",J724,0)</f>
        <v>0</v>
      </c>
      <c r="BH724" s="211">
        <f>IF(N724="sníž. přenesená",J724,0)</f>
        <v>0</v>
      </c>
      <c r="BI724" s="211">
        <f>IF(N724="nulová",J724,0)</f>
        <v>0</v>
      </c>
      <c r="BJ724" s="19" t="s">
        <v>77</v>
      </c>
      <c r="BK724" s="211">
        <f>ROUND(I724*H724,2)</f>
        <v>0</v>
      </c>
      <c r="BL724" s="19" t="s">
        <v>126</v>
      </c>
      <c r="BM724" s="210" t="s">
        <v>463</v>
      </c>
    </row>
    <row r="725" s="2" customFormat="1">
      <c r="A725" s="40"/>
      <c r="B725" s="41"/>
      <c r="C725" s="42"/>
      <c r="D725" s="212" t="s">
        <v>128</v>
      </c>
      <c r="E725" s="42"/>
      <c r="F725" s="213" t="s">
        <v>464</v>
      </c>
      <c r="G725" s="42"/>
      <c r="H725" s="42"/>
      <c r="I725" s="214"/>
      <c r="J725" s="42"/>
      <c r="K725" s="42"/>
      <c r="L725" s="46"/>
      <c r="M725" s="215"/>
      <c r="N725" s="216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128</v>
      </c>
      <c r="AU725" s="19" t="s">
        <v>79</v>
      </c>
    </row>
    <row r="726" s="13" customFormat="1">
      <c r="A726" s="13"/>
      <c r="B726" s="217"/>
      <c r="C726" s="218"/>
      <c r="D726" s="219" t="s">
        <v>130</v>
      </c>
      <c r="E726" s="220" t="s">
        <v>19</v>
      </c>
      <c r="F726" s="221" t="s">
        <v>434</v>
      </c>
      <c r="G726" s="218"/>
      <c r="H726" s="220" t="s">
        <v>19</v>
      </c>
      <c r="I726" s="222"/>
      <c r="J726" s="218"/>
      <c r="K726" s="218"/>
      <c r="L726" s="223"/>
      <c r="M726" s="224"/>
      <c r="N726" s="225"/>
      <c r="O726" s="225"/>
      <c r="P726" s="225"/>
      <c r="Q726" s="225"/>
      <c r="R726" s="225"/>
      <c r="S726" s="225"/>
      <c r="T726" s="22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27" t="s">
        <v>130</v>
      </c>
      <c r="AU726" s="227" t="s">
        <v>79</v>
      </c>
      <c r="AV726" s="13" t="s">
        <v>77</v>
      </c>
      <c r="AW726" s="13" t="s">
        <v>33</v>
      </c>
      <c r="AX726" s="13" t="s">
        <v>72</v>
      </c>
      <c r="AY726" s="227" t="s">
        <v>119</v>
      </c>
    </row>
    <row r="727" s="14" customFormat="1">
      <c r="A727" s="14"/>
      <c r="B727" s="228"/>
      <c r="C727" s="229"/>
      <c r="D727" s="219" t="s">
        <v>130</v>
      </c>
      <c r="E727" s="230" t="s">
        <v>19</v>
      </c>
      <c r="F727" s="231" t="s">
        <v>271</v>
      </c>
      <c r="G727" s="229"/>
      <c r="H727" s="232">
        <v>16</v>
      </c>
      <c r="I727" s="233"/>
      <c r="J727" s="229"/>
      <c r="K727" s="229"/>
      <c r="L727" s="234"/>
      <c r="M727" s="235"/>
      <c r="N727" s="236"/>
      <c r="O727" s="236"/>
      <c r="P727" s="236"/>
      <c r="Q727" s="236"/>
      <c r="R727" s="236"/>
      <c r="S727" s="236"/>
      <c r="T727" s="237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38" t="s">
        <v>130</v>
      </c>
      <c r="AU727" s="238" t="s">
        <v>79</v>
      </c>
      <c r="AV727" s="14" t="s">
        <v>79</v>
      </c>
      <c r="AW727" s="14" t="s">
        <v>33</v>
      </c>
      <c r="AX727" s="14" t="s">
        <v>72</v>
      </c>
      <c r="AY727" s="238" t="s">
        <v>119</v>
      </c>
    </row>
    <row r="728" s="13" customFormat="1">
      <c r="A728" s="13"/>
      <c r="B728" s="217"/>
      <c r="C728" s="218"/>
      <c r="D728" s="219" t="s">
        <v>130</v>
      </c>
      <c r="E728" s="220" t="s">
        <v>19</v>
      </c>
      <c r="F728" s="221" t="s">
        <v>436</v>
      </c>
      <c r="G728" s="218"/>
      <c r="H728" s="220" t="s">
        <v>19</v>
      </c>
      <c r="I728" s="222"/>
      <c r="J728" s="218"/>
      <c r="K728" s="218"/>
      <c r="L728" s="223"/>
      <c r="M728" s="224"/>
      <c r="N728" s="225"/>
      <c r="O728" s="225"/>
      <c r="P728" s="225"/>
      <c r="Q728" s="225"/>
      <c r="R728" s="225"/>
      <c r="S728" s="225"/>
      <c r="T728" s="22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27" t="s">
        <v>130</v>
      </c>
      <c r="AU728" s="227" t="s">
        <v>79</v>
      </c>
      <c r="AV728" s="13" t="s">
        <v>77</v>
      </c>
      <c r="AW728" s="13" t="s">
        <v>33</v>
      </c>
      <c r="AX728" s="13" t="s">
        <v>72</v>
      </c>
      <c r="AY728" s="227" t="s">
        <v>119</v>
      </c>
    </row>
    <row r="729" s="14" customFormat="1">
      <c r="A729" s="14"/>
      <c r="B729" s="228"/>
      <c r="C729" s="229"/>
      <c r="D729" s="219" t="s">
        <v>130</v>
      </c>
      <c r="E729" s="230" t="s">
        <v>19</v>
      </c>
      <c r="F729" s="231" t="s">
        <v>465</v>
      </c>
      <c r="G729" s="229"/>
      <c r="H729" s="232">
        <v>53</v>
      </c>
      <c r="I729" s="233"/>
      <c r="J729" s="229"/>
      <c r="K729" s="229"/>
      <c r="L729" s="234"/>
      <c r="M729" s="235"/>
      <c r="N729" s="236"/>
      <c r="O729" s="236"/>
      <c r="P729" s="236"/>
      <c r="Q729" s="236"/>
      <c r="R729" s="236"/>
      <c r="S729" s="236"/>
      <c r="T729" s="237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38" t="s">
        <v>130</v>
      </c>
      <c r="AU729" s="238" t="s">
        <v>79</v>
      </c>
      <c r="AV729" s="14" t="s">
        <v>79</v>
      </c>
      <c r="AW729" s="14" t="s">
        <v>33</v>
      </c>
      <c r="AX729" s="14" t="s">
        <v>72</v>
      </c>
      <c r="AY729" s="238" t="s">
        <v>119</v>
      </c>
    </row>
    <row r="730" s="15" customFormat="1">
      <c r="A730" s="15"/>
      <c r="B730" s="239"/>
      <c r="C730" s="240"/>
      <c r="D730" s="219" t="s">
        <v>130</v>
      </c>
      <c r="E730" s="241" t="s">
        <v>19</v>
      </c>
      <c r="F730" s="242" t="s">
        <v>133</v>
      </c>
      <c r="G730" s="240"/>
      <c r="H730" s="243">
        <v>69</v>
      </c>
      <c r="I730" s="244"/>
      <c r="J730" s="240"/>
      <c r="K730" s="240"/>
      <c r="L730" s="245"/>
      <c r="M730" s="246"/>
      <c r="N730" s="247"/>
      <c r="O730" s="247"/>
      <c r="P730" s="247"/>
      <c r="Q730" s="247"/>
      <c r="R730" s="247"/>
      <c r="S730" s="247"/>
      <c r="T730" s="248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49" t="s">
        <v>130</v>
      </c>
      <c r="AU730" s="249" t="s">
        <v>79</v>
      </c>
      <c r="AV730" s="15" t="s">
        <v>126</v>
      </c>
      <c r="AW730" s="15" t="s">
        <v>33</v>
      </c>
      <c r="AX730" s="15" t="s">
        <v>77</v>
      </c>
      <c r="AY730" s="249" t="s">
        <v>119</v>
      </c>
    </row>
    <row r="731" s="2" customFormat="1" ht="24.15" customHeight="1">
      <c r="A731" s="40"/>
      <c r="B731" s="41"/>
      <c r="C731" s="199" t="s">
        <v>466</v>
      </c>
      <c r="D731" s="199" t="s">
        <v>121</v>
      </c>
      <c r="E731" s="200" t="s">
        <v>467</v>
      </c>
      <c r="F731" s="201" t="s">
        <v>468</v>
      </c>
      <c r="G731" s="202" t="s">
        <v>124</v>
      </c>
      <c r="H731" s="203">
        <v>169.43100000000001</v>
      </c>
      <c r="I731" s="204"/>
      <c r="J731" s="205">
        <f>ROUND(I731*H731,2)</f>
        <v>0</v>
      </c>
      <c r="K731" s="201" t="s">
        <v>125</v>
      </c>
      <c r="L731" s="46"/>
      <c r="M731" s="206" t="s">
        <v>19</v>
      </c>
      <c r="N731" s="207" t="s">
        <v>43</v>
      </c>
      <c r="O731" s="86"/>
      <c r="P731" s="208">
        <f>O731*H731</f>
        <v>0</v>
      </c>
      <c r="Q731" s="208">
        <v>0</v>
      </c>
      <c r="R731" s="208">
        <f>Q731*H731</f>
        <v>0</v>
      </c>
      <c r="S731" s="208">
        <v>0</v>
      </c>
      <c r="T731" s="209">
        <f>S731*H731</f>
        <v>0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0" t="s">
        <v>126</v>
      </c>
      <c r="AT731" s="210" t="s">
        <v>121</v>
      </c>
      <c r="AU731" s="210" t="s">
        <v>79</v>
      </c>
      <c r="AY731" s="19" t="s">
        <v>119</v>
      </c>
      <c r="BE731" s="211">
        <f>IF(N731="základní",J731,0)</f>
        <v>0</v>
      </c>
      <c r="BF731" s="211">
        <f>IF(N731="snížená",J731,0)</f>
        <v>0</v>
      </c>
      <c r="BG731" s="211">
        <f>IF(N731="zákl. přenesená",J731,0)</f>
        <v>0</v>
      </c>
      <c r="BH731" s="211">
        <f>IF(N731="sníž. přenesená",J731,0)</f>
        <v>0</v>
      </c>
      <c r="BI731" s="211">
        <f>IF(N731="nulová",J731,0)</f>
        <v>0</v>
      </c>
      <c r="BJ731" s="19" t="s">
        <v>77</v>
      </c>
      <c r="BK731" s="211">
        <f>ROUND(I731*H731,2)</f>
        <v>0</v>
      </c>
      <c r="BL731" s="19" t="s">
        <v>126</v>
      </c>
      <c r="BM731" s="210" t="s">
        <v>469</v>
      </c>
    </row>
    <row r="732" s="2" customFormat="1">
      <c r="A732" s="40"/>
      <c r="B732" s="41"/>
      <c r="C732" s="42"/>
      <c r="D732" s="212" t="s">
        <v>128</v>
      </c>
      <c r="E732" s="42"/>
      <c r="F732" s="213" t="s">
        <v>470</v>
      </c>
      <c r="G732" s="42"/>
      <c r="H732" s="42"/>
      <c r="I732" s="214"/>
      <c r="J732" s="42"/>
      <c r="K732" s="42"/>
      <c r="L732" s="46"/>
      <c r="M732" s="215"/>
      <c r="N732" s="216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128</v>
      </c>
      <c r="AU732" s="19" t="s">
        <v>79</v>
      </c>
    </row>
    <row r="733" s="13" customFormat="1">
      <c r="A733" s="13"/>
      <c r="B733" s="217"/>
      <c r="C733" s="218"/>
      <c r="D733" s="219" t="s">
        <v>130</v>
      </c>
      <c r="E733" s="220" t="s">
        <v>19</v>
      </c>
      <c r="F733" s="221" t="s">
        <v>434</v>
      </c>
      <c r="G733" s="218"/>
      <c r="H733" s="220" t="s">
        <v>19</v>
      </c>
      <c r="I733" s="222"/>
      <c r="J733" s="218"/>
      <c r="K733" s="218"/>
      <c r="L733" s="223"/>
      <c r="M733" s="224"/>
      <c r="N733" s="225"/>
      <c r="O733" s="225"/>
      <c r="P733" s="225"/>
      <c r="Q733" s="225"/>
      <c r="R733" s="225"/>
      <c r="S733" s="225"/>
      <c r="T733" s="22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27" t="s">
        <v>130</v>
      </c>
      <c r="AU733" s="227" t="s">
        <v>79</v>
      </c>
      <c r="AV733" s="13" t="s">
        <v>77</v>
      </c>
      <c r="AW733" s="13" t="s">
        <v>33</v>
      </c>
      <c r="AX733" s="13" t="s">
        <v>72</v>
      </c>
      <c r="AY733" s="227" t="s">
        <v>119</v>
      </c>
    </row>
    <row r="734" s="14" customFormat="1">
      <c r="A734" s="14"/>
      <c r="B734" s="228"/>
      <c r="C734" s="229"/>
      <c r="D734" s="219" t="s">
        <v>130</v>
      </c>
      <c r="E734" s="230" t="s">
        <v>19</v>
      </c>
      <c r="F734" s="231" t="s">
        <v>471</v>
      </c>
      <c r="G734" s="229"/>
      <c r="H734" s="232">
        <v>23</v>
      </c>
      <c r="I734" s="233"/>
      <c r="J734" s="229"/>
      <c r="K734" s="229"/>
      <c r="L734" s="234"/>
      <c r="M734" s="235"/>
      <c r="N734" s="236"/>
      <c r="O734" s="236"/>
      <c r="P734" s="236"/>
      <c r="Q734" s="236"/>
      <c r="R734" s="236"/>
      <c r="S734" s="236"/>
      <c r="T734" s="237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38" t="s">
        <v>130</v>
      </c>
      <c r="AU734" s="238" t="s">
        <v>79</v>
      </c>
      <c r="AV734" s="14" t="s">
        <v>79</v>
      </c>
      <c r="AW734" s="14" t="s">
        <v>33</v>
      </c>
      <c r="AX734" s="14" t="s">
        <v>72</v>
      </c>
      <c r="AY734" s="238" t="s">
        <v>119</v>
      </c>
    </row>
    <row r="735" s="13" customFormat="1">
      <c r="A735" s="13"/>
      <c r="B735" s="217"/>
      <c r="C735" s="218"/>
      <c r="D735" s="219" t="s">
        <v>130</v>
      </c>
      <c r="E735" s="220" t="s">
        <v>19</v>
      </c>
      <c r="F735" s="221" t="s">
        <v>436</v>
      </c>
      <c r="G735" s="218"/>
      <c r="H735" s="220" t="s">
        <v>19</v>
      </c>
      <c r="I735" s="222"/>
      <c r="J735" s="218"/>
      <c r="K735" s="218"/>
      <c r="L735" s="223"/>
      <c r="M735" s="224"/>
      <c r="N735" s="225"/>
      <c r="O735" s="225"/>
      <c r="P735" s="225"/>
      <c r="Q735" s="225"/>
      <c r="R735" s="225"/>
      <c r="S735" s="225"/>
      <c r="T735" s="22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27" t="s">
        <v>130</v>
      </c>
      <c r="AU735" s="227" t="s">
        <v>79</v>
      </c>
      <c r="AV735" s="13" t="s">
        <v>77</v>
      </c>
      <c r="AW735" s="13" t="s">
        <v>33</v>
      </c>
      <c r="AX735" s="13" t="s">
        <v>72</v>
      </c>
      <c r="AY735" s="227" t="s">
        <v>119</v>
      </c>
    </row>
    <row r="736" s="14" customFormat="1">
      <c r="A736" s="14"/>
      <c r="B736" s="228"/>
      <c r="C736" s="229"/>
      <c r="D736" s="219" t="s">
        <v>130</v>
      </c>
      <c r="E736" s="230" t="s">
        <v>19</v>
      </c>
      <c r="F736" s="231" t="s">
        <v>472</v>
      </c>
      <c r="G736" s="229"/>
      <c r="H736" s="232">
        <v>146.43100000000001</v>
      </c>
      <c r="I736" s="233"/>
      <c r="J736" s="229"/>
      <c r="K736" s="229"/>
      <c r="L736" s="234"/>
      <c r="M736" s="235"/>
      <c r="N736" s="236"/>
      <c r="O736" s="236"/>
      <c r="P736" s="236"/>
      <c r="Q736" s="236"/>
      <c r="R736" s="236"/>
      <c r="S736" s="236"/>
      <c r="T736" s="237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38" t="s">
        <v>130</v>
      </c>
      <c r="AU736" s="238" t="s">
        <v>79</v>
      </c>
      <c r="AV736" s="14" t="s">
        <v>79</v>
      </c>
      <c r="AW736" s="14" t="s">
        <v>33</v>
      </c>
      <c r="AX736" s="14" t="s">
        <v>72</v>
      </c>
      <c r="AY736" s="238" t="s">
        <v>119</v>
      </c>
    </row>
    <row r="737" s="15" customFormat="1">
      <c r="A737" s="15"/>
      <c r="B737" s="239"/>
      <c r="C737" s="240"/>
      <c r="D737" s="219" t="s">
        <v>130</v>
      </c>
      <c r="E737" s="241" t="s">
        <v>19</v>
      </c>
      <c r="F737" s="242" t="s">
        <v>133</v>
      </c>
      <c r="G737" s="240"/>
      <c r="H737" s="243">
        <v>169.43100000000001</v>
      </c>
      <c r="I737" s="244"/>
      <c r="J737" s="240"/>
      <c r="K737" s="240"/>
      <c r="L737" s="245"/>
      <c r="M737" s="246"/>
      <c r="N737" s="247"/>
      <c r="O737" s="247"/>
      <c r="P737" s="247"/>
      <c r="Q737" s="247"/>
      <c r="R737" s="247"/>
      <c r="S737" s="247"/>
      <c r="T737" s="248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49" t="s">
        <v>130</v>
      </c>
      <c r="AU737" s="249" t="s">
        <v>79</v>
      </c>
      <c r="AV737" s="15" t="s">
        <v>126</v>
      </c>
      <c r="AW737" s="15" t="s">
        <v>33</v>
      </c>
      <c r="AX737" s="15" t="s">
        <v>77</v>
      </c>
      <c r="AY737" s="249" t="s">
        <v>119</v>
      </c>
    </row>
    <row r="738" s="2" customFormat="1" ht="24.15" customHeight="1">
      <c r="A738" s="40"/>
      <c r="B738" s="41"/>
      <c r="C738" s="199" t="s">
        <v>473</v>
      </c>
      <c r="D738" s="199" t="s">
        <v>121</v>
      </c>
      <c r="E738" s="200" t="s">
        <v>474</v>
      </c>
      <c r="F738" s="201" t="s">
        <v>475</v>
      </c>
      <c r="G738" s="202" t="s">
        <v>476</v>
      </c>
      <c r="H738" s="203">
        <v>1</v>
      </c>
      <c r="I738" s="204"/>
      <c r="J738" s="205">
        <f>ROUND(I738*H738,2)</f>
        <v>0</v>
      </c>
      <c r="K738" s="201" t="s">
        <v>19</v>
      </c>
      <c r="L738" s="46"/>
      <c r="M738" s="206" t="s">
        <v>19</v>
      </c>
      <c r="N738" s="207" t="s">
        <v>43</v>
      </c>
      <c r="O738" s="86"/>
      <c r="P738" s="208">
        <f>O738*H738</f>
        <v>0</v>
      </c>
      <c r="Q738" s="208">
        <v>0</v>
      </c>
      <c r="R738" s="208">
        <f>Q738*H738</f>
        <v>0</v>
      </c>
      <c r="S738" s="208">
        <v>0</v>
      </c>
      <c r="T738" s="209">
        <f>S738*H738</f>
        <v>0</v>
      </c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R738" s="210" t="s">
        <v>126</v>
      </c>
      <c r="AT738" s="210" t="s">
        <v>121</v>
      </c>
      <c r="AU738" s="210" t="s">
        <v>79</v>
      </c>
      <c r="AY738" s="19" t="s">
        <v>119</v>
      </c>
      <c r="BE738" s="211">
        <f>IF(N738="základní",J738,0)</f>
        <v>0</v>
      </c>
      <c r="BF738" s="211">
        <f>IF(N738="snížená",J738,0)</f>
        <v>0</v>
      </c>
      <c r="BG738" s="211">
        <f>IF(N738="zákl. přenesená",J738,0)</f>
        <v>0</v>
      </c>
      <c r="BH738" s="211">
        <f>IF(N738="sníž. přenesená",J738,0)</f>
        <v>0</v>
      </c>
      <c r="BI738" s="211">
        <f>IF(N738="nulová",J738,0)</f>
        <v>0</v>
      </c>
      <c r="BJ738" s="19" t="s">
        <v>77</v>
      </c>
      <c r="BK738" s="211">
        <f>ROUND(I738*H738,2)</f>
        <v>0</v>
      </c>
      <c r="BL738" s="19" t="s">
        <v>126</v>
      </c>
      <c r="BM738" s="210" t="s">
        <v>477</v>
      </c>
    </row>
    <row r="739" s="14" customFormat="1">
      <c r="A739" s="14"/>
      <c r="B739" s="228"/>
      <c r="C739" s="229"/>
      <c r="D739" s="219" t="s">
        <v>130</v>
      </c>
      <c r="E739" s="230" t="s">
        <v>19</v>
      </c>
      <c r="F739" s="231" t="s">
        <v>77</v>
      </c>
      <c r="G739" s="229"/>
      <c r="H739" s="232">
        <v>1</v>
      </c>
      <c r="I739" s="233"/>
      <c r="J739" s="229"/>
      <c r="K739" s="229"/>
      <c r="L739" s="234"/>
      <c r="M739" s="235"/>
      <c r="N739" s="236"/>
      <c r="O739" s="236"/>
      <c r="P739" s="236"/>
      <c r="Q739" s="236"/>
      <c r="R739" s="236"/>
      <c r="S739" s="236"/>
      <c r="T739" s="237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38" t="s">
        <v>130</v>
      </c>
      <c r="AU739" s="238" t="s">
        <v>79</v>
      </c>
      <c r="AV739" s="14" t="s">
        <v>79</v>
      </c>
      <c r="AW739" s="14" t="s">
        <v>33</v>
      </c>
      <c r="AX739" s="14" t="s">
        <v>72</v>
      </c>
      <c r="AY739" s="238" t="s">
        <v>119</v>
      </c>
    </row>
    <row r="740" s="15" customFormat="1">
      <c r="A740" s="15"/>
      <c r="B740" s="239"/>
      <c r="C740" s="240"/>
      <c r="D740" s="219" t="s">
        <v>130</v>
      </c>
      <c r="E740" s="241" t="s">
        <v>19</v>
      </c>
      <c r="F740" s="242" t="s">
        <v>133</v>
      </c>
      <c r="G740" s="240"/>
      <c r="H740" s="243">
        <v>1</v>
      </c>
      <c r="I740" s="244"/>
      <c r="J740" s="240"/>
      <c r="K740" s="240"/>
      <c r="L740" s="245"/>
      <c r="M740" s="246"/>
      <c r="N740" s="247"/>
      <c r="O740" s="247"/>
      <c r="P740" s="247"/>
      <c r="Q740" s="247"/>
      <c r="R740" s="247"/>
      <c r="S740" s="247"/>
      <c r="T740" s="248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49" t="s">
        <v>130</v>
      </c>
      <c r="AU740" s="249" t="s">
        <v>79</v>
      </c>
      <c r="AV740" s="15" t="s">
        <v>126</v>
      </c>
      <c r="AW740" s="15" t="s">
        <v>33</v>
      </c>
      <c r="AX740" s="15" t="s">
        <v>77</v>
      </c>
      <c r="AY740" s="249" t="s">
        <v>119</v>
      </c>
    </row>
    <row r="741" s="2" customFormat="1" ht="33" customHeight="1">
      <c r="A741" s="40"/>
      <c r="B741" s="41"/>
      <c r="C741" s="199" t="s">
        <v>478</v>
      </c>
      <c r="D741" s="199" t="s">
        <v>121</v>
      </c>
      <c r="E741" s="200" t="s">
        <v>479</v>
      </c>
      <c r="F741" s="201" t="s">
        <v>480</v>
      </c>
      <c r="G741" s="202" t="s">
        <v>124</v>
      </c>
      <c r="H741" s="203">
        <v>71</v>
      </c>
      <c r="I741" s="204"/>
      <c r="J741" s="205">
        <f>ROUND(I741*H741,2)</f>
        <v>0</v>
      </c>
      <c r="K741" s="201" t="s">
        <v>125</v>
      </c>
      <c r="L741" s="46"/>
      <c r="M741" s="206" t="s">
        <v>19</v>
      </c>
      <c r="N741" s="207" t="s">
        <v>43</v>
      </c>
      <c r="O741" s="86"/>
      <c r="P741" s="208">
        <f>O741*H741</f>
        <v>0</v>
      </c>
      <c r="Q741" s="208">
        <v>0.080570000000000003</v>
      </c>
      <c r="R741" s="208">
        <f>Q741*H741</f>
        <v>5.7204700000000006</v>
      </c>
      <c r="S741" s="208">
        <v>0</v>
      </c>
      <c r="T741" s="209">
        <f>S741*H741</f>
        <v>0</v>
      </c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R741" s="210" t="s">
        <v>126</v>
      </c>
      <c r="AT741" s="210" t="s">
        <v>121</v>
      </c>
      <c r="AU741" s="210" t="s">
        <v>79</v>
      </c>
      <c r="AY741" s="19" t="s">
        <v>119</v>
      </c>
      <c r="BE741" s="211">
        <f>IF(N741="základní",J741,0)</f>
        <v>0</v>
      </c>
      <c r="BF741" s="211">
        <f>IF(N741="snížená",J741,0)</f>
        <v>0</v>
      </c>
      <c r="BG741" s="211">
        <f>IF(N741="zákl. přenesená",J741,0)</f>
        <v>0</v>
      </c>
      <c r="BH741" s="211">
        <f>IF(N741="sníž. přenesená",J741,0)</f>
        <v>0</v>
      </c>
      <c r="BI741" s="211">
        <f>IF(N741="nulová",J741,0)</f>
        <v>0</v>
      </c>
      <c r="BJ741" s="19" t="s">
        <v>77</v>
      </c>
      <c r="BK741" s="211">
        <f>ROUND(I741*H741,2)</f>
        <v>0</v>
      </c>
      <c r="BL741" s="19" t="s">
        <v>126</v>
      </c>
      <c r="BM741" s="210" t="s">
        <v>481</v>
      </c>
    </row>
    <row r="742" s="2" customFormat="1">
      <c r="A742" s="40"/>
      <c r="B742" s="41"/>
      <c r="C742" s="42"/>
      <c r="D742" s="212" t="s">
        <v>128</v>
      </c>
      <c r="E742" s="42"/>
      <c r="F742" s="213" t="s">
        <v>482</v>
      </c>
      <c r="G742" s="42"/>
      <c r="H742" s="42"/>
      <c r="I742" s="214"/>
      <c r="J742" s="42"/>
      <c r="K742" s="42"/>
      <c r="L742" s="46"/>
      <c r="M742" s="215"/>
      <c r="N742" s="216"/>
      <c r="O742" s="86"/>
      <c r="P742" s="86"/>
      <c r="Q742" s="86"/>
      <c r="R742" s="86"/>
      <c r="S742" s="86"/>
      <c r="T742" s="87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T742" s="19" t="s">
        <v>128</v>
      </c>
      <c r="AU742" s="19" t="s">
        <v>79</v>
      </c>
    </row>
    <row r="743" s="14" customFormat="1">
      <c r="A743" s="14"/>
      <c r="B743" s="228"/>
      <c r="C743" s="229"/>
      <c r="D743" s="219" t="s">
        <v>130</v>
      </c>
      <c r="E743" s="230" t="s">
        <v>19</v>
      </c>
      <c r="F743" s="231" t="s">
        <v>483</v>
      </c>
      <c r="G743" s="229"/>
      <c r="H743" s="232">
        <v>71</v>
      </c>
      <c r="I743" s="233"/>
      <c r="J743" s="229"/>
      <c r="K743" s="229"/>
      <c r="L743" s="234"/>
      <c r="M743" s="235"/>
      <c r="N743" s="236"/>
      <c r="O743" s="236"/>
      <c r="P743" s="236"/>
      <c r="Q743" s="236"/>
      <c r="R743" s="236"/>
      <c r="S743" s="236"/>
      <c r="T743" s="237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38" t="s">
        <v>130</v>
      </c>
      <c r="AU743" s="238" t="s">
        <v>79</v>
      </c>
      <c r="AV743" s="14" t="s">
        <v>79</v>
      </c>
      <c r="AW743" s="14" t="s">
        <v>33</v>
      </c>
      <c r="AX743" s="14" t="s">
        <v>72</v>
      </c>
      <c r="AY743" s="238" t="s">
        <v>119</v>
      </c>
    </row>
    <row r="744" s="15" customFormat="1">
      <c r="A744" s="15"/>
      <c r="B744" s="239"/>
      <c r="C744" s="240"/>
      <c r="D744" s="219" t="s">
        <v>130</v>
      </c>
      <c r="E744" s="241" t="s">
        <v>19</v>
      </c>
      <c r="F744" s="242" t="s">
        <v>133</v>
      </c>
      <c r="G744" s="240"/>
      <c r="H744" s="243">
        <v>71</v>
      </c>
      <c r="I744" s="244"/>
      <c r="J744" s="240"/>
      <c r="K744" s="240"/>
      <c r="L744" s="245"/>
      <c r="M744" s="246"/>
      <c r="N744" s="247"/>
      <c r="O744" s="247"/>
      <c r="P744" s="247"/>
      <c r="Q744" s="247"/>
      <c r="R744" s="247"/>
      <c r="S744" s="247"/>
      <c r="T744" s="248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49" t="s">
        <v>130</v>
      </c>
      <c r="AU744" s="249" t="s">
        <v>79</v>
      </c>
      <c r="AV744" s="15" t="s">
        <v>126</v>
      </c>
      <c r="AW744" s="15" t="s">
        <v>33</v>
      </c>
      <c r="AX744" s="15" t="s">
        <v>77</v>
      </c>
      <c r="AY744" s="249" t="s">
        <v>119</v>
      </c>
    </row>
    <row r="745" s="12" customFormat="1" ht="22.8" customHeight="1">
      <c r="A745" s="12"/>
      <c r="B745" s="183"/>
      <c r="C745" s="184"/>
      <c r="D745" s="185" t="s">
        <v>71</v>
      </c>
      <c r="E745" s="197" t="s">
        <v>484</v>
      </c>
      <c r="F745" s="197" t="s">
        <v>485</v>
      </c>
      <c r="G745" s="184"/>
      <c r="H745" s="184"/>
      <c r="I745" s="187"/>
      <c r="J745" s="198">
        <f>BK745</f>
        <v>0</v>
      </c>
      <c r="K745" s="184"/>
      <c r="L745" s="189"/>
      <c r="M745" s="190"/>
      <c r="N745" s="191"/>
      <c r="O745" s="191"/>
      <c r="P745" s="192">
        <f>SUM(P746:P764)</f>
        <v>0</v>
      </c>
      <c r="Q745" s="191"/>
      <c r="R745" s="192">
        <f>SUM(R746:R764)</f>
        <v>0</v>
      </c>
      <c r="S745" s="191"/>
      <c r="T745" s="193">
        <f>SUM(T746:T764)</f>
        <v>0</v>
      </c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R745" s="194" t="s">
        <v>77</v>
      </c>
      <c r="AT745" s="195" t="s">
        <v>71</v>
      </c>
      <c r="AU745" s="195" t="s">
        <v>77</v>
      </c>
      <c r="AY745" s="194" t="s">
        <v>119</v>
      </c>
      <c r="BK745" s="196">
        <f>SUM(BK746:BK764)</f>
        <v>0</v>
      </c>
    </row>
    <row r="746" s="2" customFormat="1" ht="37.8" customHeight="1">
      <c r="A746" s="40"/>
      <c r="B746" s="41"/>
      <c r="C746" s="199" t="s">
        <v>486</v>
      </c>
      <c r="D746" s="199" t="s">
        <v>121</v>
      </c>
      <c r="E746" s="200" t="s">
        <v>487</v>
      </c>
      <c r="F746" s="201" t="s">
        <v>488</v>
      </c>
      <c r="G746" s="202" t="s">
        <v>205</v>
      </c>
      <c r="H746" s="203">
        <v>139.506</v>
      </c>
      <c r="I746" s="204"/>
      <c r="J746" s="205">
        <f>ROUND(I746*H746,2)</f>
        <v>0</v>
      </c>
      <c r="K746" s="201" t="s">
        <v>125</v>
      </c>
      <c r="L746" s="46"/>
      <c r="M746" s="206" t="s">
        <v>19</v>
      </c>
      <c r="N746" s="207" t="s">
        <v>43</v>
      </c>
      <c r="O746" s="86"/>
      <c r="P746" s="208">
        <f>O746*H746</f>
        <v>0</v>
      </c>
      <c r="Q746" s="208">
        <v>0</v>
      </c>
      <c r="R746" s="208">
        <f>Q746*H746</f>
        <v>0</v>
      </c>
      <c r="S746" s="208">
        <v>0</v>
      </c>
      <c r="T746" s="209">
        <f>S746*H746</f>
        <v>0</v>
      </c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R746" s="210" t="s">
        <v>126</v>
      </c>
      <c r="AT746" s="210" t="s">
        <v>121</v>
      </c>
      <c r="AU746" s="210" t="s">
        <v>79</v>
      </c>
      <c r="AY746" s="19" t="s">
        <v>119</v>
      </c>
      <c r="BE746" s="211">
        <f>IF(N746="základní",J746,0)</f>
        <v>0</v>
      </c>
      <c r="BF746" s="211">
        <f>IF(N746="snížená",J746,0)</f>
        <v>0</v>
      </c>
      <c r="BG746" s="211">
        <f>IF(N746="zákl. přenesená",J746,0)</f>
        <v>0</v>
      </c>
      <c r="BH746" s="211">
        <f>IF(N746="sníž. přenesená",J746,0)</f>
        <v>0</v>
      </c>
      <c r="BI746" s="211">
        <f>IF(N746="nulová",J746,0)</f>
        <v>0</v>
      </c>
      <c r="BJ746" s="19" t="s">
        <v>77</v>
      </c>
      <c r="BK746" s="211">
        <f>ROUND(I746*H746,2)</f>
        <v>0</v>
      </c>
      <c r="BL746" s="19" t="s">
        <v>126</v>
      </c>
      <c r="BM746" s="210" t="s">
        <v>489</v>
      </c>
    </row>
    <row r="747" s="2" customFormat="1">
      <c r="A747" s="40"/>
      <c r="B747" s="41"/>
      <c r="C747" s="42"/>
      <c r="D747" s="212" t="s">
        <v>128</v>
      </c>
      <c r="E747" s="42"/>
      <c r="F747" s="213" t="s">
        <v>490</v>
      </c>
      <c r="G747" s="42"/>
      <c r="H747" s="42"/>
      <c r="I747" s="214"/>
      <c r="J747" s="42"/>
      <c r="K747" s="42"/>
      <c r="L747" s="46"/>
      <c r="M747" s="215"/>
      <c r="N747" s="216"/>
      <c r="O747" s="86"/>
      <c r="P747" s="86"/>
      <c r="Q747" s="86"/>
      <c r="R747" s="86"/>
      <c r="S747" s="86"/>
      <c r="T747" s="87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T747" s="19" t="s">
        <v>128</v>
      </c>
      <c r="AU747" s="19" t="s">
        <v>79</v>
      </c>
    </row>
    <row r="748" s="2" customFormat="1" ht="62.7" customHeight="1">
      <c r="A748" s="40"/>
      <c r="B748" s="41"/>
      <c r="C748" s="199" t="s">
        <v>491</v>
      </c>
      <c r="D748" s="199" t="s">
        <v>121</v>
      </c>
      <c r="E748" s="200" t="s">
        <v>492</v>
      </c>
      <c r="F748" s="201" t="s">
        <v>493</v>
      </c>
      <c r="G748" s="202" t="s">
        <v>205</v>
      </c>
      <c r="H748" s="203">
        <v>837.04200000000003</v>
      </c>
      <c r="I748" s="204"/>
      <c r="J748" s="205">
        <f>ROUND(I748*H748,2)</f>
        <v>0</v>
      </c>
      <c r="K748" s="201" t="s">
        <v>125</v>
      </c>
      <c r="L748" s="46"/>
      <c r="M748" s="206" t="s">
        <v>19</v>
      </c>
      <c r="N748" s="207" t="s">
        <v>43</v>
      </c>
      <c r="O748" s="86"/>
      <c r="P748" s="208">
        <f>O748*H748</f>
        <v>0</v>
      </c>
      <c r="Q748" s="208">
        <v>0</v>
      </c>
      <c r="R748" s="208">
        <f>Q748*H748</f>
        <v>0</v>
      </c>
      <c r="S748" s="208">
        <v>0</v>
      </c>
      <c r="T748" s="209">
        <f>S748*H748</f>
        <v>0</v>
      </c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R748" s="210" t="s">
        <v>126</v>
      </c>
      <c r="AT748" s="210" t="s">
        <v>121</v>
      </c>
      <c r="AU748" s="210" t="s">
        <v>79</v>
      </c>
      <c r="AY748" s="19" t="s">
        <v>119</v>
      </c>
      <c r="BE748" s="211">
        <f>IF(N748="základní",J748,0)</f>
        <v>0</v>
      </c>
      <c r="BF748" s="211">
        <f>IF(N748="snížená",J748,0)</f>
        <v>0</v>
      </c>
      <c r="BG748" s="211">
        <f>IF(N748="zákl. přenesená",J748,0)</f>
        <v>0</v>
      </c>
      <c r="BH748" s="211">
        <f>IF(N748="sníž. přenesená",J748,0)</f>
        <v>0</v>
      </c>
      <c r="BI748" s="211">
        <f>IF(N748="nulová",J748,0)</f>
        <v>0</v>
      </c>
      <c r="BJ748" s="19" t="s">
        <v>77</v>
      </c>
      <c r="BK748" s="211">
        <f>ROUND(I748*H748,2)</f>
        <v>0</v>
      </c>
      <c r="BL748" s="19" t="s">
        <v>126</v>
      </c>
      <c r="BM748" s="210" t="s">
        <v>494</v>
      </c>
    </row>
    <row r="749" s="2" customFormat="1">
      <c r="A749" s="40"/>
      <c r="B749" s="41"/>
      <c r="C749" s="42"/>
      <c r="D749" s="212" t="s">
        <v>128</v>
      </c>
      <c r="E749" s="42"/>
      <c r="F749" s="213" t="s">
        <v>495</v>
      </c>
      <c r="G749" s="42"/>
      <c r="H749" s="42"/>
      <c r="I749" s="214"/>
      <c r="J749" s="42"/>
      <c r="K749" s="42"/>
      <c r="L749" s="46"/>
      <c r="M749" s="215"/>
      <c r="N749" s="216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128</v>
      </c>
      <c r="AU749" s="19" t="s">
        <v>79</v>
      </c>
    </row>
    <row r="750" s="14" customFormat="1">
      <c r="A750" s="14"/>
      <c r="B750" s="228"/>
      <c r="C750" s="229"/>
      <c r="D750" s="219" t="s">
        <v>130</v>
      </c>
      <c r="E750" s="230" t="s">
        <v>19</v>
      </c>
      <c r="F750" s="231" t="s">
        <v>496</v>
      </c>
      <c r="G750" s="229"/>
      <c r="H750" s="232">
        <v>837.04200000000003</v>
      </c>
      <c r="I750" s="233"/>
      <c r="J750" s="229"/>
      <c r="K750" s="229"/>
      <c r="L750" s="234"/>
      <c r="M750" s="235"/>
      <c r="N750" s="236"/>
      <c r="O750" s="236"/>
      <c r="P750" s="236"/>
      <c r="Q750" s="236"/>
      <c r="R750" s="236"/>
      <c r="S750" s="236"/>
      <c r="T750" s="237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38" t="s">
        <v>130</v>
      </c>
      <c r="AU750" s="238" t="s">
        <v>79</v>
      </c>
      <c r="AV750" s="14" t="s">
        <v>79</v>
      </c>
      <c r="AW750" s="14" t="s">
        <v>33</v>
      </c>
      <c r="AX750" s="14" t="s">
        <v>72</v>
      </c>
      <c r="AY750" s="238" t="s">
        <v>119</v>
      </c>
    </row>
    <row r="751" s="15" customFormat="1">
      <c r="A751" s="15"/>
      <c r="B751" s="239"/>
      <c r="C751" s="240"/>
      <c r="D751" s="219" t="s">
        <v>130</v>
      </c>
      <c r="E751" s="241" t="s">
        <v>19</v>
      </c>
      <c r="F751" s="242" t="s">
        <v>133</v>
      </c>
      <c r="G751" s="240"/>
      <c r="H751" s="243">
        <v>837.04200000000003</v>
      </c>
      <c r="I751" s="244"/>
      <c r="J751" s="240"/>
      <c r="K751" s="240"/>
      <c r="L751" s="245"/>
      <c r="M751" s="246"/>
      <c r="N751" s="247"/>
      <c r="O751" s="247"/>
      <c r="P751" s="247"/>
      <c r="Q751" s="247"/>
      <c r="R751" s="247"/>
      <c r="S751" s="247"/>
      <c r="T751" s="248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49" t="s">
        <v>130</v>
      </c>
      <c r="AU751" s="249" t="s">
        <v>79</v>
      </c>
      <c r="AV751" s="15" t="s">
        <v>126</v>
      </c>
      <c r="AW751" s="15" t="s">
        <v>33</v>
      </c>
      <c r="AX751" s="15" t="s">
        <v>77</v>
      </c>
      <c r="AY751" s="249" t="s">
        <v>119</v>
      </c>
    </row>
    <row r="752" s="2" customFormat="1" ht="33" customHeight="1">
      <c r="A752" s="40"/>
      <c r="B752" s="41"/>
      <c r="C752" s="199" t="s">
        <v>497</v>
      </c>
      <c r="D752" s="199" t="s">
        <v>121</v>
      </c>
      <c r="E752" s="200" t="s">
        <v>498</v>
      </c>
      <c r="F752" s="201" t="s">
        <v>499</v>
      </c>
      <c r="G752" s="202" t="s">
        <v>205</v>
      </c>
      <c r="H752" s="203">
        <v>139.506</v>
      </c>
      <c r="I752" s="204"/>
      <c r="J752" s="205">
        <f>ROUND(I752*H752,2)</f>
        <v>0</v>
      </c>
      <c r="K752" s="201" t="s">
        <v>125</v>
      </c>
      <c r="L752" s="46"/>
      <c r="M752" s="206" t="s">
        <v>19</v>
      </c>
      <c r="N752" s="207" t="s">
        <v>43</v>
      </c>
      <c r="O752" s="86"/>
      <c r="P752" s="208">
        <f>O752*H752</f>
        <v>0</v>
      </c>
      <c r="Q752" s="208">
        <v>0</v>
      </c>
      <c r="R752" s="208">
        <f>Q752*H752</f>
        <v>0</v>
      </c>
      <c r="S752" s="208">
        <v>0</v>
      </c>
      <c r="T752" s="209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0" t="s">
        <v>126</v>
      </c>
      <c r="AT752" s="210" t="s">
        <v>121</v>
      </c>
      <c r="AU752" s="210" t="s">
        <v>79</v>
      </c>
      <c r="AY752" s="19" t="s">
        <v>119</v>
      </c>
      <c r="BE752" s="211">
        <f>IF(N752="základní",J752,0)</f>
        <v>0</v>
      </c>
      <c r="BF752" s="211">
        <f>IF(N752="snížená",J752,0)</f>
        <v>0</v>
      </c>
      <c r="BG752" s="211">
        <f>IF(N752="zákl. přenesená",J752,0)</f>
        <v>0</v>
      </c>
      <c r="BH752" s="211">
        <f>IF(N752="sníž. přenesená",J752,0)</f>
        <v>0</v>
      </c>
      <c r="BI752" s="211">
        <f>IF(N752="nulová",J752,0)</f>
        <v>0</v>
      </c>
      <c r="BJ752" s="19" t="s">
        <v>77</v>
      </c>
      <c r="BK752" s="211">
        <f>ROUND(I752*H752,2)</f>
        <v>0</v>
      </c>
      <c r="BL752" s="19" t="s">
        <v>126</v>
      </c>
      <c r="BM752" s="210" t="s">
        <v>500</v>
      </c>
    </row>
    <row r="753" s="2" customFormat="1">
      <c r="A753" s="40"/>
      <c r="B753" s="41"/>
      <c r="C753" s="42"/>
      <c r="D753" s="212" t="s">
        <v>128</v>
      </c>
      <c r="E753" s="42"/>
      <c r="F753" s="213" t="s">
        <v>501</v>
      </c>
      <c r="G753" s="42"/>
      <c r="H753" s="42"/>
      <c r="I753" s="214"/>
      <c r="J753" s="42"/>
      <c r="K753" s="42"/>
      <c r="L753" s="46"/>
      <c r="M753" s="215"/>
      <c r="N753" s="216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128</v>
      </c>
      <c r="AU753" s="19" t="s">
        <v>79</v>
      </c>
    </row>
    <row r="754" s="2" customFormat="1" ht="44.25" customHeight="1">
      <c r="A754" s="40"/>
      <c r="B754" s="41"/>
      <c r="C754" s="199" t="s">
        <v>502</v>
      </c>
      <c r="D754" s="199" t="s">
        <v>121</v>
      </c>
      <c r="E754" s="200" t="s">
        <v>503</v>
      </c>
      <c r="F754" s="201" t="s">
        <v>504</v>
      </c>
      <c r="G754" s="202" t="s">
        <v>205</v>
      </c>
      <c r="H754" s="203">
        <v>501.42000000000002</v>
      </c>
      <c r="I754" s="204"/>
      <c r="J754" s="205">
        <f>ROUND(I754*H754,2)</f>
        <v>0</v>
      </c>
      <c r="K754" s="201" t="s">
        <v>125</v>
      </c>
      <c r="L754" s="46"/>
      <c r="M754" s="206" t="s">
        <v>19</v>
      </c>
      <c r="N754" s="207" t="s">
        <v>43</v>
      </c>
      <c r="O754" s="86"/>
      <c r="P754" s="208">
        <f>O754*H754</f>
        <v>0</v>
      </c>
      <c r="Q754" s="208">
        <v>0</v>
      </c>
      <c r="R754" s="208">
        <f>Q754*H754</f>
        <v>0</v>
      </c>
      <c r="S754" s="208">
        <v>0</v>
      </c>
      <c r="T754" s="209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10" t="s">
        <v>126</v>
      </c>
      <c r="AT754" s="210" t="s">
        <v>121</v>
      </c>
      <c r="AU754" s="210" t="s">
        <v>79</v>
      </c>
      <c r="AY754" s="19" t="s">
        <v>119</v>
      </c>
      <c r="BE754" s="211">
        <f>IF(N754="základní",J754,0)</f>
        <v>0</v>
      </c>
      <c r="BF754" s="211">
        <f>IF(N754="snížená",J754,0)</f>
        <v>0</v>
      </c>
      <c r="BG754" s="211">
        <f>IF(N754="zákl. přenesená",J754,0)</f>
        <v>0</v>
      </c>
      <c r="BH754" s="211">
        <f>IF(N754="sníž. přenesená",J754,0)</f>
        <v>0</v>
      </c>
      <c r="BI754" s="211">
        <f>IF(N754="nulová",J754,0)</f>
        <v>0</v>
      </c>
      <c r="BJ754" s="19" t="s">
        <v>77</v>
      </c>
      <c r="BK754" s="211">
        <f>ROUND(I754*H754,2)</f>
        <v>0</v>
      </c>
      <c r="BL754" s="19" t="s">
        <v>126</v>
      </c>
      <c r="BM754" s="210" t="s">
        <v>505</v>
      </c>
    </row>
    <row r="755" s="2" customFormat="1">
      <c r="A755" s="40"/>
      <c r="B755" s="41"/>
      <c r="C755" s="42"/>
      <c r="D755" s="212" t="s">
        <v>128</v>
      </c>
      <c r="E755" s="42"/>
      <c r="F755" s="213" t="s">
        <v>506</v>
      </c>
      <c r="G755" s="42"/>
      <c r="H755" s="42"/>
      <c r="I755" s="214"/>
      <c r="J755" s="42"/>
      <c r="K755" s="42"/>
      <c r="L755" s="46"/>
      <c r="M755" s="215"/>
      <c r="N755" s="216"/>
      <c r="O755" s="86"/>
      <c r="P755" s="86"/>
      <c r="Q755" s="86"/>
      <c r="R755" s="86"/>
      <c r="S755" s="86"/>
      <c r="T755" s="87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T755" s="19" t="s">
        <v>128</v>
      </c>
      <c r="AU755" s="19" t="s">
        <v>79</v>
      </c>
    </row>
    <row r="756" s="14" customFormat="1">
      <c r="A756" s="14"/>
      <c r="B756" s="228"/>
      <c r="C756" s="229"/>
      <c r="D756" s="219" t="s">
        <v>130</v>
      </c>
      <c r="E756" s="230" t="s">
        <v>19</v>
      </c>
      <c r="F756" s="231" t="s">
        <v>507</v>
      </c>
      <c r="G756" s="229"/>
      <c r="H756" s="232">
        <v>501.42000000000002</v>
      </c>
      <c r="I756" s="233"/>
      <c r="J756" s="229"/>
      <c r="K756" s="229"/>
      <c r="L756" s="234"/>
      <c r="M756" s="235"/>
      <c r="N756" s="236"/>
      <c r="O756" s="236"/>
      <c r="P756" s="236"/>
      <c r="Q756" s="236"/>
      <c r="R756" s="236"/>
      <c r="S756" s="236"/>
      <c r="T756" s="237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38" t="s">
        <v>130</v>
      </c>
      <c r="AU756" s="238" t="s">
        <v>79</v>
      </c>
      <c r="AV756" s="14" t="s">
        <v>79</v>
      </c>
      <c r="AW756" s="14" t="s">
        <v>33</v>
      </c>
      <c r="AX756" s="14" t="s">
        <v>72</v>
      </c>
      <c r="AY756" s="238" t="s">
        <v>119</v>
      </c>
    </row>
    <row r="757" s="15" customFormat="1">
      <c r="A757" s="15"/>
      <c r="B757" s="239"/>
      <c r="C757" s="240"/>
      <c r="D757" s="219" t="s">
        <v>130</v>
      </c>
      <c r="E757" s="241" t="s">
        <v>19</v>
      </c>
      <c r="F757" s="242" t="s">
        <v>133</v>
      </c>
      <c r="G757" s="240"/>
      <c r="H757" s="243">
        <v>501.42000000000002</v>
      </c>
      <c r="I757" s="244"/>
      <c r="J757" s="240"/>
      <c r="K757" s="240"/>
      <c r="L757" s="245"/>
      <c r="M757" s="246"/>
      <c r="N757" s="247"/>
      <c r="O757" s="247"/>
      <c r="P757" s="247"/>
      <c r="Q757" s="247"/>
      <c r="R757" s="247"/>
      <c r="S757" s="247"/>
      <c r="T757" s="248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49" t="s">
        <v>130</v>
      </c>
      <c r="AU757" s="249" t="s">
        <v>79</v>
      </c>
      <c r="AV757" s="15" t="s">
        <v>126</v>
      </c>
      <c r="AW757" s="15" t="s">
        <v>33</v>
      </c>
      <c r="AX757" s="15" t="s">
        <v>77</v>
      </c>
      <c r="AY757" s="249" t="s">
        <v>119</v>
      </c>
    </row>
    <row r="758" s="2" customFormat="1" ht="44.25" customHeight="1">
      <c r="A758" s="40"/>
      <c r="B758" s="41"/>
      <c r="C758" s="199" t="s">
        <v>508</v>
      </c>
      <c r="D758" s="199" t="s">
        <v>121</v>
      </c>
      <c r="E758" s="200" t="s">
        <v>509</v>
      </c>
      <c r="F758" s="201" t="s">
        <v>510</v>
      </c>
      <c r="G758" s="202" t="s">
        <v>205</v>
      </c>
      <c r="H758" s="203">
        <v>28.27</v>
      </c>
      <c r="I758" s="204"/>
      <c r="J758" s="205">
        <f>ROUND(I758*H758,2)</f>
        <v>0</v>
      </c>
      <c r="K758" s="201" t="s">
        <v>125</v>
      </c>
      <c r="L758" s="46"/>
      <c r="M758" s="206" t="s">
        <v>19</v>
      </c>
      <c r="N758" s="207" t="s">
        <v>43</v>
      </c>
      <c r="O758" s="86"/>
      <c r="P758" s="208">
        <f>O758*H758</f>
        <v>0</v>
      </c>
      <c r="Q758" s="208">
        <v>0</v>
      </c>
      <c r="R758" s="208">
        <f>Q758*H758</f>
        <v>0</v>
      </c>
      <c r="S758" s="208">
        <v>0</v>
      </c>
      <c r="T758" s="209">
        <f>S758*H758</f>
        <v>0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0" t="s">
        <v>126</v>
      </c>
      <c r="AT758" s="210" t="s">
        <v>121</v>
      </c>
      <c r="AU758" s="210" t="s">
        <v>79</v>
      </c>
      <c r="AY758" s="19" t="s">
        <v>119</v>
      </c>
      <c r="BE758" s="211">
        <f>IF(N758="základní",J758,0)</f>
        <v>0</v>
      </c>
      <c r="BF758" s="211">
        <f>IF(N758="snížená",J758,0)</f>
        <v>0</v>
      </c>
      <c r="BG758" s="211">
        <f>IF(N758="zákl. přenesená",J758,0)</f>
        <v>0</v>
      </c>
      <c r="BH758" s="211">
        <f>IF(N758="sníž. přenesená",J758,0)</f>
        <v>0</v>
      </c>
      <c r="BI758" s="211">
        <f>IF(N758="nulová",J758,0)</f>
        <v>0</v>
      </c>
      <c r="BJ758" s="19" t="s">
        <v>77</v>
      </c>
      <c r="BK758" s="211">
        <f>ROUND(I758*H758,2)</f>
        <v>0</v>
      </c>
      <c r="BL758" s="19" t="s">
        <v>126</v>
      </c>
      <c r="BM758" s="210" t="s">
        <v>511</v>
      </c>
    </row>
    <row r="759" s="2" customFormat="1">
      <c r="A759" s="40"/>
      <c r="B759" s="41"/>
      <c r="C759" s="42"/>
      <c r="D759" s="212" t="s">
        <v>128</v>
      </c>
      <c r="E759" s="42"/>
      <c r="F759" s="213" t="s">
        <v>512</v>
      </c>
      <c r="G759" s="42"/>
      <c r="H759" s="42"/>
      <c r="I759" s="214"/>
      <c r="J759" s="42"/>
      <c r="K759" s="42"/>
      <c r="L759" s="46"/>
      <c r="M759" s="215"/>
      <c r="N759" s="216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128</v>
      </c>
      <c r="AU759" s="19" t="s">
        <v>79</v>
      </c>
    </row>
    <row r="760" s="2" customFormat="1" ht="16.5" customHeight="1">
      <c r="A760" s="40"/>
      <c r="B760" s="41"/>
      <c r="C760" s="199" t="s">
        <v>513</v>
      </c>
      <c r="D760" s="199" t="s">
        <v>121</v>
      </c>
      <c r="E760" s="200" t="s">
        <v>514</v>
      </c>
      <c r="F760" s="201" t="s">
        <v>515</v>
      </c>
      <c r="G760" s="202" t="s">
        <v>205</v>
      </c>
      <c r="H760" s="203">
        <v>5.3879999999999999</v>
      </c>
      <c r="I760" s="204"/>
      <c r="J760" s="205">
        <f>ROUND(I760*H760,2)</f>
        <v>0</v>
      </c>
      <c r="K760" s="201" t="s">
        <v>19</v>
      </c>
      <c r="L760" s="46"/>
      <c r="M760" s="206" t="s">
        <v>19</v>
      </c>
      <c r="N760" s="207" t="s">
        <v>43</v>
      </c>
      <c r="O760" s="86"/>
      <c r="P760" s="208">
        <f>O760*H760</f>
        <v>0</v>
      </c>
      <c r="Q760" s="208">
        <v>0</v>
      </c>
      <c r="R760" s="208">
        <f>Q760*H760</f>
        <v>0</v>
      </c>
      <c r="S760" s="208">
        <v>0</v>
      </c>
      <c r="T760" s="209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0" t="s">
        <v>126</v>
      </c>
      <c r="AT760" s="210" t="s">
        <v>121</v>
      </c>
      <c r="AU760" s="210" t="s">
        <v>79</v>
      </c>
      <c r="AY760" s="19" t="s">
        <v>119</v>
      </c>
      <c r="BE760" s="211">
        <f>IF(N760="základní",J760,0)</f>
        <v>0</v>
      </c>
      <c r="BF760" s="211">
        <f>IF(N760="snížená",J760,0)</f>
        <v>0</v>
      </c>
      <c r="BG760" s="211">
        <f>IF(N760="zákl. přenesená",J760,0)</f>
        <v>0</v>
      </c>
      <c r="BH760" s="211">
        <f>IF(N760="sníž. přenesená",J760,0)</f>
        <v>0</v>
      </c>
      <c r="BI760" s="211">
        <f>IF(N760="nulová",J760,0)</f>
        <v>0</v>
      </c>
      <c r="BJ760" s="19" t="s">
        <v>77</v>
      </c>
      <c r="BK760" s="211">
        <f>ROUND(I760*H760,2)</f>
        <v>0</v>
      </c>
      <c r="BL760" s="19" t="s">
        <v>126</v>
      </c>
      <c r="BM760" s="210" t="s">
        <v>516</v>
      </c>
    </row>
    <row r="761" s="2" customFormat="1" ht="44.25" customHeight="1">
      <c r="A761" s="40"/>
      <c r="B761" s="41"/>
      <c r="C761" s="199" t="s">
        <v>517</v>
      </c>
      <c r="D761" s="199" t="s">
        <v>121</v>
      </c>
      <c r="E761" s="200" t="s">
        <v>518</v>
      </c>
      <c r="F761" s="201" t="s">
        <v>519</v>
      </c>
      <c r="G761" s="202" t="s">
        <v>205</v>
      </c>
      <c r="H761" s="203">
        <v>67.902000000000001</v>
      </c>
      <c r="I761" s="204"/>
      <c r="J761" s="205">
        <f>ROUND(I761*H761,2)</f>
        <v>0</v>
      </c>
      <c r="K761" s="201" t="s">
        <v>125</v>
      </c>
      <c r="L761" s="46"/>
      <c r="M761" s="206" t="s">
        <v>19</v>
      </c>
      <c r="N761" s="207" t="s">
        <v>43</v>
      </c>
      <c r="O761" s="86"/>
      <c r="P761" s="208">
        <f>O761*H761</f>
        <v>0</v>
      </c>
      <c r="Q761" s="208">
        <v>0</v>
      </c>
      <c r="R761" s="208">
        <f>Q761*H761</f>
        <v>0</v>
      </c>
      <c r="S761" s="208">
        <v>0</v>
      </c>
      <c r="T761" s="209">
        <f>S761*H761</f>
        <v>0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10" t="s">
        <v>126</v>
      </c>
      <c r="AT761" s="210" t="s">
        <v>121</v>
      </c>
      <c r="AU761" s="210" t="s">
        <v>79</v>
      </c>
      <c r="AY761" s="19" t="s">
        <v>119</v>
      </c>
      <c r="BE761" s="211">
        <f>IF(N761="základní",J761,0)</f>
        <v>0</v>
      </c>
      <c r="BF761" s="211">
        <f>IF(N761="snížená",J761,0)</f>
        <v>0</v>
      </c>
      <c r="BG761" s="211">
        <f>IF(N761="zákl. přenesená",J761,0)</f>
        <v>0</v>
      </c>
      <c r="BH761" s="211">
        <f>IF(N761="sníž. přenesená",J761,0)</f>
        <v>0</v>
      </c>
      <c r="BI761" s="211">
        <f>IF(N761="nulová",J761,0)</f>
        <v>0</v>
      </c>
      <c r="BJ761" s="19" t="s">
        <v>77</v>
      </c>
      <c r="BK761" s="211">
        <f>ROUND(I761*H761,2)</f>
        <v>0</v>
      </c>
      <c r="BL761" s="19" t="s">
        <v>126</v>
      </c>
      <c r="BM761" s="210" t="s">
        <v>520</v>
      </c>
    </row>
    <row r="762" s="2" customFormat="1">
      <c r="A762" s="40"/>
      <c r="B762" s="41"/>
      <c r="C762" s="42"/>
      <c r="D762" s="212" t="s">
        <v>128</v>
      </c>
      <c r="E762" s="42"/>
      <c r="F762" s="213" t="s">
        <v>521</v>
      </c>
      <c r="G762" s="42"/>
      <c r="H762" s="42"/>
      <c r="I762" s="214"/>
      <c r="J762" s="42"/>
      <c r="K762" s="42"/>
      <c r="L762" s="46"/>
      <c r="M762" s="215"/>
      <c r="N762" s="216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128</v>
      </c>
      <c r="AU762" s="19" t="s">
        <v>79</v>
      </c>
    </row>
    <row r="763" s="2" customFormat="1" ht="44.25" customHeight="1">
      <c r="A763" s="40"/>
      <c r="B763" s="41"/>
      <c r="C763" s="199" t="s">
        <v>522</v>
      </c>
      <c r="D763" s="199" t="s">
        <v>121</v>
      </c>
      <c r="E763" s="200" t="s">
        <v>523</v>
      </c>
      <c r="F763" s="201" t="s">
        <v>524</v>
      </c>
      <c r="G763" s="202" t="s">
        <v>205</v>
      </c>
      <c r="H763" s="203">
        <v>38.549999999999997</v>
      </c>
      <c r="I763" s="204"/>
      <c r="J763" s="205">
        <f>ROUND(I763*H763,2)</f>
        <v>0</v>
      </c>
      <c r="K763" s="201" t="s">
        <v>125</v>
      </c>
      <c r="L763" s="46"/>
      <c r="M763" s="206" t="s">
        <v>19</v>
      </c>
      <c r="N763" s="207" t="s">
        <v>43</v>
      </c>
      <c r="O763" s="86"/>
      <c r="P763" s="208">
        <f>O763*H763</f>
        <v>0</v>
      </c>
      <c r="Q763" s="208">
        <v>0</v>
      </c>
      <c r="R763" s="208">
        <f>Q763*H763</f>
        <v>0</v>
      </c>
      <c r="S763" s="208">
        <v>0</v>
      </c>
      <c r="T763" s="209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0" t="s">
        <v>126</v>
      </c>
      <c r="AT763" s="210" t="s">
        <v>121</v>
      </c>
      <c r="AU763" s="210" t="s">
        <v>79</v>
      </c>
      <c r="AY763" s="19" t="s">
        <v>119</v>
      </c>
      <c r="BE763" s="211">
        <f>IF(N763="základní",J763,0)</f>
        <v>0</v>
      </c>
      <c r="BF763" s="211">
        <f>IF(N763="snížená",J763,0)</f>
        <v>0</v>
      </c>
      <c r="BG763" s="211">
        <f>IF(N763="zákl. přenesená",J763,0)</f>
        <v>0</v>
      </c>
      <c r="BH763" s="211">
        <f>IF(N763="sníž. přenesená",J763,0)</f>
        <v>0</v>
      </c>
      <c r="BI763" s="211">
        <f>IF(N763="nulová",J763,0)</f>
        <v>0</v>
      </c>
      <c r="BJ763" s="19" t="s">
        <v>77</v>
      </c>
      <c r="BK763" s="211">
        <f>ROUND(I763*H763,2)</f>
        <v>0</v>
      </c>
      <c r="BL763" s="19" t="s">
        <v>126</v>
      </c>
      <c r="BM763" s="210" t="s">
        <v>525</v>
      </c>
    </row>
    <row r="764" s="2" customFormat="1">
      <c r="A764" s="40"/>
      <c r="B764" s="41"/>
      <c r="C764" s="42"/>
      <c r="D764" s="212" t="s">
        <v>128</v>
      </c>
      <c r="E764" s="42"/>
      <c r="F764" s="213" t="s">
        <v>526</v>
      </c>
      <c r="G764" s="42"/>
      <c r="H764" s="42"/>
      <c r="I764" s="214"/>
      <c r="J764" s="42"/>
      <c r="K764" s="42"/>
      <c r="L764" s="46"/>
      <c r="M764" s="215"/>
      <c r="N764" s="216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128</v>
      </c>
      <c r="AU764" s="19" t="s">
        <v>79</v>
      </c>
    </row>
    <row r="765" s="12" customFormat="1" ht="22.8" customHeight="1">
      <c r="A765" s="12"/>
      <c r="B765" s="183"/>
      <c r="C765" s="184"/>
      <c r="D765" s="185" t="s">
        <v>71</v>
      </c>
      <c r="E765" s="197" t="s">
        <v>527</v>
      </c>
      <c r="F765" s="197" t="s">
        <v>528</v>
      </c>
      <c r="G765" s="184"/>
      <c r="H765" s="184"/>
      <c r="I765" s="187"/>
      <c r="J765" s="198">
        <f>BK765</f>
        <v>0</v>
      </c>
      <c r="K765" s="184"/>
      <c r="L765" s="189"/>
      <c r="M765" s="190"/>
      <c r="N765" s="191"/>
      <c r="O765" s="191"/>
      <c r="P765" s="192">
        <f>SUM(P766:P769)</f>
        <v>0</v>
      </c>
      <c r="Q765" s="191"/>
      <c r="R765" s="192">
        <f>SUM(R766:R769)</f>
        <v>0</v>
      </c>
      <c r="S765" s="191"/>
      <c r="T765" s="193">
        <f>SUM(T766:T769)</f>
        <v>0</v>
      </c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R765" s="194" t="s">
        <v>77</v>
      </c>
      <c r="AT765" s="195" t="s">
        <v>71</v>
      </c>
      <c r="AU765" s="195" t="s">
        <v>77</v>
      </c>
      <c r="AY765" s="194" t="s">
        <v>119</v>
      </c>
      <c r="BK765" s="196">
        <f>SUM(BK766:BK769)</f>
        <v>0</v>
      </c>
    </row>
    <row r="766" s="2" customFormat="1" ht="66.75" customHeight="1">
      <c r="A766" s="40"/>
      <c r="B766" s="41"/>
      <c r="C766" s="199" t="s">
        <v>529</v>
      </c>
      <c r="D766" s="199" t="s">
        <v>121</v>
      </c>
      <c r="E766" s="200" t="s">
        <v>530</v>
      </c>
      <c r="F766" s="201" t="s">
        <v>531</v>
      </c>
      <c r="G766" s="202" t="s">
        <v>205</v>
      </c>
      <c r="H766" s="203">
        <v>132.66</v>
      </c>
      <c r="I766" s="204"/>
      <c r="J766" s="205">
        <f>ROUND(I766*H766,2)</f>
        <v>0</v>
      </c>
      <c r="K766" s="201" t="s">
        <v>125</v>
      </c>
      <c r="L766" s="46"/>
      <c r="M766" s="206" t="s">
        <v>19</v>
      </c>
      <c r="N766" s="207" t="s">
        <v>43</v>
      </c>
      <c r="O766" s="86"/>
      <c r="P766" s="208">
        <f>O766*H766</f>
        <v>0</v>
      </c>
      <c r="Q766" s="208">
        <v>0</v>
      </c>
      <c r="R766" s="208">
        <f>Q766*H766</f>
        <v>0</v>
      </c>
      <c r="S766" s="208">
        <v>0</v>
      </c>
      <c r="T766" s="209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10" t="s">
        <v>126</v>
      </c>
      <c r="AT766" s="210" t="s">
        <v>121</v>
      </c>
      <c r="AU766" s="210" t="s">
        <v>79</v>
      </c>
      <c r="AY766" s="19" t="s">
        <v>119</v>
      </c>
      <c r="BE766" s="211">
        <f>IF(N766="základní",J766,0)</f>
        <v>0</v>
      </c>
      <c r="BF766" s="211">
        <f>IF(N766="snížená",J766,0)</f>
        <v>0</v>
      </c>
      <c r="BG766" s="211">
        <f>IF(N766="zákl. přenesená",J766,0)</f>
        <v>0</v>
      </c>
      <c r="BH766" s="211">
        <f>IF(N766="sníž. přenesená",J766,0)</f>
        <v>0</v>
      </c>
      <c r="BI766" s="211">
        <f>IF(N766="nulová",J766,0)</f>
        <v>0</v>
      </c>
      <c r="BJ766" s="19" t="s">
        <v>77</v>
      </c>
      <c r="BK766" s="211">
        <f>ROUND(I766*H766,2)</f>
        <v>0</v>
      </c>
      <c r="BL766" s="19" t="s">
        <v>126</v>
      </c>
      <c r="BM766" s="210" t="s">
        <v>532</v>
      </c>
    </row>
    <row r="767" s="2" customFormat="1">
      <c r="A767" s="40"/>
      <c r="B767" s="41"/>
      <c r="C767" s="42"/>
      <c r="D767" s="212" t="s">
        <v>128</v>
      </c>
      <c r="E767" s="42"/>
      <c r="F767" s="213" t="s">
        <v>533</v>
      </c>
      <c r="G767" s="42"/>
      <c r="H767" s="42"/>
      <c r="I767" s="214"/>
      <c r="J767" s="42"/>
      <c r="K767" s="42"/>
      <c r="L767" s="46"/>
      <c r="M767" s="215"/>
      <c r="N767" s="216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128</v>
      </c>
      <c r="AU767" s="19" t="s">
        <v>79</v>
      </c>
    </row>
    <row r="768" s="2" customFormat="1" ht="66.75" customHeight="1">
      <c r="A768" s="40"/>
      <c r="B768" s="41"/>
      <c r="C768" s="199" t="s">
        <v>534</v>
      </c>
      <c r="D768" s="199" t="s">
        <v>121</v>
      </c>
      <c r="E768" s="200" t="s">
        <v>535</v>
      </c>
      <c r="F768" s="201" t="s">
        <v>536</v>
      </c>
      <c r="G768" s="202" t="s">
        <v>205</v>
      </c>
      <c r="H768" s="203">
        <v>132.66</v>
      </c>
      <c r="I768" s="204"/>
      <c r="J768" s="205">
        <f>ROUND(I768*H768,2)</f>
        <v>0</v>
      </c>
      <c r="K768" s="201" t="s">
        <v>125</v>
      </c>
      <c r="L768" s="46"/>
      <c r="M768" s="206" t="s">
        <v>19</v>
      </c>
      <c r="N768" s="207" t="s">
        <v>43</v>
      </c>
      <c r="O768" s="86"/>
      <c r="P768" s="208">
        <f>O768*H768</f>
        <v>0</v>
      </c>
      <c r="Q768" s="208">
        <v>0</v>
      </c>
      <c r="R768" s="208">
        <f>Q768*H768</f>
        <v>0</v>
      </c>
      <c r="S768" s="208">
        <v>0</v>
      </c>
      <c r="T768" s="209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10" t="s">
        <v>126</v>
      </c>
      <c r="AT768" s="210" t="s">
        <v>121</v>
      </c>
      <c r="AU768" s="210" t="s">
        <v>79</v>
      </c>
      <c r="AY768" s="19" t="s">
        <v>119</v>
      </c>
      <c r="BE768" s="211">
        <f>IF(N768="základní",J768,0)</f>
        <v>0</v>
      </c>
      <c r="BF768" s="211">
        <f>IF(N768="snížená",J768,0)</f>
        <v>0</v>
      </c>
      <c r="BG768" s="211">
        <f>IF(N768="zákl. přenesená",J768,0)</f>
        <v>0</v>
      </c>
      <c r="BH768" s="211">
        <f>IF(N768="sníž. přenesená",J768,0)</f>
        <v>0</v>
      </c>
      <c r="BI768" s="211">
        <f>IF(N768="nulová",J768,0)</f>
        <v>0</v>
      </c>
      <c r="BJ768" s="19" t="s">
        <v>77</v>
      </c>
      <c r="BK768" s="211">
        <f>ROUND(I768*H768,2)</f>
        <v>0</v>
      </c>
      <c r="BL768" s="19" t="s">
        <v>126</v>
      </c>
      <c r="BM768" s="210" t="s">
        <v>537</v>
      </c>
    </row>
    <row r="769" s="2" customFormat="1">
      <c r="A769" s="40"/>
      <c r="B769" s="41"/>
      <c r="C769" s="42"/>
      <c r="D769" s="212" t="s">
        <v>128</v>
      </c>
      <c r="E769" s="42"/>
      <c r="F769" s="213" t="s">
        <v>538</v>
      </c>
      <c r="G769" s="42"/>
      <c r="H769" s="42"/>
      <c r="I769" s="214"/>
      <c r="J769" s="42"/>
      <c r="K769" s="42"/>
      <c r="L769" s="46"/>
      <c r="M769" s="215"/>
      <c r="N769" s="216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128</v>
      </c>
      <c r="AU769" s="19" t="s">
        <v>79</v>
      </c>
    </row>
    <row r="770" s="12" customFormat="1" ht="25.92" customHeight="1">
      <c r="A770" s="12"/>
      <c r="B770" s="183"/>
      <c r="C770" s="184"/>
      <c r="D770" s="185" t="s">
        <v>71</v>
      </c>
      <c r="E770" s="186" t="s">
        <v>539</v>
      </c>
      <c r="F770" s="186" t="s">
        <v>540</v>
      </c>
      <c r="G770" s="184"/>
      <c r="H770" s="184"/>
      <c r="I770" s="187"/>
      <c r="J770" s="188">
        <f>BK770</f>
        <v>0</v>
      </c>
      <c r="K770" s="184"/>
      <c r="L770" s="189"/>
      <c r="M770" s="190"/>
      <c r="N770" s="191"/>
      <c r="O770" s="191"/>
      <c r="P770" s="192">
        <f>P771+P786+P798</f>
        <v>0</v>
      </c>
      <c r="Q770" s="191"/>
      <c r="R770" s="192">
        <f>R771+R786+R798</f>
        <v>17.425809219999998</v>
      </c>
      <c r="S770" s="191"/>
      <c r="T770" s="193">
        <f>T771+T786+T798</f>
        <v>5.3880536000000001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194" t="s">
        <v>79</v>
      </c>
      <c r="AT770" s="195" t="s">
        <v>71</v>
      </c>
      <c r="AU770" s="195" t="s">
        <v>72</v>
      </c>
      <c r="AY770" s="194" t="s">
        <v>119</v>
      </c>
      <c r="BK770" s="196">
        <f>BK771+BK786+BK798</f>
        <v>0</v>
      </c>
    </row>
    <row r="771" s="12" customFormat="1" ht="22.8" customHeight="1">
      <c r="A771" s="12"/>
      <c r="B771" s="183"/>
      <c r="C771" s="184"/>
      <c r="D771" s="185" t="s">
        <v>71</v>
      </c>
      <c r="E771" s="197" t="s">
        <v>541</v>
      </c>
      <c r="F771" s="197" t="s">
        <v>542</v>
      </c>
      <c r="G771" s="184"/>
      <c r="H771" s="184"/>
      <c r="I771" s="187"/>
      <c r="J771" s="198">
        <f>BK771</f>
        <v>0</v>
      </c>
      <c r="K771" s="184"/>
      <c r="L771" s="189"/>
      <c r="M771" s="190"/>
      <c r="N771" s="191"/>
      <c r="O771" s="191"/>
      <c r="P771" s="192">
        <f>SUM(P772:P785)</f>
        <v>0</v>
      </c>
      <c r="Q771" s="191"/>
      <c r="R771" s="192">
        <f>SUM(R772:R785)</f>
        <v>0.020847200000000003</v>
      </c>
      <c r="S771" s="191"/>
      <c r="T771" s="193">
        <f>SUM(T772:T785)</f>
        <v>5.3880536000000001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194" t="s">
        <v>79</v>
      </c>
      <c r="AT771" s="195" t="s">
        <v>71</v>
      </c>
      <c r="AU771" s="195" t="s">
        <v>77</v>
      </c>
      <c r="AY771" s="194" t="s">
        <v>119</v>
      </c>
      <c r="BK771" s="196">
        <f>SUM(BK772:BK785)</f>
        <v>0</v>
      </c>
    </row>
    <row r="772" s="2" customFormat="1" ht="21.75" customHeight="1">
      <c r="A772" s="40"/>
      <c r="B772" s="41"/>
      <c r="C772" s="199" t="s">
        <v>543</v>
      </c>
      <c r="D772" s="199" t="s">
        <v>121</v>
      </c>
      <c r="E772" s="200" t="s">
        <v>544</v>
      </c>
      <c r="F772" s="201" t="s">
        <v>545</v>
      </c>
      <c r="G772" s="202" t="s">
        <v>546</v>
      </c>
      <c r="H772" s="203">
        <v>94.760000000000005</v>
      </c>
      <c r="I772" s="204"/>
      <c r="J772" s="205">
        <f>ROUND(I772*H772,2)</f>
        <v>0</v>
      </c>
      <c r="K772" s="201" t="s">
        <v>125</v>
      </c>
      <c r="L772" s="46"/>
      <c r="M772" s="206" t="s">
        <v>19</v>
      </c>
      <c r="N772" s="207" t="s">
        <v>43</v>
      </c>
      <c r="O772" s="86"/>
      <c r="P772" s="208">
        <f>O772*H772</f>
        <v>0</v>
      </c>
      <c r="Q772" s="208">
        <v>0.00022000000000000001</v>
      </c>
      <c r="R772" s="208">
        <f>Q772*H772</f>
        <v>0.020847200000000003</v>
      </c>
      <c r="S772" s="208">
        <v>0.056860000000000001</v>
      </c>
      <c r="T772" s="209">
        <f>S772*H772</f>
        <v>5.3880536000000001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0" t="s">
        <v>271</v>
      </c>
      <c r="AT772" s="210" t="s">
        <v>121</v>
      </c>
      <c r="AU772" s="210" t="s">
        <v>79</v>
      </c>
      <c r="AY772" s="19" t="s">
        <v>119</v>
      </c>
      <c r="BE772" s="211">
        <f>IF(N772="základní",J772,0)</f>
        <v>0</v>
      </c>
      <c r="BF772" s="211">
        <f>IF(N772="snížená",J772,0)</f>
        <v>0</v>
      </c>
      <c r="BG772" s="211">
        <f>IF(N772="zákl. přenesená",J772,0)</f>
        <v>0</v>
      </c>
      <c r="BH772" s="211">
        <f>IF(N772="sníž. přenesená",J772,0)</f>
        <v>0</v>
      </c>
      <c r="BI772" s="211">
        <f>IF(N772="nulová",J772,0)</f>
        <v>0</v>
      </c>
      <c r="BJ772" s="19" t="s">
        <v>77</v>
      </c>
      <c r="BK772" s="211">
        <f>ROUND(I772*H772,2)</f>
        <v>0</v>
      </c>
      <c r="BL772" s="19" t="s">
        <v>271</v>
      </c>
      <c r="BM772" s="210" t="s">
        <v>547</v>
      </c>
    </row>
    <row r="773" s="2" customFormat="1">
      <c r="A773" s="40"/>
      <c r="B773" s="41"/>
      <c r="C773" s="42"/>
      <c r="D773" s="212" t="s">
        <v>128</v>
      </c>
      <c r="E773" s="42"/>
      <c r="F773" s="213" t="s">
        <v>548</v>
      </c>
      <c r="G773" s="42"/>
      <c r="H773" s="42"/>
      <c r="I773" s="214"/>
      <c r="J773" s="42"/>
      <c r="K773" s="42"/>
      <c r="L773" s="46"/>
      <c r="M773" s="215"/>
      <c r="N773" s="216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128</v>
      </c>
      <c r="AU773" s="19" t="s">
        <v>79</v>
      </c>
    </row>
    <row r="774" s="13" customFormat="1">
      <c r="A774" s="13"/>
      <c r="B774" s="217"/>
      <c r="C774" s="218"/>
      <c r="D774" s="219" t="s">
        <v>130</v>
      </c>
      <c r="E774" s="220" t="s">
        <v>19</v>
      </c>
      <c r="F774" s="221" t="s">
        <v>242</v>
      </c>
      <c r="G774" s="218"/>
      <c r="H774" s="220" t="s">
        <v>19</v>
      </c>
      <c r="I774" s="222"/>
      <c r="J774" s="218"/>
      <c r="K774" s="218"/>
      <c r="L774" s="223"/>
      <c r="M774" s="224"/>
      <c r="N774" s="225"/>
      <c r="O774" s="225"/>
      <c r="P774" s="225"/>
      <c r="Q774" s="225"/>
      <c r="R774" s="225"/>
      <c r="S774" s="225"/>
      <c r="T774" s="22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27" t="s">
        <v>130</v>
      </c>
      <c r="AU774" s="227" t="s">
        <v>79</v>
      </c>
      <c r="AV774" s="13" t="s">
        <v>77</v>
      </c>
      <c r="AW774" s="13" t="s">
        <v>33</v>
      </c>
      <c r="AX774" s="13" t="s">
        <v>72</v>
      </c>
      <c r="AY774" s="227" t="s">
        <v>119</v>
      </c>
    </row>
    <row r="775" s="13" customFormat="1">
      <c r="A775" s="13"/>
      <c r="B775" s="217"/>
      <c r="C775" s="218"/>
      <c r="D775" s="219" t="s">
        <v>130</v>
      </c>
      <c r="E775" s="220" t="s">
        <v>19</v>
      </c>
      <c r="F775" s="221" t="s">
        <v>443</v>
      </c>
      <c r="G775" s="218"/>
      <c r="H775" s="220" t="s">
        <v>19</v>
      </c>
      <c r="I775" s="222"/>
      <c r="J775" s="218"/>
      <c r="K775" s="218"/>
      <c r="L775" s="223"/>
      <c r="M775" s="224"/>
      <c r="N775" s="225"/>
      <c r="O775" s="225"/>
      <c r="P775" s="225"/>
      <c r="Q775" s="225"/>
      <c r="R775" s="225"/>
      <c r="S775" s="225"/>
      <c r="T775" s="22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27" t="s">
        <v>130</v>
      </c>
      <c r="AU775" s="227" t="s">
        <v>79</v>
      </c>
      <c r="AV775" s="13" t="s">
        <v>77</v>
      </c>
      <c r="AW775" s="13" t="s">
        <v>33</v>
      </c>
      <c r="AX775" s="13" t="s">
        <v>72</v>
      </c>
      <c r="AY775" s="227" t="s">
        <v>119</v>
      </c>
    </row>
    <row r="776" s="14" customFormat="1">
      <c r="A776" s="14"/>
      <c r="B776" s="228"/>
      <c r="C776" s="229"/>
      <c r="D776" s="219" t="s">
        <v>130</v>
      </c>
      <c r="E776" s="230" t="s">
        <v>19</v>
      </c>
      <c r="F776" s="231" t="s">
        <v>549</v>
      </c>
      <c r="G776" s="229"/>
      <c r="H776" s="232">
        <v>17.739999999999998</v>
      </c>
      <c r="I776" s="233"/>
      <c r="J776" s="229"/>
      <c r="K776" s="229"/>
      <c r="L776" s="234"/>
      <c r="M776" s="235"/>
      <c r="N776" s="236"/>
      <c r="O776" s="236"/>
      <c r="P776" s="236"/>
      <c r="Q776" s="236"/>
      <c r="R776" s="236"/>
      <c r="S776" s="236"/>
      <c r="T776" s="237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38" t="s">
        <v>130</v>
      </c>
      <c r="AU776" s="238" t="s">
        <v>79</v>
      </c>
      <c r="AV776" s="14" t="s">
        <v>79</v>
      </c>
      <c r="AW776" s="14" t="s">
        <v>33</v>
      </c>
      <c r="AX776" s="14" t="s">
        <v>72</v>
      </c>
      <c r="AY776" s="238" t="s">
        <v>119</v>
      </c>
    </row>
    <row r="777" s="13" customFormat="1">
      <c r="A777" s="13"/>
      <c r="B777" s="217"/>
      <c r="C777" s="218"/>
      <c r="D777" s="219" t="s">
        <v>130</v>
      </c>
      <c r="E777" s="220" t="s">
        <v>19</v>
      </c>
      <c r="F777" s="221" t="s">
        <v>445</v>
      </c>
      <c r="G777" s="218"/>
      <c r="H777" s="220" t="s">
        <v>19</v>
      </c>
      <c r="I777" s="222"/>
      <c r="J777" s="218"/>
      <c r="K777" s="218"/>
      <c r="L777" s="223"/>
      <c r="M777" s="224"/>
      <c r="N777" s="225"/>
      <c r="O777" s="225"/>
      <c r="P777" s="225"/>
      <c r="Q777" s="225"/>
      <c r="R777" s="225"/>
      <c r="S777" s="225"/>
      <c r="T777" s="22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27" t="s">
        <v>130</v>
      </c>
      <c r="AU777" s="227" t="s">
        <v>79</v>
      </c>
      <c r="AV777" s="13" t="s">
        <v>77</v>
      </c>
      <c r="AW777" s="13" t="s">
        <v>33</v>
      </c>
      <c r="AX777" s="13" t="s">
        <v>72</v>
      </c>
      <c r="AY777" s="227" t="s">
        <v>119</v>
      </c>
    </row>
    <row r="778" s="14" customFormat="1">
      <c r="A778" s="14"/>
      <c r="B778" s="228"/>
      <c r="C778" s="229"/>
      <c r="D778" s="219" t="s">
        <v>130</v>
      </c>
      <c r="E778" s="230" t="s">
        <v>19</v>
      </c>
      <c r="F778" s="231" t="s">
        <v>550</v>
      </c>
      <c r="G778" s="229"/>
      <c r="H778" s="232">
        <v>39.719999999999999</v>
      </c>
      <c r="I778" s="233"/>
      <c r="J778" s="229"/>
      <c r="K778" s="229"/>
      <c r="L778" s="234"/>
      <c r="M778" s="235"/>
      <c r="N778" s="236"/>
      <c r="O778" s="236"/>
      <c r="P778" s="236"/>
      <c r="Q778" s="236"/>
      <c r="R778" s="236"/>
      <c r="S778" s="236"/>
      <c r="T778" s="237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38" t="s">
        <v>130</v>
      </c>
      <c r="AU778" s="238" t="s">
        <v>79</v>
      </c>
      <c r="AV778" s="14" t="s">
        <v>79</v>
      </c>
      <c r="AW778" s="14" t="s">
        <v>33</v>
      </c>
      <c r="AX778" s="14" t="s">
        <v>72</v>
      </c>
      <c r="AY778" s="238" t="s">
        <v>119</v>
      </c>
    </row>
    <row r="779" s="13" customFormat="1">
      <c r="A779" s="13"/>
      <c r="B779" s="217"/>
      <c r="C779" s="218"/>
      <c r="D779" s="219" t="s">
        <v>130</v>
      </c>
      <c r="E779" s="220" t="s">
        <v>19</v>
      </c>
      <c r="F779" s="221" t="s">
        <v>447</v>
      </c>
      <c r="G779" s="218"/>
      <c r="H779" s="220" t="s">
        <v>19</v>
      </c>
      <c r="I779" s="222"/>
      <c r="J779" s="218"/>
      <c r="K779" s="218"/>
      <c r="L779" s="223"/>
      <c r="M779" s="224"/>
      <c r="N779" s="225"/>
      <c r="O779" s="225"/>
      <c r="P779" s="225"/>
      <c r="Q779" s="225"/>
      <c r="R779" s="225"/>
      <c r="S779" s="225"/>
      <c r="T779" s="226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27" t="s">
        <v>130</v>
      </c>
      <c r="AU779" s="227" t="s">
        <v>79</v>
      </c>
      <c r="AV779" s="13" t="s">
        <v>77</v>
      </c>
      <c r="AW779" s="13" t="s">
        <v>33</v>
      </c>
      <c r="AX779" s="13" t="s">
        <v>72</v>
      </c>
      <c r="AY779" s="227" t="s">
        <v>119</v>
      </c>
    </row>
    <row r="780" s="14" customFormat="1">
      <c r="A780" s="14"/>
      <c r="B780" s="228"/>
      <c r="C780" s="229"/>
      <c r="D780" s="219" t="s">
        <v>130</v>
      </c>
      <c r="E780" s="230" t="s">
        <v>19</v>
      </c>
      <c r="F780" s="231" t="s">
        <v>551</v>
      </c>
      <c r="G780" s="229"/>
      <c r="H780" s="232">
        <v>17.600000000000001</v>
      </c>
      <c r="I780" s="233"/>
      <c r="J780" s="229"/>
      <c r="K780" s="229"/>
      <c r="L780" s="234"/>
      <c r="M780" s="235"/>
      <c r="N780" s="236"/>
      <c r="O780" s="236"/>
      <c r="P780" s="236"/>
      <c r="Q780" s="236"/>
      <c r="R780" s="236"/>
      <c r="S780" s="236"/>
      <c r="T780" s="237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38" t="s">
        <v>130</v>
      </c>
      <c r="AU780" s="238" t="s">
        <v>79</v>
      </c>
      <c r="AV780" s="14" t="s">
        <v>79</v>
      </c>
      <c r="AW780" s="14" t="s">
        <v>33</v>
      </c>
      <c r="AX780" s="14" t="s">
        <v>72</v>
      </c>
      <c r="AY780" s="238" t="s">
        <v>119</v>
      </c>
    </row>
    <row r="781" s="13" customFormat="1">
      <c r="A781" s="13"/>
      <c r="B781" s="217"/>
      <c r="C781" s="218"/>
      <c r="D781" s="219" t="s">
        <v>130</v>
      </c>
      <c r="E781" s="220" t="s">
        <v>19</v>
      </c>
      <c r="F781" s="221" t="s">
        <v>243</v>
      </c>
      <c r="G781" s="218"/>
      <c r="H781" s="220" t="s">
        <v>19</v>
      </c>
      <c r="I781" s="222"/>
      <c r="J781" s="218"/>
      <c r="K781" s="218"/>
      <c r="L781" s="223"/>
      <c r="M781" s="224"/>
      <c r="N781" s="225"/>
      <c r="O781" s="225"/>
      <c r="P781" s="225"/>
      <c r="Q781" s="225"/>
      <c r="R781" s="225"/>
      <c r="S781" s="225"/>
      <c r="T781" s="22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27" t="s">
        <v>130</v>
      </c>
      <c r="AU781" s="227" t="s">
        <v>79</v>
      </c>
      <c r="AV781" s="13" t="s">
        <v>77</v>
      </c>
      <c r="AW781" s="13" t="s">
        <v>33</v>
      </c>
      <c r="AX781" s="13" t="s">
        <v>72</v>
      </c>
      <c r="AY781" s="227" t="s">
        <v>119</v>
      </c>
    </row>
    <row r="782" s="14" customFormat="1">
      <c r="A782" s="14"/>
      <c r="B782" s="228"/>
      <c r="C782" s="229"/>
      <c r="D782" s="219" t="s">
        <v>130</v>
      </c>
      <c r="E782" s="230" t="s">
        <v>19</v>
      </c>
      <c r="F782" s="231" t="s">
        <v>552</v>
      </c>
      <c r="G782" s="229"/>
      <c r="H782" s="232">
        <v>12.539999999999999</v>
      </c>
      <c r="I782" s="233"/>
      <c r="J782" s="229"/>
      <c r="K782" s="229"/>
      <c r="L782" s="234"/>
      <c r="M782" s="235"/>
      <c r="N782" s="236"/>
      <c r="O782" s="236"/>
      <c r="P782" s="236"/>
      <c r="Q782" s="236"/>
      <c r="R782" s="236"/>
      <c r="S782" s="236"/>
      <c r="T782" s="237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38" t="s">
        <v>130</v>
      </c>
      <c r="AU782" s="238" t="s">
        <v>79</v>
      </c>
      <c r="AV782" s="14" t="s">
        <v>79</v>
      </c>
      <c r="AW782" s="14" t="s">
        <v>33</v>
      </c>
      <c r="AX782" s="14" t="s">
        <v>72</v>
      </c>
      <c r="AY782" s="238" t="s">
        <v>119</v>
      </c>
    </row>
    <row r="783" s="13" customFormat="1">
      <c r="A783" s="13"/>
      <c r="B783" s="217"/>
      <c r="C783" s="218"/>
      <c r="D783" s="219" t="s">
        <v>130</v>
      </c>
      <c r="E783" s="220" t="s">
        <v>19</v>
      </c>
      <c r="F783" s="221" t="s">
        <v>449</v>
      </c>
      <c r="G783" s="218"/>
      <c r="H783" s="220" t="s">
        <v>19</v>
      </c>
      <c r="I783" s="222"/>
      <c r="J783" s="218"/>
      <c r="K783" s="218"/>
      <c r="L783" s="223"/>
      <c r="M783" s="224"/>
      <c r="N783" s="225"/>
      <c r="O783" s="225"/>
      <c r="P783" s="225"/>
      <c r="Q783" s="225"/>
      <c r="R783" s="225"/>
      <c r="S783" s="225"/>
      <c r="T783" s="22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27" t="s">
        <v>130</v>
      </c>
      <c r="AU783" s="227" t="s">
        <v>79</v>
      </c>
      <c r="AV783" s="13" t="s">
        <v>77</v>
      </c>
      <c r="AW783" s="13" t="s">
        <v>33</v>
      </c>
      <c r="AX783" s="13" t="s">
        <v>72</v>
      </c>
      <c r="AY783" s="227" t="s">
        <v>119</v>
      </c>
    </row>
    <row r="784" s="14" customFormat="1">
      <c r="A784" s="14"/>
      <c r="B784" s="228"/>
      <c r="C784" s="229"/>
      <c r="D784" s="219" t="s">
        <v>130</v>
      </c>
      <c r="E784" s="230" t="s">
        <v>19</v>
      </c>
      <c r="F784" s="231" t="s">
        <v>553</v>
      </c>
      <c r="G784" s="229"/>
      <c r="H784" s="232">
        <v>7.1600000000000001</v>
      </c>
      <c r="I784" s="233"/>
      <c r="J784" s="229"/>
      <c r="K784" s="229"/>
      <c r="L784" s="234"/>
      <c r="M784" s="235"/>
      <c r="N784" s="236"/>
      <c r="O784" s="236"/>
      <c r="P784" s="236"/>
      <c r="Q784" s="236"/>
      <c r="R784" s="236"/>
      <c r="S784" s="236"/>
      <c r="T784" s="237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38" t="s">
        <v>130</v>
      </c>
      <c r="AU784" s="238" t="s">
        <v>79</v>
      </c>
      <c r="AV784" s="14" t="s">
        <v>79</v>
      </c>
      <c r="AW784" s="14" t="s">
        <v>33</v>
      </c>
      <c r="AX784" s="14" t="s">
        <v>72</v>
      </c>
      <c r="AY784" s="238" t="s">
        <v>119</v>
      </c>
    </row>
    <row r="785" s="15" customFormat="1">
      <c r="A785" s="15"/>
      <c r="B785" s="239"/>
      <c r="C785" s="240"/>
      <c r="D785" s="219" t="s">
        <v>130</v>
      </c>
      <c r="E785" s="241" t="s">
        <v>19</v>
      </c>
      <c r="F785" s="242" t="s">
        <v>133</v>
      </c>
      <c r="G785" s="240"/>
      <c r="H785" s="243">
        <v>94.759999999999991</v>
      </c>
      <c r="I785" s="244"/>
      <c r="J785" s="240"/>
      <c r="K785" s="240"/>
      <c r="L785" s="245"/>
      <c r="M785" s="246"/>
      <c r="N785" s="247"/>
      <c r="O785" s="247"/>
      <c r="P785" s="247"/>
      <c r="Q785" s="247"/>
      <c r="R785" s="247"/>
      <c r="S785" s="247"/>
      <c r="T785" s="248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49" t="s">
        <v>130</v>
      </c>
      <c r="AU785" s="249" t="s">
        <v>79</v>
      </c>
      <c r="AV785" s="15" t="s">
        <v>126</v>
      </c>
      <c r="AW785" s="15" t="s">
        <v>33</v>
      </c>
      <c r="AX785" s="15" t="s">
        <v>77</v>
      </c>
      <c r="AY785" s="249" t="s">
        <v>119</v>
      </c>
    </row>
    <row r="786" s="12" customFormat="1" ht="22.8" customHeight="1">
      <c r="A786" s="12"/>
      <c r="B786" s="183"/>
      <c r="C786" s="184"/>
      <c r="D786" s="185" t="s">
        <v>71</v>
      </c>
      <c r="E786" s="197" t="s">
        <v>554</v>
      </c>
      <c r="F786" s="197" t="s">
        <v>555</v>
      </c>
      <c r="G786" s="184"/>
      <c r="H786" s="184"/>
      <c r="I786" s="187"/>
      <c r="J786" s="198">
        <f>BK786</f>
        <v>0</v>
      </c>
      <c r="K786" s="184"/>
      <c r="L786" s="189"/>
      <c r="M786" s="190"/>
      <c r="N786" s="191"/>
      <c r="O786" s="191"/>
      <c r="P786" s="192">
        <f>SUM(P787:P797)</f>
        <v>0</v>
      </c>
      <c r="Q786" s="191"/>
      <c r="R786" s="192">
        <f>SUM(R787:R797)</f>
        <v>0</v>
      </c>
      <c r="S786" s="191"/>
      <c r="T786" s="193">
        <f>SUM(T787:T797)</f>
        <v>0</v>
      </c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R786" s="194" t="s">
        <v>79</v>
      </c>
      <c r="AT786" s="195" t="s">
        <v>71</v>
      </c>
      <c r="AU786" s="195" t="s">
        <v>77</v>
      </c>
      <c r="AY786" s="194" t="s">
        <v>119</v>
      </c>
      <c r="BK786" s="196">
        <f>SUM(BK787:BK797)</f>
        <v>0</v>
      </c>
    </row>
    <row r="787" s="2" customFormat="1" ht="24.15" customHeight="1">
      <c r="A787" s="40"/>
      <c r="B787" s="41"/>
      <c r="C787" s="199" t="s">
        <v>556</v>
      </c>
      <c r="D787" s="199" t="s">
        <v>121</v>
      </c>
      <c r="E787" s="200" t="s">
        <v>557</v>
      </c>
      <c r="F787" s="201" t="s">
        <v>558</v>
      </c>
      <c r="G787" s="202" t="s">
        <v>546</v>
      </c>
      <c r="H787" s="203">
        <v>262.80000000000001</v>
      </c>
      <c r="I787" s="204"/>
      <c r="J787" s="205">
        <f>ROUND(I787*H787,2)</f>
        <v>0</v>
      </c>
      <c r="K787" s="201" t="s">
        <v>19</v>
      </c>
      <c r="L787" s="46"/>
      <c r="M787" s="206" t="s">
        <v>19</v>
      </c>
      <c r="N787" s="207" t="s">
        <v>43</v>
      </c>
      <c r="O787" s="86"/>
      <c r="P787" s="208">
        <f>O787*H787</f>
        <v>0</v>
      </c>
      <c r="Q787" s="208">
        <v>0</v>
      </c>
      <c r="R787" s="208">
        <f>Q787*H787</f>
        <v>0</v>
      </c>
      <c r="S787" s="208">
        <v>0</v>
      </c>
      <c r="T787" s="209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0" t="s">
        <v>271</v>
      </c>
      <c r="AT787" s="210" t="s">
        <v>121</v>
      </c>
      <c r="AU787" s="210" t="s">
        <v>79</v>
      </c>
      <c r="AY787" s="19" t="s">
        <v>119</v>
      </c>
      <c r="BE787" s="211">
        <f>IF(N787="základní",J787,0)</f>
        <v>0</v>
      </c>
      <c r="BF787" s="211">
        <f>IF(N787="snížená",J787,0)</f>
        <v>0</v>
      </c>
      <c r="BG787" s="211">
        <f>IF(N787="zákl. přenesená",J787,0)</f>
        <v>0</v>
      </c>
      <c r="BH787" s="211">
        <f>IF(N787="sníž. přenesená",J787,0)</f>
        <v>0</v>
      </c>
      <c r="BI787" s="211">
        <f>IF(N787="nulová",J787,0)</f>
        <v>0</v>
      </c>
      <c r="BJ787" s="19" t="s">
        <v>77</v>
      </c>
      <c r="BK787" s="211">
        <f>ROUND(I787*H787,2)</f>
        <v>0</v>
      </c>
      <c r="BL787" s="19" t="s">
        <v>271</v>
      </c>
      <c r="BM787" s="210" t="s">
        <v>559</v>
      </c>
    </row>
    <row r="788" s="13" customFormat="1">
      <c r="A788" s="13"/>
      <c r="B788" s="217"/>
      <c r="C788" s="218"/>
      <c r="D788" s="219" t="s">
        <v>130</v>
      </c>
      <c r="E788" s="220" t="s">
        <v>19</v>
      </c>
      <c r="F788" s="221" t="s">
        <v>242</v>
      </c>
      <c r="G788" s="218"/>
      <c r="H788" s="220" t="s">
        <v>19</v>
      </c>
      <c r="I788" s="222"/>
      <c r="J788" s="218"/>
      <c r="K788" s="218"/>
      <c r="L788" s="223"/>
      <c r="M788" s="224"/>
      <c r="N788" s="225"/>
      <c r="O788" s="225"/>
      <c r="P788" s="225"/>
      <c r="Q788" s="225"/>
      <c r="R788" s="225"/>
      <c r="S788" s="225"/>
      <c r="T788" s="22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27" t="s">
        <v>130</v>
      </c>
      <c r="AU788" s="227" t="s">
        <v>79</v>
      </c>
      <c r="AV788" s="13" t="s">
        <v>77</v>
      </c>
      <c r="AW788" s="13" t="s">
        <v>33</v>
      </c>
      <c r="AX788" s="13" t="s">
        <v>72</v>
      </c>
      <c r="AY788" s="227" t="s">
        <v>119</v>
      </c>
    </row>
    <row r="789" s="13" customFormat="1">
      <c r="A789" s="13"/>
      <c r="B789" s="217"/>
      <c r="C789" s="218"/>
      <c r="D789" s="219" t="s">
        <v>130</v>
      </c>
      <c r="E789" s="220" t="s">
        <v>19</v>
      </c>
      <c r="F789" s="221" t="s">
        <v>443</v>
      </c>
      <c r="G789" s="218"/>
      <c r="H789" s="220" t="s">
        <v>19</v>
      </c>
      <c r="I789" s="222"/>
      <c r="J789" s="218"/>
      <c r="K789" s="218"/>
      <c r="L789" s="223"/>
      <c r="M789" s="224"/>
      <c r="N789" s="225"/>
      <c r="O789" s="225"/>
      <c r="P789" s="225"/>
      <c r="Q789" s="225"/>
      <c r="R789" s="225"/>
      <c r="S789" s="225"/>
      <c r="T789" s="22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27" t="s">
        <v>130</v>
      </c>
      <c r="AU789" s="227" t="s">
        <v>79</v>
      </c>
      <c r="AV789" s="13" t="s">
        <v>77</v>
      </c>
      <c r="AW789" s="13" t="s">
        <v>33</v>
      </c>
      <c r="AX789" s="13" t="s">
        <v>72</v>
      </c>
      <c r="AY789" s="227" t="s">
        <v>119</v>
      </c>
    </row>
    <row r="790" s="14" customFormat="1">
      <c r="A790" s="14"/>
      <c r="B790" s="228"/>
      <c r="C790" s="229"/>
      <c r="D790" s="219" t="s">
        <v>130</v>
      </c>
      <c r="E790" s="230" t="s">
        <v>19</v>
      </c>
      <c r="F790" s="231" t="s">
        <v>560</v>
      </c>
      <c r="G790" s="229"/>
      <c r="H790" s="232">
        <v>53.219999999999999</v>
      </c>
      <c r="I790" s="233"/>
      <c r="J790" s="229"/>
      <c r="K790" s="229"/>
      <c r="L790" s="234"/>
      <c r="M790" s="235"/>
      <c r="N790" s="236"/>
      <c r="O790" s="236"/>
      <c r="P790" s="236"/>
      <c r="Q790" s="236"/>
      <c r="R790" s="236"/>
      <c r="S790" s="236"/>
      <c r="T790" s="237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38" t="s">
        <v>130</v>
      </c>
      <c r="AU790" s="238" t="s">
        <v>79</v>
      </c>
      <c r="AV790" s="14" t="s">
        <v>79</v>
      </c>
      <c r="AW790" s="14" t="s">
        <v>33</v>
      </c>
      <c r="AX790" s="14" t="s">
        <v>72</v>
      </c>
      <c r="AY790" s="238" t="s">
        <v>119</v>
      </c>
    </row>
    <row r="791" s="13" customFormat="1">
      <c r="A791" s="13"/>
      <c r="B791" s="217"/>
      <c r="C791" s="218"/>
      <c r="D791" s="219" t="s">
        <v>130</v>
      </c>
      <c r="E791" s="220" t="s">
        <v>19</v>
      </c>
      <c r="F791" s="221" t="s">
        <v>445</v>
      </c>
      <c r="G791" s="218"/>
      <c r="H791" s="220" t="s">
        <v>19</v>
      </c>
      <c r="I791" s="222"/>
      <c r="J791" s="218"/>
      <c r="K791" s="218"/>
      <c r="L791" s="223"/>
      <c r="M791" s="224"/>
      <c r="N791" s="225"/>
      <c r="O791" s="225"/>
      <c r="P791" s="225"/>
      <c r="Q791" s="225"/>
      <c r="R791" s="225"/>
      <c r="S791" s="225"/>
      <c r="T791" s="226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27" t="s">
        <v>130</v>
      </c>
      <c r="AU791" s="227" t="s">
        <v>79</v>
      </c>
      <c r="AV791" s="13" t="s">
        <v>77</v>
      </c>
      <c r="AW791" s="13" t="s">
        <v>33</v>
      </c>
      <c r="AX791" s="13" t="s">
        <v>72</v>
      </c>
      <c r="AY791" s="227" t="s">
        <v>119</v>
      </c>
    </row>
    <row r="792" s="14" customFormat="1">
      <c r="A792" s="14"/>
      <c r="B792" s="228"/>
      <c r="C792" s="229"/>
      <c r="D792" s="219" t="s">
        <v>130</v>
      </c>
      <c r="E792" s="230" t="s">
        <v>19</v>
      </c>
      <c r="F792" s="231" t="s">
        <v>561</v>
      </c>
      <c r="G792" s="229"/>
      <c r="H792" s="232">
        <v>119.16</v>
      </c>
      <c r="I792" s="233"/>
      <c r="J792" s="229"/>
      <c r="K792" s="229"/>
      <c r="L792" s="234"/>
      <c r="M792" s="235"/>
      <c r="N792" s="236"/>
      <c r="O792" s="236"/>
      <c r="P792" s="236"/>
      <c r="Q792" s="236"/>
      <c r="R792" s="236"/>
      <c r="S792" s="236"/>
      <c r="T792" s="23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38" t="s">
        <v>130</v>
      </c>
      <c r="AU792" s="238" t="s">
        <v>79</v>
      </c>
      <c r="AV792" s="14" t="s">
        <v>79</v>
      </c>
      <c r="AW792" s="14" t="s">
        <v>33</v>
      </c>
      <c r="AX792" s="14" t="s">
        <v>72</v>
      </c>
      <c r="AY792" s="238" t="s">
        <v>119</v>
      </c>
    </row>
    <row r="793" s="13" customFormat="1">
      <c r="A793" s="13"/>
      <c r="B793" s="217"/>
      <c r="C793" s="218"/>
      <c r="D793" s="219" t="s">
        <v>130</v>
      </c>
      <c r="E793" s="220" t="s">
        <v>19</v>
      </c>
      <c r="F793" s="221" t="s">
        <v>447</v>
      </c>
      <c r="G793" s="218"/>
      <c r="H793" s="220" t="s">
        <v>19</v>
      </c>
      <c r="I793" s="222"/>
      <c r="J793" s="218"/>
      <c r="K793" s="218"/>
      <c r="L793" s="223"/>
      <c r="M793" s="224"/>
      <c r="N793" s="225"/>
      <c r="O793" s="225"/>
      <c r="P793" s="225"/>
      <c r="Q793" s="225"/>
      <c r="R793" s="225"/>
      <c r="S793" s="225"/>
      <c r="T793" s="22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27" t="s">
        <v>130</v>
      </c>
      <c r="AU793" s="227" t="s">
        <v>79</v>
      </c>
      <c r="AV793" s="13" t="s">
        <v>77</v>
      </c>
      <c r="AW793" s="13" t="s">
        <v>33</v>
      </c>
      <c r="AX793" s="13" t="s">
        <v>72</v>
      </c>
      <c r="AY793" s="227" t="s">
        <v>119</v>
      </c>
    </row>
    <row r="794" s="14" customFormat="1">
      <c r="A794" s="14"/>
      <c r="B794" s="228"/>
      <c r="C794" s="229"/>
      <c r="D794" s="219" t="s">
        <v>130</v>
      </c>
      <c r="E794" s="230" t="s">
        <v>19</v>
      </c>
      <c r="F794" s="231" t="s">
        <v>562</v>
      </c>
      <c r="G794" s="229"/>
      <c r="H794" s="232">
        <v>52.799999999999997</v>
      </c>
      <c r="I794" s="233"/>
      <c r="J794" s="229"/>
      <c r="K794" s="229"/>
      <c r="L794" s="234"/>
      <c r="M794" s="235"/>
      <c r="N794" s="236"/>
      <c r="O794" s="236"/>
      <c r="P794" s="236"/>
      <c r="Q794" s="236"/>
      <c r="R794" s="236"/>
      <c r="S794" s="236"/>
      <c r="T794" s="237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38" t="s">
        <v>130</v>
      </c>
      <c r="AU794" s="238" t="s">
        <v>79</v>
      </c>
      <c r="AV794" s="14" t="s">
        <v>79</v>
      </c>
      <c r="AW794" s="14" t="s">
        <v>33</v>
      </c>
      <c r="AX794" s="14" t="s">
        <v>72</v>
      </c>
      <c r="AY794" s="238" t="s">
        <v>119</v>
      </c>
    </row>
    <row r="795" s="13" customFormat="1">
      <c r="A795" s="13"/>
      <c r="B795" s="217"/>
      <c r="C795" s="218"/>
      <c r="D795" s="219" t="s">
        <v>130</v>
      </c>
      <c r="E795" s="220" t="s">
        <v>19</v>
      </c>
      <c r="F795" s="221" t="s">
        <v>243</v>
      </c>
      <c r="G795" s="218"/>
      <c r="H795" s="220" t="s">
        <v>19</v>
      </c>
      <c r="I795" s="222"/>
      <c r="J795" s="218"/>
      <c r="K795" s="218"/>
      <c r="L795" s="223"/>
      <c r="M795" s="224"/>
      <c r="N795" s="225"/>
      <c r="O795" s="225"/>
      <c r="P795" s="225"/>
      <c r="Q795" s="225"/>
      <c r="R795" s="225"/>
      <c r="S795" s="225"/>
      <c r="T795" s="22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27" t="s">
        <v>130</v>
      </c>
      <c r="AU795" s="227" t="s">
        <v>79</v>
      </c>
      <c r="AV795" s="13" t="s">
        <v>77</v>
      </c>
      <c r="AW795" s="13" t="s">
        <v>33</v>
      </c>
      <c r="AX795" s="13" t="s">
        <v>72</v>
      </c>
      <c r="AY795" s="227" t="s">
        <v>119</v>
      </c>
    </row>
    <row r="796" s="14" customFormat="1">
      <c r="A796" s="14"/>
      <c r="B796" s="228"/>
      <c r="C796" s="229"/>
      <c r="D796" s="219" t="s">
        <v>130</v>
      </c>
      <c r="E796" s="230" t="s">
        <v>19</v>
      </c>
      <c r="F796" s="231" t="s">
        <v>563</v>
      </c>
      <c r="G796" s="229"/>
      <c r="H796" s="232">
        <v>37.619999999999997</v>
      </c>
      <c r="I796" s="233"/>
      <c r="J796" s="229"/>
      <c r="K796" s="229"/>
      <c r="L796" s="234"/>
      <c r="M796" s="235"/>
      <c r="N796" s="236"/>
      <c r="O796" s="236"/>
      <c r="P796" s="236"/>
      <c r="Q796" s="236"/>
      <c r="R796" s="236"/>
      <c r="S796" s="236"/>
      <c r="T796" s="237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38" t="s">
        <v>130</v>
      </c>
      <c r="AU796" s="238" t="s">
        <v>79</v>
      </c>
      <c r="AV796" s="14" t="s">
        <v>79</v>
      </c>
      <c r="AW796" s="14" t="s">
        <v>33</v>
      </c>
      <c r="AX796" s="14" t="s">
        <v>72</v>
      </c>
      <c r="AY796" s="238" t="s">
        <v>119</v>
      </c>
    </row>
    <row r="797" s="15" customFormat="1">
      <c r="A797" s="15"/>
      <c r="B797" s="239"/>
      <c r="C797" s="240"/>
      <c r="D797" s="219" t="s">
        <v>130</v>
      </c>
      <c r="E797" s="241" t="s">
        <v>19</v>
      </c>
      <c r="F797" s="242" t="s">
        <v>133</v>
      </c>
      <c r="G797" s="240"/>
      <c r="H797" s="243">
        <v>262.80000000000001</v>
      </c>
      <c r="I797" s="244"/>
      <c r="J797" s="240"/>
      <c r="K797" s="240"/>
      <c r="L797" s="245"/>
      <c r="M797" s="246"/>
      <c r="N797" s="247"/>
      <c r="O797" s="247"/>
      <c r="P797" s="247"/>
      <c r="Q797" s="247"/>
      <c r="R797" s="247"/>
      <c r="S797" s="247"/>
      <c r="T797" s="248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49" t="s">
        <v>130</v>
      </c>
      <c r="AU797" s="249" t="s">
        <v>79</v>
      </c>
      <c r="AV797" s="15" t="s">
        <v>126</v>
      </c>
      <c r="AW797" s="15" t="s">
        <v>33</v>
      </c>
      <c r="AX797" s="15" t="s">
        <v>77</v>
      </c>
      <c r="AY797" s="249" t="s">
        <v>119</v>
      </c>
    </row>
    <row r="798" s="12" customFormat="1" ht="22.8" customHeight="1">
      <c r="A798" s="12"/>
      <c r="B798" s="183"/>
      <c r="C798" s="184"/>
      <c r="D798" s="185" t="s">
        <v>71</v>
      </c>
      <c r="E798" s="197" t="s">
        <v>564</v>
      </c>
      <c r="F798" s="197" t="s">
        <v>565</v>
      </c>
      <c r="G798" s="184"/>
      <c r="H798" s="184"/>
      <c r="I798" s="187"/>
      <c r="J798" s="198">
        <f>BK798</f>
        <v>0</v>
      </c>
      <c r="K798" s="184"/>
      <c r="L798" s="189"/>
      <c r="M798" s="190"/>
      <c r="N798" s="191"/>
      <c r="O798" s="191"/>
      <c r="P798" s="192">
        <f>SUM(P799:P1068)</f>
        <v>0</v>
      </c>
      <c r="Q798" s="191"/>
      <c r="R798" s="192">
        <f>SUM(R799:R1068)</f>
        <v>17.404962019999999</v>
      </c>
      <c r="S798" s="191"/>
      <c r="T798" s="193">
        <f>SUM(T799:T1068)</f>
        <v>0</v>
      </c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R798" s="194" t="s">
        <v>79</v>
      </c>
      <c r="AT798" s="195" t="s">
        <v>71</v>
      </c>
      <c r="AU798" s="195" t="s">
        <v>77</v>
      </c>
      <c r="AY798" s="194" t="s">
        <v>119</v>
      </c>
      <c r="BK798" s="196">
        <f>SUM(BK799:BK1068)</f>
        <v>0</v>
      </c>
    </row>
    <row r="799" s="2" customFormat="1" ht="24.15" customHeight="1">
      <c r="A799" s="40"/>
      <c r="B799" s="41"/>
      <c r="C799" s="199" t="s">
        <v>566</v>
      </c>
      <c r="D799" s="199" t="s">
        <v>121</v>
      </c>
      <c r="E799" s="200" t="s">
        <v>567</v>
      </c>
      <c r="F799" s="201" t="s">
        <v>568</v>
      </c>
      <c r="G799" s="202" t="s">
        <v>361</v>
      </c>
      <c r="H799" s="203">
        <v>109.33</v>
      </c>
      <c r="I799" s="204"/>
      <c r="J799" s="205">
        <f>ROUND(I799*H799,2)</f>
        <v>0</v>
      </c>
      <c r="K799" s="201" t="s">
        <v>125</v>
      </c>
      <c r="L799" s="46"/>
      <c r="M799" s="206" t="s">
        <v>19</v>
      </c>
      <c r="N799" s="207" t="s">
        <v>43</v>
      </c>
      <c r="O799" s="86"/>
      <c r="P799" s="208">
        <f>O799*H799</f>
        <v>0</v>
      </c>
      <c r="Q799" s="208">
        <v>6.9999999999999994E-05</v>
      </c>
      <c r="R799" s="208">
        <f>Q799*H799</f>
        <v>0.0076530999999999995</v>
      </c>
      <c r="S799" s="208">
        <v>0</v>
      </c>
      <c r="T799" s="209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10" t="s">
        <v>271</v>
      </c>
      <c r="AT799" s="210" t="s">
        <v>121</v>
      </c>
      <c r="AU799" s="210" t="s">
        <v>79</v>
      </c>
      <c r="AY799" s="19" t="s">
        <v>119</v>
      </c>
      <c r="BE799" s="211">
        <f>IF(N799="základní",J799,0)</f>
        <v>0</v>
      </c>
      <c r="BF799" s="211">
        <f>IF(N799="snížená",J799,0)</f>
        <v>0</v>
      </c>
      <c r="BG799" s="211">
        <f>IF(N799="zákl. přenesená",J799,0)</f>
        <v>0</v>
      </c>
      <c r="BH799" s="211">
        <f>IF(N799="sníž. přenesená",J799,0)</f>
        <v>0</v>
      </c>
      <c r="BI799" s="211">
        <f>IF(N799="nulová",J799,0)</f>
        <v>0</v>
      </c>
      <c r="BJ799" s="19" t="s">
        <v>77</v>
      </c>
      <c r="BK799" s="211">
        <f>ROUND(I799*H799,2)</f>
        <v>0</v>
      </c>
      <c r="BL799" s="19" t="s">
        <v>271</v>
      </c>
      <c r="BM799" s="210" t="s">
        <v>569</v>
      </c>
    </row>
    <row r="800" s="2" customFormat="1">
      <c r="A800" s="40"/>
      <c r="B800" s="41"/>
      <c r="C800" s="42"/>
      <c r="D800" s="212" t="s">
        <v>128</v>
      </c>
      <c r="E800" s="42"/>
      <c r="F800" s="213" t="s">
        <v>570</v>
      </c>
      <c r="G800" s="42"/>
      <c r="H800" s="42"/>
      <c r="I800" s="214"/>
      <c r="J800" s="42"/>
      <c r="K800" s="42"/>
      <c r="L800" s="46"/>
      <c r="M800" s="215"/>
      <c r="N800" s="216"/>
      <c r="O800" s="86"/>
      <c r="P800" s="86"/>
      <c r="Q800" s="86"/>
      <c r="R800" s="86"/>
      <c r="S800" s="86"/>
      <c r="T800" s="87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T800" s="19" t="s">
        <v>128</v>
      </c>
      <c r="AU800" s="19" t="s">
        <v>79</v>
      </c>
    </row>
    <row r="801" s="13" customFormat="1">
      <c r="A801" s="13"/>
      <c r="B801" s="217"/>
      <c r="C801" s="218"/>
      <c r="D801" s="219" t="s">
        <v>130</v>
      </c>
      <c r="E801" s="220" t="s">
        <v>19</v>
      </c>
      <c r="F801" s="221" t="s">
        <v>366</v>
      </c>
      <c r="G801" s="218"/>
      <c r="H801" s="220" t="s">
        <v>19</v>
      </c>
      <c r="I801" s="222"/>
      <c r="J801" s="218"/>
      <c r="K801" s="218"/>
      <c r="L801" s="223"/>
      <c r="M801" s="224"/>
      <c r="N801" s="225"/>
      <c r="O801" s="225"/>
      <c r="P801" s="225"/>
      <c r="Q801" s="225"/>
      <c r="R801" s="225"/>
      <c r="S801" s="225"/>
      <c r="T801" s="22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27" t="s">
        <v>130</v>
      </c>
      <c r="AU801" s="227" t="s">
        <v>79</v>
      </c>
      <c r="AV801" s="13" t="s">
        <v>77</v>
      </c>
      <c r="AW801" s="13" t="s">
        <v>33</v>
      </c>
      <c r="AX801" s="13" t="s">
        <v>72</v>
      </c>
      <c r="AY801" s="227" t="s">
        <v>119</v>
      </c>
    </row>
    <row r="802" s="13" customFormat="1">
      <c r="A802" s="13"/>
      <c r="B802" s="217"/>
      <c r="C802" s="218"/>
      <c r="D802" s="219" t="s">
        <v>130</v>
      </c>
      <c r="E802" s="220" t="s">
        <v>19</v>
      </c>
      <c r="F802" s="221" t="s">
        <v>571</v>
      </c>
      <c r="G802" s="218"/>
      <c r="H802" s="220" t="s">
        <v>19</v>
      </c>
      <c r="I802" s="222"/>
      <c r="J802" s="218"/>
      <c r="K802" s="218"/>
      <c r="L802" s="223"/>
      <c r="M802" s="224"/>
      <c r="N802" s="225"/>
      <c r="O802" s="225"/>
      <c r="P802" s="225"/>
      <c r="Q802" s="225"/>
      <c r="R802" s="225"/>
      <c r="S802" s="225"/>
      <c r="T802" s="22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27" t="s">
        <v>130</v>
      </c>
      <c r="AU802" s="227" t="s">
        <v>79</v>
      </c>
      <c r="AV802" s="13" t="s">
        <v>77</v>
      </c>
      <c r="AW802" s="13" t="s">
        <v>33</v>
      </c>
      <c r="AX802" s="13" t="s">
        <v>72</v>
      </c>
      <c r="AY802" s="227" t="s">
        <v>119</v>
      </c>
    </row>
    <row r="803" s="14" customFormat="1">
      <c r="A803" s="14"/>
      <c r="B803" s="228"/>
      <c r="C803" s="229"/>
      <c r="D803" s="219" t="s">
        <v>130</v>
      </c>
      <c r="E803" s="230" t="s">
        <v>19</v>
      </c>
      <c r="F803" s="231" t="s">
        <v>572</v>
      </c>
      <c r="G803" s="229"/>
      <c r="H803" s="232">
        <v>56.475000000000001</v>
      </c>
      <c r="I803" s="233"/>
      <c r="J803" s="229"/>
      <c r="K803" s="229"/>
      <c r="L803" s="234"/>
      <c r="M803" s="235"/>
      <c r="N803" s="236"/>
      <c r="O803" s="236"/>
      <c r="P803" s="236"/>
      <c r="Q803" s="236"/>
      <c r="R803" s="236"/>
      <c r="S803" s="236"/>
      <c r="T803" s="23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38" t="s">
        <v>130</v>
      </c>
      <c r="AU803" s="238" t="s">
        <v>79</v>
      </c>
      <c r="AV803" s="14" t="s">
        <v>79</v>
      </c>
      <c r="AW803" s="14" t="s">
        <v>33</v>
      </c>
      <c r="AX803" s="14" t="s">
        <v>72</v>
      </c>
      <c r="AY803" s="238" t="s">
        <v>119</v>
      </c>
    </row>
    <row r="804" s="13" customFormat="1">
      <c r="A804" s="13"/>
      <c r="B804" s="217"/>
      <c r="C804" s="218"/>
      <c r="D804" s="219" t="s">
        <v>130</v>
      </c>
      <c r="E804" s="220" t="s">
        <v>19</v>
      </c>
      <c r="F804" s="221" t="s">
        <v>573</v>
      </c>
      <c r="G804" s="218"/>
      <c r="H804" s="220" t="s">
        <v>19</v>
      </c>
      <c r="I804" s="222"/>
      <c r="J804" s="218"/>
      <c r="K804" s="218"/>
      <c r="L804" s="223"/>
      <c r="M804" s="224"/>
      <c r="N804" s="225"/>
      <c r="O804" s="225"/>
      <c r="P804" s="225"/>
      <c r="Q804" s="225"/>
      <c r="R804" s="225"/>
      <c r="S804" s="225"/>
      <c r="T804" s="22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27" t="s">
        <v>130</v>
      </c>
      <c r="AU804" s="227" t="s">
        <v>79</v>
      </c>
      <c r="AV804" s="13" t="s">
        <v>77</v>
      </c>
      <c r="AW804" s="13" t="s">
        <v>33</v>
      </c>
      <c r="AX804" s="13" t="s">
        <v>72</v>
      </c>
      <c r="AY804" s="227" t="s">
        <v>119</v>
      </c>
    </row>
    <row r="805" s="14" customFormat="1">
      <c r="A805" s="14"/>
      <c r="B805" s="228"/>
      <c r="C805" s="229"/>
      <c r="D805" s="219" t="s">
        <v>130</v>
      </c>
      <c r="E805" s="230" t="s">
        <v>19</v>
      </c>
      <c r="F805" s="231" t="s">
        <v>574</v>
      </c>
      <c r="G805" s="229"/>
      <c r="H805" s="232">
        <v>45.240000000000002</v>
      </c>
      <c r="I805" s="233"/>
      <c r="J805" s="229"/>
      <c r="K805" s="229"/>
      <c r="L805" s="234"/>
      <c r="M805" s="235"/>
      <c r="N805" s="236"/>
      <c r="O805" s="236"/>
      <c r="P805" s="236"/>
      <c r="Q805" s="236"/>
      <c r="R805" s="236"/>
      <c r="S805" s="236"/>
      <c r="T805" s="237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38" t="s">
        <v>130</v>
      </c>
      <c r="AU805" s="238" t="s">
        <v>79</v>
      </c>
      <c r="AV805" s="14" t="s">
        <v>79</v>
      </c>
      <c r="AW805" s="14" t="s">
        <v>33</v>
      </c>
      <c r="AX805" s="14" t="s">
        <v>72</v>
      </c>
      <c r="AY805" s="238" t="s">
        <v>119</v>
      </c>
    </row>
    <row r="806" s="13" customFormat="1">
      <c r="A806" s="13"/>
      <c r="B806" s="217"/>
      <c r="C806" s="218"/>
      <c r="D806" s="219" t="s">
        <v>130</v>
      </c>
      <c r="E806" s="220" t="s">
        <v>19</v>
      </c>
      <c r="F806" s="221" t="s">
        <v>575</v>
      </c>
      <c r="G806" s="218"/>
      <c r="H806" s="220" t="s">
        <v>19</v>
      </c>
      <c r="I806" s="222"/>
      <c r="J806" s="218"/>
      <c r="K806" s="218"/>
      <c r="L806" s="223"/>
      <c r="M806" s="224"/>
      <c r="N806" s="225"/>
      <c r="O806" s="225"/>
      <c r="P806" s="225"/>
      <c r="Q806" s="225"/>
      <c r="R806" s="225"/>
      <c r="S806" s="225"/>
      <c r="T806" s="226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27" t="s">
        <v>130</v>
      </c>
      <c r="AU806" s="227" t="s">
        <v>79</v>
      </c>
      <c r="AV806" s="13" t="s">
        <v>77</v>
      </c>
      <c r="AW806" s="13" t="s">
        <v>33</v>
      </c>
      <c r="AX806" s="13" t="s">
        <v>72</v>
      </c>
      <c r="AY806" s="227" t="s">
        <v>119</v>
      </c>
    </row>
    <row r="807" s="14" customFormat="1">
      <c r="A807" s="14"/>
      <c r="B807" s="228"/>
      <c r="C807" s="229"/>
      <c r="D807" s="219" t="s">
        <v>130</v>
      </c>
      <c r="E807" s="230" t="s">
        <v>19</v>
      </c>
      <c r="F807" s="231" t="s">
        <v>576</v>
      </c>
      <c r="G807" s="229"/>
      <c r="H807" s="232">
        <v>7.6150000000000002</v>
      </c>
      <c r="I807" s="233"/>
      <c r="J807" s="229"/>
      <c r="K807" s="229"/>
      <c r="L807" s="234"/>
      <c r="M807" s="235"/>
      <c r="N807" s="236"/>
      <c r="O807" s="236"/>
      <c r="P807" s="236"/>
      <c r="Q807" s="236"/>
      <c r="R807" s="236"/>
      <c r="S807" s="236"/>
      <c r="T807" s="237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38" t="s">
        <v>130</v>
      </c>
      <c r="AU807" s="238" t="s">
        <v>79</v>
      </c>
      <c r="AV807" s="14" t="s">
        <v>79</v>
      </c>
      <c r="AW807" s="14" t="s">
        <v>33</v>
      </c>
      <c r="AX807" s="14" t="s">
        <v>72</v>
      </c>
      <c r="AY807" s="238" t="s">
        <v>119</v>
      </c>
    </row>
    <row r="808" s="15" customFormat="1">
      <c r="A808" s="15"/>
      <c r="B808" s="239"/>
      <c r="C808" s="240"/>
      <c r="D808" s="219" t="s">
        <v>130</v>
      </c>
      <c r="E808" s="241" t="s">
        <v>19</v>
      </c>
      <c r="F808" s="242" t="s">
        <v>133</v>
      </c>
      <c r="G808" s="240"/>
      <c r="H808" s="243">
        <v>109.33</v>
      </c>
      <c r="I808" s="244"/>
      <c r="J808" s="240"/>
      <c r="K808" s="240"/>
      <c r="L808" s="245"/>
      <c r="M808" s="246"/>
      <c r="N808" s="247"/>
      <c r="O808" s="247"/>
      <c r="P808" s="247"/>
      <c r="Q808" s="247"/>
      <c r="R808" s="247"/>
      <c r="S808" s="247"/>
      <c r="T808" s="248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49" t="s">
        <v>130</v>
      </c>
      <c r="AU808" s="249" t="s">
        <v>79</v>
      </c>
      <c r="AV808" s="15" t="s">
        <v>126</v>
      </c>
      <c r="AW808" s="15" t="s">
        <v>33</v>
      </c>
      <c r="AX808" s="15" t="s">
        <v>77</v>
      </c>
      <c r="AY808" s="249" t="s">
        <v>119</v>
      </c>
    </row>
    <row r="809" s="2" customFormat="1" ht="24.15" customHeight="1">
      <c r="A809" s="40"/>
      <c r="B809" s="41"/>
      <c r="C809" s="250" t="s">
        <v>577</v>
      </c>
      <c r="D809" s="250" t="s">
        <v>578</v>
      </c>
      <c r="E809" s="251" t="s">
        <v>579</v>
      </c>
      <c r="F809" s="252" t="s">
        <v>580</v>
      </c>
      <c r="G809" s="253" t="s">
        <v>205</v>
      </c>
      <c r="H809" s="254">
        <v>0.114</v>
      </c>
      <c r="I809" s="255"/>
      <c r="J809" s="256">
        <f>ROUND(I809*H809,2)</f>
        <v>0</v>
      </c>
      <c r="K809" s="252" t="s">
        <v>125</v>
      </c>
      <c r="L809" s="257"/>
      <c r="M809" s="258" t="s">
        <v>19</v>
      </c>
      <c r="N809" s="259" t="s">
        <v>43</v>
      </c>
      <c r="O809" s="86"/>
      <c r="P809" s="208">
        <f>O809*H809</f>
        <v>0</v>
      </c>
      <c r="Q809" s="208">
        <v>1</v>
      </c>
      <c r="R809" s="208">
        <f>Q809*H809</f>
        <v>0.114</v>
      </c>
      <c r="S809" s="208">
        <v>0</v>
      </c>
      <c r="T809" s="209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10" t="s">
        <v>486</v>
      </c>
      <c r="AT809" s="210" t="s">
        <v>578</v>
      </c>
      <c r="AU809" s="210" t="s">
        <v>79</v>
      </c>
      <c r="AY809" s="19" t="s">
        <v>119</v>
      </c>
      <c r="BE809" s="211">
        <f>IF(N809="základní",J809,0)</f>
        <v>0</v>
      </c>
      <c r="BF809" s="211">
        <f>IF(N809="snížená",J809,0)</f>
        <v>0</v>
      </c>
      <c r="BG809" s="211">
        <f>IF(N809="zákl. přenesená",J809,0)</f>
        <v>0</v>
      </c>
      <c r="BH809" s="211">
        <f>IF(N809="sníž. přenesená",J809,0)</f>
        <v>0</v>
      </c>
      <c r="BI809" s="211">
        <f>IF(N809="nulová",J809,0)</f>
        <v>0</v>
      </c>
      <c r="BJ809" s="19" t="s">
        <v>77</v>
      </c>
      <c r="BK809" s="211">
        <f>ROUND(I809*H809,2)</f>
        <v>0</v>
      </c>
      <c r="BL809" s="19" t="s">
        <v>271</v>
      </c>
      <c r="BM809" s="210" t="s">
        <v>581</v>
      </c>
    </row>
    <row r="810" s="13" customFormat="1">
      <c r="A810" s="13"/>
      <c r="B810" s="217"/>
      <c r="C810" s="218"/>
      <c r="D810" s="219" t="s">
        <v>130</v>
      </c>
      <c r="E810" s="220" t="s">
        <v>19</v>
      </c>
      <c r="F810" s="221" t="s">
        <v>366</v>
      </c>
      <c r="G810" s="218"/>
      <c r="H810" s="220" t="s">
        <v>19</v>
      </c>
      <c r="I810" s="222"/>
      <c r="J810" s="218"/>
      <c r="K810" s="218"/>
      <c r="L810" s="223"/>
      <c r="M810" s="224"/>
      <c r="N810" s="225"/>
      <c r="O810" s="225"/>
      <c r="P810" s="225"/>
      <c r="Q810" s="225"/>
      <c r="R810" s="225"/>
      <c r="S810" s="225"/>
      <c r="T810" s="22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27" t="s">
        <v>130</v>
      </c>
      <c r="AU810" s="227" t="s">
        <v>79</v>
      </c>
      <c r="AV810" s="13" t="s">
        <v>77</v>
      </c>
      <c r="AW810" s="13" t="s">
        <v>33</v>
      </c>
      <c r="AX810" s="13" t="s">
        <v>72</v>
      </c>
      <c r="AY810" s="227" t="s">
        <v>119</v>
      </c>
    </row>
    <row r="811" s="13" customFormat="1">
      <c r="A811" s="13"/>
      <c r="B811" s="217"/>
      <c r="C811" s="218"/>
      <c r="D811" s="219" t="s">
        <v>130</v>
      </c>
      <c r="E811" s="220" t="s">
        <v>19</v>
      </c>
      <c r="F811" s="221" t="s">
        <v>571</v>
      </c>
      <c r="G811" s="218"/>
      <c r="H811" s="220" t="s">
        <v>19</v>
      </c>
      <c r="I811" s="222"/>
      <c r="J811" s="218"/>
      <c r="K811" s="218"/>
      <c r="L811" s="223"/>
      <c r="M811" s="224"/>
      <c r="N811" s="225"/>
      <c r="O811" s="225"/>
      <c r="P811" s="225"/>
      <c r="Q811" s="225"/>
      <c r="R811" s="225"/>
      <c r="S811" s="225"/>
      <c r="T811" s="22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27" t="s">
        <v>130</v>
      </c>
      <c r="AU811" s="227" t="s">
        <v>79</v>
      </c>
      <c r="AV811" s="13" t="s">
        <v>77</v>
      </c>
      <c r="AW811" s="13" t="s">
        <v>33</v>
      </c>
      <c r="AX811" s="13" t="s">
        <v>72</v>
      </c>
      <c r="AY811" s="227" t="s">
        <v>119</v>
      </c>
    </row>
    <row r="812" s="14" customFormat="1">
      <c r="A812" s="14"/>
      <c r="B812" s="228"/>
      <c r="C812" s="229"/>
      <c r="D812" s="219" t="s">
        <v>130</v>
      </c>
      <c r="E812" s="230" t="s">
        <v>19</v>
      </c>
      <c r="F812" s="231" t="s">
        <v>582</v>
      </c>
      <c r="G812" s="229"/>
      <c r="H812" s="232">
        <v>0.056000000000000001</v>
      </c>
      <c r="I812" s="233"/>
      <c r="J812" s="229"/>
      <c r="K812" s="229"/>
      <c r="L812" s="234"/>
      <c r="M812" s="235"/>
      <c r="N812" s="236"/>
      <c r="O812" s="236"/>
      <c r="P812" s="236"/>
      <c r="Q812" s="236"/>
      <c r="R812" s="236"/>
      <c r="S812" s="236"/>
      <c r="T812" s="237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38" t="s">
        <v>130</v>
      </c>
      <c r="AU812" s="238" t="s">
        <v>79</v>
      </c>
      <c r="AV812" s="14" t="s">
        <v>79</v>
      </c>
      <c r="AW812" s="14" t="s">
        <v>33</v>
      </c>
      <c r="AX812" s="14" t="s">
        <v>72</v>
      </c>
      <c r="AY812" s="238" t="s">
        <v>119</v>
      </c>
    </row>
    <row r="813" s="13" customFormat="1">
      <c r="A813" s="13"/>
      <c r="B813" s="217"/>
      <c r="C813" s="218"/>
      <c r="D813" s="219" t="s">
        <v>130</v>
      </c>
      <c r="E813" s="220" t="s">
        <v>19</v>
      </c>
      <c r="F813" s="221" t="s">
        <v>573</v>
      </c>
      <c r="G813" s="218"/>
      <c r="H813" s="220" t="s">
        <v>19</v>
      </c>
      <c r="I813" s="222"/>
      <c r="J813" s="218"/>
      <c r="K813" s="218"/>
      <c r="L813" s="223"/>
      <c r="M813" s="224"/>
      <c r="N813" s="225"/>
      <c r="O813" s="225"/>
      <c r="P813" s="225"/>
      <c r="Q813" s="225"/>
      <c r="R813" s="225"/>
      <c r="S813" s="225"/>
      <c r="T813" s="22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27" t="s">
        <v>130</v>
      </c>
      <c r="AU813" s="227" t="s">
        <v>79</v>
      </c>
      <c r="AV813" s="13" t="s">
        <v>77</v>
      </c>
      <c r="AW813" s="13" t="s">
        <v>33</v>
      </c>
      <c r="AX813" s="13" t="s">
        <v>72</v>
      </c>
      <c r="AY813" s="227" t="s">
        <v>119</v>
      </c>
    </row>
    <row r="814" s="14" customFormat="1">
      <c r="A814" s="14"/>
      <c r="B814" s="228"/>
      <c r="C814" s="229"/>
      <c r="D814" s="219" t="s">
        <v>130</v>
      </c>
      <c r="E814" s="230" t="s">
        <v>19</v>
      </c>
      <c r="F814" s="231" t="s">
        <v>583</v>
      </c>
      <c r="G814" s="229"/>
      <c r="H814" s="232">
        <v>0.044999999999999998</v>
      </c>
      <c r="I814" s="233"/>
      <c r="J814" s="229"/>
      <c r="K814" s="229"/>
      <c r="L814" s="234"/>
      <c r="M814" s="235"/>
      <c r="N814" s="236"/>
      <c r="O814" s="236"/>
      <c r="P814" s="236"/>
      <c r="Q814" s="236"/>
      <c r="R814" s="236"/>
      <c r="S814" s="236"/>
      <c r="T814" s="237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38" t="s">
        <v>130</v>
      </c>
      <c r="AU814" s="238" t="s">
        <v>79</v>
      </c>
      <c r="AV814" s="14" t="s">
        <v>79</v>
      </c>
      <c r="AW814" s="14" t="s">
        <v>33</v>
      </c>
      <c r="AX814" s="14" t="s">
        <v>72</v>
      </c>
      <c r="AY814" s="238" t="s">
        <v>119</v>
      </c>
    </row>
    <row r="815" s="13" customFormat="1">
      <c r="A815" s="13"/>
      <c r="B815" s="217"/>
      <c r="C815" s="218"/>
      <c r="D815" s="219" t="s">
        <v>130</v>
      </c>
      <c r="E815" s="220" t="s">
        <v>19</v>
      </c>
      <c r="F815" s="221" t="s">
        <v>575</v>
      </c>
      <c r="G815" s="218"/>
      <c r="H815" s="220" t="s">
        <v>19</v>
      </c>
      <c r="I815" s="222"/>
      <c r="J815" s="218"/>
      <c r="K815" s="218"/>
      <c r="L815" s="223"/>
      <c r="M815" s="224"/>
      <c r="N815" s="225"/>
      <c r="O815" s="225"/>
      <c r="P815" s="225"/>
      <c r="Q815" s="225"/>
      <c r="R815" s="225"/>
      <c r="S815" s="225"/>
      <c r="T815" s="226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27" t="s">
        <v>130</v>
      </c>
      <c r="AU815" s="227" t="s">
        <v>79</v>
      </c>
      <c r="AV815" s="13" t="s">
        <v>77</v>
      </c>
      <c r="AW815" s="13" t="s">
        <v>33</v>
      </c>
      <c r="AX815" s="13" t="s">
        <v>72</v>
      </c>
      <c r="AY815" s="227" t="s">
        <v>119</v>
      </c>
    </row>
    <row r="816" s="14" customFormat="1">
      <c r="A816" s="14"/>
      <c r="B816" s="228"/>
      <c r="C816" s="229"/>
      <c r="D816" s="219" t="s">
        <v>130</v>
      </c>
      <c r="E816" s="230" t="s">
        <v>19</v>
      </c>
      <c r="F816" s="231" t="s">
        <v>584</v>
      </c>
      <c r="G816" s="229"/>
      <c r="H816" s="232">
        <v>0.0080000000000000002</v>
      </c>
      <c r="I816" s="233"/>
      <c r="J816" s="229"/>
      <c r="K816" s="229"/>
      <c r="L816" s="234"/>
      <c r="M816" s="235"/>
      <c r="N816" s="236"/>
      <c r="O816" s="236"/>
      <c r="P816" s="236"/>
      <c r="Q816" s="236"/>
      <c r="R816" s="236"/>
      <c r="S816" s="236"/>
      <c r="T816" s="237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38" t="s">
        <v>130</v>
      </c>
      <c r="AU816" s="238" t="s">
        <v>79</v>
      </c>
      <c r="AV816" s="14" t="s">
        <v>79</v>
      </c>
      <c r="AW816" s="14" t="s">
        <v>33</v>
      </c>
      <c r="AX816" s="14" t="s">
        <v>72</v>
      </c>
      <c r="AY816" s="238" t="s">
        <v>119</v>
      </c>
    </row>
    <row r="817" s="15" customFormat="1">
      <c r="A817" s="15"/>
      <c r="B817" s="239"/>
      <c r="C817" s="240"/>
      <c r="D817" s="219" t="s">
        <v>130</v>
      </c>
      <c r="E817" s="241" t="s">
        <v>19</v>
      </c>
      <c r="F817" s="242" t="s">
        <v>133</v>
      </c>
      <c r="G817" s="240"/>
      <c r="H817" s="243">
        <v>0.10900000000000001</v>
      </c>
      <c r="I817" s="244"/>
      <c r="J817" s="240"/>
      <c r="K817" s="240"/>
      <c r="L817" s="245"/>
      <c r="M817" s="246"/>
      <c r="N817" s="247"/>
      <c r="O817" s="247"/>
      <c r="P817" s="247"/>
      <c r="Q817" s="247"/>
      <c r="R817" s="247"/>
      <c r="S817" s="247"/>
      <c r="T817" s="248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49" t="s">
        <v>130</v>
      </c>
      <c r="AU817" s="249" t="s">
        <v>79</v>
      </c>
      <c r="AV817" s="15" t="s">
        <v>126</v>
      </c>
      <c r="AW817" s="15" t="s">
        <v>33</v>
      </c>
      <c r="AX817" s="15" t="s">
        <v>77</v>
      </c>
      <c r="AY817" s="249" t="s">
        <v>119</v>
      </c>
    </row>
    <row r="818" s="14" customFormat="1">
      <c r="A818" s="14"/>
      <c r="B818" s="228"/>
      <c r="C818" s="229"/>
      <c r="D818" s="219" t="s">
        <v>130</v>
      </c>
      <c r="E818" s="229"/>
      <c r="F818" s="231" t="s">
        <v>585</v>
      </c>
      <c r="G818" s="229"/>
      <c r="H818" s="232">
        <v>0.114</v>
      </c>
      <c r="I818" s="233"/>
      <c r="J818" s="229"/>
      <c r="K818" s="229"/>
      <c r="L818" s="234"/>
      <c r="M818" s="235"/>
      <c r="N818" s="236"/>
      <c r="O818" s="236"/>
      <c r="P818" s="236"/>
      <c r="Q818" s="236"/>
      <c r="R818" s="236"/>
      <c r="S818" s="236"/>
      <c r="T818" s="237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38" t="s">
        <v>130</v>
      </c>
      <c r="AU818" s="238" t="s">
        <v>79</v>
      </c>
      <c r="AV818" s="14" t="s">
        <v>79</v>
      </c>
      <c r="AW818" s="14" t="s">
        <v>4</v>
      </c>
      <c r="AX818" s="14" t="s">
        <v>77</v>
      </c>
      <c r="AY818" s="238" t="s">
        <v>119</v>
      </c>
    </row>
    <row r="819" s="2" customFormat="1" ht="24.15" customHeight="1">
      <c r="A819" s="40"/>
      <c r="B819" s="41"/>
      <c r="C819" s="199" t="s">
        <v>586</v>
      </c>
      <c r="D819" s="199" t="s">
        <v>121</v>
      </c>
      <c r="E819" s="200" t="s">
        <v>587</v>
      </c>
      <c r="F819" s="201" t="s">
        <v>588</v>
      </c>
      <c r="G819" s="202" t="s">
        <v>361</v>
      </c>
      <c r="H819" s="203">
        <v>37.039999999999999</v>
      </c>
      <c r="I819" s="204"/>
      <c r="J819" s="205">
        <f>ROUND(I819*H819,2)</f>
        <v>0</v>
      </c>
      <c r="K819" s="201" t="s">
        <v>125</v>
      </c>
      <c r="L819" s="46"/>
      <c r="M819" s="206" t="s">
        <v>19</v>
      </c>
      <c r="N819" s="207" t="s">
        <v>43</v>
      </c>
      <c r="O819" s="86"/>
      <c r="P819" s="208">
        <f>O819*H819</f>
        <v>0</v>
      </c>
      <c r="Q819" s="208">
        <v>6.0000000000000002E-05</v>
      </c>
      <c r="R819" s="208">
        <f>Q819*H819</f>
        <v>0.0022223999999999998</v>
      </c>
      <c r="S819" s="208">
        <v>0</v>
      </c>
      <c r="T819" s="209">
        <f>S819*H819</f>
        <v>0</v>
      </c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R819" s="210" t="s">
        <v>271</v>
      </c>
      <c r="AT819" s="210" t="s">
        <v>121</v>
      </c>
      <c r="AU819" s="210" t="s">
        <v>79</v>
      </c>
      <c r="AY819" s="19" t="s">
        <v>119</v>
      </c>
      <c r="BE819" s="211">
        <f>IF(N819="základní",J819,0)</f>
        <v>0</v>
      </c>
      <c r="BF819" s="211">
        <f>IF(N819="snížená",J819,0)</f>
        <v>0</v>
      </c>
      <c r="BG819" s="211">
        <f>IF(N819="zákl. přenesená",J819,0)</f>
        <v>0</v>
      </c>
      <c r="BH819" s="211">
        <f>IF(N819="sníž. přenesená",J819,0)</f>
        <v>0</v>
      </c>
      <c r="BI819" s="211">
        <f>IF(N819="nulová",J819,0)</f>
        <v>0</v>
      </c>
      <c r="BJ819" s="19" t="s">
        <v>77</v>
      </c>
      <c r="BK819" s="211">
        <f>ROUND(I819*H819,2)</f>
        <v>0</v>
      </c>
      <c r="BL819" s="19" t="s">
        <v>271</v>
      </c>
      <c r="BM819" s="210" t="s">
        <v>589</v>
      </c>
    </row>
    <row r="820" s="2" customFormat="1">
      <c r="A820" s="40"/>
      <c r="B820" s="41"/>
      <c r="C820" s="42"/>
      <c r="D820" s="212" t="s">
        <v>128</v>
      </c>
      <c r="E820" s="42"/>
      <c r="F820" s="213" t="s">
        <v>590</v>
      </c>
      <c r="G820" s="42"/>
      <c r="H820" s="42"/>
      <c r="I820" s="214"/>
      <c r="J820" s="42"/>
      <c r="K820" s="42"/>
      <c r="L820" s="46"/>
      <c r="M820" s="215"/>
      <c r="N820" s="216"/>
      <c r="O820" s="86"/>
      <c r="P820" s="86"/>
      <c r="Q820" s="86"/>
      <c r="R820" s="86"/>
      <c r="S820" s="86"/>
      <c r="T820" s="87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T820" s="19" t="s">
        <v>128</v>
      </c>
      <c r="AU820" s="19" t="s">
        <v>79</v>
      </c>
    </row>
    <row r="821" s="13" customFormat="1">
      <c r="A821" s="13"/>
      <c r="B821" s="217"/>
      <c r="C821" s="218"/>
      <c r="D821" s="219" t="s">
        <v>130</v>
      </c>
      <c r="E821" s="220" t="s">
        <v>19</v>
      </c>
      <c r="F821" s="221" t="s">
        <v>368</v>
      </c>
      <c r="G821" s="218"/>
      <c r="H821" s="220" t="s">
        <v>19</v>
      </c>
      <c r="I821" s="222"/>
      <c r="J821" s="218"/>
      <c r="K821" s="218"/>
      <c r="L821" s="223"/>
      <c r="M821" s="224"/>
      <c r="N821" s="225"/>
      <c r="O821" s="225"/>
      <c r="P821" s="225"/>
      <c r="Q821" s="225"/>
      <c r="R821" s="225"/>
      <c r="S821" s="225"/>
      <c r="T821" s="22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27" t="s">
        <v>130</v>
      </c>
      <c r="AU821" s="227" t="s">
        <v>79</v>
      </c>
      <c r="AV821" s="13" t="s">
        <v>77</v>
      </c>
      <c r="AW821" s="13" t="s">
        <v>33</v>
      </c>
      <c r="AX821" s="13" t="s">
        <v>72</v>
      </c>
      <c r="AY821" s="227" t="s">
        <v>119</v>
      </c>
    </row>
    <row r="822" s="13" customFormat="1">
      <c r="A822" s="13"/>
      <c r="B822" s="217"/>
      <c r="C822" s="218"/>
      <c r="D822" s="219" t="s">
        <v>130</v>
      </c>
      <c r="E822" s="220" t="s">
        <v>19</v>
      </c>
      <c r="F822" s="221" t="s">
        <v>591</v>
      </c>
      <c r="G822" s="218"/>
      <c r="H822" s="220" t="s">
        <v>19</v>
      </c>
      <c r="I822" s="222"/>
      <c r="J822" s="218"/>
      <c r="K822" s="218"/>
      <c r="L822" s="223"/>
      <c r="M822" s="224"/>
      <c r="N822" s="225"/>
      <c r="O822" s="225"/>
      <c r="P822" s="225"/>
      <c r="Q822" s="225"/>
      <c r="R822" s="225"/>
      <c r="S822" s="225"/>
      <c r="T822" s="22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27" t="s">
        <v>130</v>
      </c>
      <c r="AU822" s="227" t="s">
        <v>79</v>
      </c>
      <c r="AV822" s="13" t="s">
        <v>77</v>
      </c>
      <c r="AW822" s="13" t="s">
        <v>33</v>
      </c>
      <c r="AX822" s="13" t="s">
        <v>72</v>
      </c>
      <c r="AY822" s="227" t="s">
        <v>119</v>
      </c>
    </row>
    <row r="823" s="14" customFormat="1">
      <c r="A823" s="14"/>
      <c r="B823" s="228"/>
      <c r="C823" s="229"/>
      <c r="D823" s="219" t="s">
        <v>130</v>
      </c>
      <c r="E823" s="230" t="s">
        <v>19</v>
      </c>
      <c r="F823" s="231" t="s">
        <v>592</v>
      </c>
      <c r="G823" s="229"/>
      <c r="H823" s="232">
        <v>18.52</v>
      </c>
      <c r="I823" s="233"/>
      <c r="J823" s="229"/>
      <c r="K823" s="229"/>
      <c r="L823" s="234"/>
      <c r="M823" s="235"/>
      <c r="N823" s="236"/>
      <c r="O823" s="236"/>
      <c r="P823" s="236"/>
      <c r="Q823" s="236"/>
      <c r="R823" s="236"/>
      <c r="S823" s="236"/>
      <c r="T823" s="237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38" t="s">
        <v>130</v>
      </c>
      <c r="AU823" s="238" t="s">
        <v>79</v>
      </c>
      <c r="AV823" s="14" t="s">
        <v>79</v>
      </c>
      <c r="AW823" s="14" t="s">
        <v>33</v>
      </c>
      <c r="AX823" s="14" t="s">
        <v>72</v>
      </c>
      <c r="AY823" s="238" t="s">
        <v>119</v>
      </c>
    </row>
    <row r="824" s="13" customFormat="1">
      <c r="A824" s="13"/>
      <c r="B824" s="217"/>
      <c r="C824" s="218"/>
      <c r="D824" s="219" t="s">
        <v>130</v>
      </c>
      <c r="E824" s="220" t="s">
        <v>19</v>
      </c>
      <c r="F824" s="221" t="s">
        <v>593</v>
      </c>
      <c r="G824" s="218"/>
      <c r="H824" s="220" t="s">
        <v>19</v>
      </c>
      <c r="I824" s="222"/>
      <c r="J824" s="218"/>
      <c r="K824" s="218"/>
      <c r="L824" s="223"/>
      <c r="M824" s="224"/>
      <c r="N824" s="225"/>
      <c r="O824" s="225"/>
      <c r="P824" s="225"/>
      <c r="Q824" s="225"/>
      <c r="R824" s="225"/>
      <c r="S824" s="225"/>
      <c r="T824" s="22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27" t="s">
        <v>130</v>
      </c>
      <c r="AU824" s="227" t="s">
        <v>79</v>
      </c>
      <c r="AV824" s="13" t="s">
        <v>77</v>
      </c>
      <c r="AW824" s="13" t="s">
        <v>33</v>
      </c>
      <c r="AX824" s="13" t="s">
        <v>72</v>
      </c>
      <c r="AY824" s="227" t="s">
        <v>119</v>
      </c>
    </row>
    <row r="825" s="14" customFormat="1">
      <c r="A825" s="14"/>
      <c r="B825" s="228"/>
      <c r="C825" s="229"/>
      <c r="D825" s="219" t="s">
        <v>130</v>
      </c>
      <c r="E825" s="230" t="s">
        <v>19</v>
      </c>
      <c r="F825" s="231" t="s">
        <v>592</v>
      </c>
      <c r="G825" s="229"/>
      <c r="H825" s="232">
        <v>18.52</v>
      </c>
      <c r="I825" s="233"/>
      <c r="J825" s="229"/>
      <c r="K825" s="229"/>
      <c r="L825" s="234"/>
      <c r="M825" s="235"/>
      <c r="N825" s="236"/>
      <c r="O825" s="236"/>
      <c r="P825" s="236"/>
      <c r="Q825" s="236"/>
      <c r="R825" s="236"/>
      <c r="S825" s="236"/>
      <c r="T825" s="23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38" t="s">
        <v>130</v>
      </c>
      <c r="AU825" s="238" t="s">
        <v>79</v>
      </c>
      <c r="AV825" s="14" t="s">
        <v>79</v>
      </c>
      <c r="AW825" s="14" t="s">
        <v>33</v>
      </c>
      <c r="AX825" s="14" t="s">
        <v>72</v>
      </c>
      <c r="AY825" s="238" t="s">
        <v>119</v>
      </c>
    </row>
    <row r="826" s="15" customFormat="1">
      <c r="A826" s="15"/>
      <c r="B826" s="239"/>
      <c r="C826" s="240"/>
      <c r="D826" s="219" t="s">
        <v>130</v>
      </c>
      <c r="E826" s="241" t="s">
        <v>19</v>
      </c>
      <c r="F826" s="242" t="s">
        <v>133</v>
      </c>
      <c r="G826" s="240"/>
      <c r="H826" s="243">
        <v>37.039999999999999</v>
      </c>
      <c r="I826" s="244"/>
      <c r="J826" s="240"/>
      <c r="K826" s="240"/>
      <c r="L826" s="245"/>
      <c r="M826" s="246"/>
      <c r="N826" s="247"/>
      <c r="O826" s="247"/>
      <c r="P826" s="247"/>
      <c r="Q826" s="247"/>
      <c r="R826" s="247"/>
      <c r="S826" s="247"/>
      <c r="T826" s="248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49" t="s">
        <v>130</v>
      </c>
      <c r="AU826" s="249" t="s">
        <v>79</v>
      </c>
      <c r="AV826" s="15" t="s">
        <v>126</v>
      </c>
      <c r="AW826" s="15" t="s">
        <v>33</v>
      </c>
      <c r="AX826" s="15" t="s">
        <v>77</v>
      </c>
      <c r="AY826" s="249" t="s">
        <v>119</v>
      </c>
    </row>
    <row r="827" s="2" customFormat="1" ht="24.15" customHeight="1">
      <c r="A827" s="40"/>
      <c r="B827" s="41"/>
      <c r="C827" s="250" t="s">
        <v>594</v>
      </c>
      <c r="D827" s="250" t="s">
        <v>578</v>
      </c>
      <c r="E827" s="251" t="s">
        <v>595</v>
      </c>
      <c r="F827" s="252" t="s">
        <v>596</v>
      </c>
      <c r="G827" s="253" t="s">
        <v>205</v>
      </c>
      <c r="H827" s="254">
        <v>0.38900000000000001</v>
      </c>
      <c r="I827" s="255"/>
      <c r="J827" s="256">
        <f>ROUND(I827*H827,2)</f>
        <v>0</v>
      </c>
      <c r="K827" s="252" t="s">
        <v>125</v>
      </c>
      <c r="L827" s="257"/>
      <c r="M827" s="258" t="s">
        <v>19</v>
      </c>
      <c r="N827" s="259" t="s">
        <v>43</v>
      </c>
      <c r="O827" s="86"/>
      <c r="P827" s="208">
        <f>O827*H827</f>
        <v>0</v>
      </c>
      <c r="Q827" s="208">
        <v>1</v>
      </c>
      <c r="R827" s="208">
        <f>Q827*H827</f>
        <v>0.38900000000000001</v>
      </c>
      <c r="S827" s="208">
        <v>0</v>
      </c>
      <c r="T827" s="209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0" t="s">
        <v>486</v>
      </c>
      <c r="AT827" s="210" t="s">
        <v>578</v>
      </c>
      <c r="AU827" s="210" t="s">
        <v>79</v>
      </c>
      <c r="AY827" s="19" t="s">
        <v>119</v>
      </c>
      <c r="BE827" s="211">
        <f>IF(N827="základní",J827,0)</f>
        <v>0</v>
      </c>
      <c r="BF827" s="211">
        <f>IF(N827="snížená",J827,0)</f>
        <v>0</v>
      </c>
      <c r="BG827" s="211">
        <f>IF(N827="zákl. přenesená",J827,0)</f>
        <v>0</v>
      </c>
      <c r="BH827" s="211">
        <f>IF(N827="sníž. přenesená",J827,0)</f>
        <v>0</v>
      </c>
      <c r="BI827" s="211">
        <f>IF(N827="nulová",J827,0)</f>
        <v>0</v>
      </c>
      <c r="BJ827" s="19" t="s">
        <v>77</v>
      </c>
      <c r="BK827" s="211">
        <f>ROUND(I827*H827,2)</f>
        <v>0</v>
      </c>
      <c r="BL827" s="19" t="s">
        <v>271</v>
      </c>
      <c r="BM827" s="210" t="s">
        <v>597</v>
      </c>
    </row>
    <row r="828" s="13" customFormat="1">
      <c r="A828" s="13"/>
      <c r="B828" s="217"/>
      <c r="C828" s="218"/>
      <c r="D828" s="219" t="s">
        <v>130</v>
      </c>
      <c r="E828" s="220" t="s">
        <v>19</v>
      </c>
      <c r="F828" s="221" t="s">
        <v>368</v>
      </c>
      <c r="G828" s="218"/>
      <c r="H828" s="220" t="s">
        <v>19</v>
      </c>
      <c r="I828" s="222"/>
      <c r="J828" s="218"/>
      <c r="K828" s="218"/>
      <c r="L828" s="223"/>
      <c r="M828" s="224"/>
      <c r="N828" s="225"/>
      <c r="O828" s="225"/>
      <c r="P828" s="225"/>
      <c r="Q828" s="225"/>
      <c r="R828" s="225"/>
      <c r="S828" s="225"/>
      <c r="T828" s="22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27" t="s">
        <v>130</v>
      </c>
      <c r="AU828" s="227" t="s">
        <v>79</v>
      </c>
      <c r="AV828" s="13" t="s">
        <v>77</v>
      </c>
      <c r="AW828" s="13" t="s">
        <v>33</v>
      </c>
      <c r="AX828" s="13" t="s">
        <v>72</v>
      </c>
      <c r="AY828" s="227" t="s">
        <v>119</v>
      </c>
    </row>
    <row r="829" s="13" customFormat="1">
      <c r="A829" s="13"/>
      <c r="B829" s="217"/>
      <c r="C829" s="218"/>
      <c r="D829" s="219" t="s">
        <v>130</v>
      </c>
      <c r="E829" s="220" t="s">
        <v>19</v>
      </c>
      <c r="F829" s="221" t="s">
        <v>591</v>
      </c>
      <c r="G829" s="218"/>
      <c r="H829" s="220" t="s">
        <v>19</v>
      </c>
      <c r="I829" s="222"/>
      <c r="J829" s="218"/>
      <c r="K829" s="218"/>
      <c r="L829" s="223"/>
      <c r="M829" s="224"/>
      <c r="N829" s="225"/>
      <c r="O829" s="225"/>
      <c r="P829" s="225"/>
      <c r="Q829" s="225"/>
      <c r="R829" s="225"/>
      <c r="S829" s="225"/>
      <c r="T829" s="22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27" t="s">
        <v>130</v>
      </c>
      <c r="AU829" s="227" t="s">
        <v>79</v>
      </c>
      <c r="AV829" s="13" t="s">
        <v>77</v>
      </c>
      <c r="AW829" s="13" t="s">
        <v>33</v>
      </c>
      <c r="AX829" s="13" t="s">
        <v>72</v>
      </c>
      <c r="AY829" s="227" t="s">
        <v>119</v>
      </c>
    </row>
    <row r="830" s="14" customFormat="1">
      <c r="A830" s="14"/>
      <c r="B830" s="228"/>
      <c r="C830" s="229"/>
      <c r="D830" s="219" t="s">
        <v>130</v>
      </c>
      <c r="E830" s="230" t="s">
        <v>19</v>
      </c>
      <c r="F830" s="231" t="s">
        <v>598</v>
      </c>
      <c r="G830" s="229"/>
      <c r="H830" s="232">
        <v>0.185</v>
      </c>
      <c r="I830" s="233"/>
      <c r="J830" s="229"/>
      <c r="K830" s="229"/>
      <c r="L830" s="234"/>
      <c r="M830" s="235"/>
      <c r="N830" s="236"/>
      <c r="O830" s="236"/>
      <c r="P830" s="236"/>
      <c r="Q830" s="236"/>
      <c r="R830" s="236"/>
      <c r="S830" s="236"/>
      <c r="T830" s="237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38" t="s">
        <v>130</v>
      </c>
      <c r="AU830" s="238" t="s">
        <v>79</v>
      </c>
      <c r="AV830" s="14" t="s">
        <v>79</v>
      </c>
      <c r="AW830" s="14" t="s">
        <v>33</v>
      </c>
      <c r="AX830" s="14" t="s">
        <v>72</v>
      </c>
      <c r="AY830" s="238" t="s">
        <v>119</v>
      </c>
    </row>
    <row r="831" s="13" customFormat="1">
      <c r="A831" s="13"/>
      <c r="B831" s="217"/>
      <c r="C831" s="218"/>
      <c r="D831" s="219" t="s">
        <v>130</v>
      </c>
      <c r="E831" s="220" t="s">
        <v>19</v>
      </c>
      <c r="F831" s="221" t="s">
        <v>593</v>
      </c>
      <c r="G831" s="218"/>
      <c r="H831" s="220" t="s">
        <v>19</v>
      </c>
      <c r="I831" s="222"/>
      <c r="J831" s="218"/>
      <c r="K831" s="218"/>
      <c r="L831" s="223"/>
      <c r="M831" s="224"/>
      <c r="N831" s="225"/>
      <c r="O831" s="225"/>
      <c r="P831" s="225"/>
      <c r="Q831" s="225"/>
      <c r="R831" s="225"/>
      <c r="S831" s="225"/>
      <c r="T831" s="22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27" t="s">
        <v>130</v>
      </c>
      <c r="AU831" s="227" t="s">
        <v>79</v>
      </c>
      <c r="AV831" s="13" t="s">
        <v>77</v>
      </c>
      <c r="AW831" s="13" t="s">
        <v>33</v>
      </c>
      <c r="AX831" s="13" t="s">
        <v>72</v>
      </c>
      <c r="AY831" s="227" t="s">
        <v>119</v>
      </c>
    </row>
    <row r="832" s="14" customFormat="1">
      <c r="A832" s="14"/>
      <c r="B832" s="228"/>
      <c r="C832" s="229"/>
      <c r="D832" s="219" t="s">
        <v>130</v>
      </c>
      <c r="E832" s="230" t="s">
        <v>19</v>
      </c>
      <c r="F832" s="231" t="s">
        <v>598</v>
      </c>
      <c r="G832" s="229"/>
      <c r="H832" s="232">
        <v>0.185</v>
      </c>
      <c r="I832" s="233"/>
      <c r="J832" s="229"/>
      <c r="K832" s="229"/>
      <c r="L832" s="234"/>
      <c r="M832" s="235"/>
      <c r="N832" s="236"/>
      <c r="O832" s="236"/>
      <c r="P832" s="236"/>
      <c r="Q832" s="236"/>
      <c r="R832" s="236"/>
      <c r="S832" s="236"/>
      <c r="T832" s="237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38" t="s">
        <v>130</v>
      </c>
      <c r="AU832" s="238" t="s">
        <v>79</v>
      </c>
      <c r="AV832" s="14" t="s">
        <v>79</v>
      </c>
      <c r="AW832" s="14" t="s">
        <v>33</v>
      </c>
      <c r="AX832" s="14" t="s">
        <v>72</v>
      </c>
      <c r="AY832" s="238" t="s">
        <v>119</v>
      </c>
    </row>
    <row r="833" s="15" customFormat="1">
      <c r="A833" s="15"/>
      <c r="B833" s="239"/>
      <c r="C833" s="240"/>
      <c r="D833" s="219" t="s">
        <v>130</v>
      </c>
      <c r="E833" s="241" t="s">
        <v>19</v>
      </c>
      <c r="F833" s="242" t="s">
        <v>133</v>
      </c>
      <c r="G833" s="240"/>
      <c r="H833" s="243">
        <v>0.37</v>
      </c>
      <c r="I833" s="244"/>
      <c r="J833" s="240"/>
      <c r="K833" s="240"/>
      <c r="L833" s="245"/>
      <c r="M833" s="246"/>
      <c r="N833" s="247"/>
      <c r="O833" s="247"/>
      <c r="P833" s="247"/>
      <c r="Q833" s="247"/>
      <c r="R833" s="247"/>
      <c r="S833" s="247"/>
      <c r="T833" s="248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49" t="s">
        <v>130</v>
      </c>
      <c r="AU833" s="249" t="s">
        <v>79</v>
      </c>
      <c r="AV833" s="15" t="s">
        <v>126</v>
      </c>
      <c r="AW833" s="15" t="s">
        <v>33</v>
      </c>
      <c r="AX833" s="15" t="s">
        <v>77</v>
      </c>
      <c r="AY833" s="249" t="s">
        <v>119</v>
      </c>
    </row>
    <row r="834" s="14" customFormat="1">
      <c r="A834" s="14"/>
      <c r="B834" s="228"/>
      <c r="C834" s="229"/>
      <c r="D834" s="219" t="s">
        <v>130</v>
      </c>
      <c r="E834" s="229"/>
      <c r="F834" s="231" t="s">
        <v>599</v>
      </c>
      <c r="G834" s="229"/>
      <c r="H834" s="232">
        <v>0.38900000000000001</v>
      </c>
      <c r="I834" s="233"/>
      <c r="J834" s="229"/>
      <c r="K834" s="229"/>
      <c r="L834" s="234"/>
      <c r="M834" s="235"/>
      <c r="N834" s="236"/>
      <c r="O834" s="236"/>
      <c r="P834" s="236"/>
      <c r="Q834" s="236"/>
      <c r="R834" s="236"/>
      <c r="S834" s="236"/>
      <c r="T834" s="237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38" t="s">
        <v>130</v>
      </c>
      <c r="AU834" s="238" t="s">
        <v>79</v>
      </c>
      <c r="AV834" s="14" t="s">
        <v>79</v>
      </c>
      <c r="AW834" s="14" t="s">
        <v>4</v>
      </c>
      <c r="AX834" s="14" t="s">
        <v>77</v>
      </c>
      <c r="AY834" s="238" t="s">
        <v>119</v>
      </c>
    </row>
    <row r="835" s="2" customFormat="1" ht="24.15" customHeight="1">
      <c r="A835" s="40"/>
      <c r="B835" s="41"/>
      <c r="C835" s="199" t="s">
        <v>600</v>
      </c>
      <c r="D835" s="199" t="s">
        <v>121</v>
      </c>
      <c r="E835" s="200" t="s">
        <v>601</v>
      </c>
      <c r="F835" s="201" t="s">
        <v>602</v>
      </c>
      <c r="G835" s="202" t="s">
        <v>361</v>
      </c>
      <c r="H835" s="203">
        <v>233.75200000000001</v>
      </c>
      <c r="I835" s="204"/>
      <c r="J835" s="205">
        <f>ROUND(I835*H835,2)</f>
        <v>0</v>
      </c>
      <c r="K835" s="201" t="s">
        <v>125</v>
      </c>
      <c r="L835" s="46"/>
      <c r="M835" s="206" t="s">
        <v>19</v>
      </c>
      <c r="N835" s="207" t="s">
        <v>43</v>
      </c>
      <c r="O835" s="86"/>
      <c r="P835" s="208">
        <f>O835*H835</f>
        <v>0</v>
      </c>
      <c r="Q835" s="208">
        <v>6.0000000000000002E-05</v>
      </c>
      <c r="R835" s="208">
        <f>Q835*H835</f>
        <v>0.01402512</v>
      </c>
      <c r="S835" s="208">
        <v>0</v>
      </c>
      <c r="T835" s="209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10" t="s">
        <v>271</v>
      </c>
      <c r="AT835" s="210" t="s">
        <v>121</v>
      </c>
      <c r="AU835" s="210" t="s">
        <v>79</v>
      </c>
      <c r="AY835" s="19" t="s">
        <v>119</v>
      </c>
      <c r="BE835" s="211">
        <f>IF(N835="základní",J835,0)</f>
        <v>0</v>
      </c>
      <c r="BF835" s="211">
        <f>IF(N835="snížená",J835,0)</f>
        <v>0</v>
      </c>
      <c r="BG835" s="211">
        <f>IF(N835="zákl. přenesená",J835,0)</f>
        <v>0</v>
      </c>
      <c r="BH835" s="211">
        <f>IF(N835="sníž. přenesená",J835,0)</f>
        <v>0</v>
      </c>
      <c r="BI835" s="211">
        <f>IF(N835="nulová",J835,0)</f>
        <v>0</v>
      </c>
      <c r="BJ835" s="19" t="s">
        <v>77</v>
      </c>
      <c r="BK835" s="211">
        <f>ROUND(I835*H835,2)</f>
        <v>0</v>
      </c>
      <c r="BL835" s="19" t="s">
        <v>271</v>
      </c>
      <c r="BM835" s="210" t="s">
        <v>603</v>
      </c>
    </row>
    <row r="836" s="2" customFormat="1">
      <c r="A836" s="40"/>
      <c r="B836" s="41"/>
      <c r="C836" s="42"/>
      <c r="D836" s="212" t="s">
        <v>128</v>
      </c>
      <c r="E836" s="42"/>
      <c r="F836" s="213" t="s">
        <v>604</v>
      </c>
      <c r="G836" s="42"/>
      <c r="H836" s="42"/>
      <c r="I836" s="214"/>
      <c r="J836" s="42"/>
      <c r="K836" s="42"/>
      <c r="L836" s="46"/>
      <c r="M836" s="215"/>
      <c r="N836" s="216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9" t="s">
        <v>128</v>
      </c>
      <c r="AU836" s="19" t="s">
        <v>79</v>
      </c>
    </row>
    <row r="837" s="13" customFormat="1">
      <c r="A837" s="13"/>
      <c r="B837" s="217"/>
      <c r="C837" s="218"/>
      <c r="D837" s="219" t="s">
        <v>130</v>
      </c>
      <c r="E837" s="220" t="s">
        <v>19</v>
      </c>
      <c r="F837" s="221" t="s">
        <v>364</v>
      </c>
      <c r="G837" s="218"/>
      <c r="H837" s="220" t="s">
        <v>19</v>
      </c>
      <c r="I837" s="222"/>
      <c r="J837" s="218"/>
      <c r="K837" s="218"/>
      <c r="L837" s="223"/>
      <c r="M837" s="224"/>
      <c r="N837" s="225"/>
      <c r="O837" s="225"/>
      <c r="P837" s="225"/>
      <c r="Q837" s="225"/>
      <c r="R837" s="225"/>
      <c r="S837" s="225"/>
      <c r="T837" s="22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27" t="s">
        <v>130</v>
      </c>
      <c r="AU837" s="227" t="s">
        <v>79</v>
      </c>
      <c r="AV837" s="13" t="s">
        <v>77</v>
      </c>
      <c r="AW837" s="13" t="s">
        <v>33</v>
      </c>
      <c r="AX837" s="13" t="s">
        <v>72</v>
      </c>
      <c r="AY837" s="227" t="s">
        <v>119</v>
      </c>
    </row>
    <row r="838" s="13" customFormat="1">
      <c r="A838" s="13"/>
      <c r="B838" s="217"/>
      <c r="C838" s="218"/>
      <c r="D838" s="219" t="s">
        <v>130</v>
      </c>
      <c r="E838" s="220" t="s">
        <v>19</v>
      </c>
      <c r="F838" s="221" t="s">
        <v>605</v>
      </c>
      <c r="G838" s="218"/>
      <c r="H838" s="220" t="s">
        <v>19</v>
      </c>
      <c r="I838" s="222"/>
      <c r="J838" s="218"/>
      <c r="K838" s="218"/>
      <c r="L838" s="223"/>
      <c r="M838" s="224"/>
      <c r="N838" s="225"/>
      <c r="O838" s="225"/>
      <c r="P838" s="225"/>
      <c r="Q838" s="225"/>
      <c r="R838" s="225"/>
      <c r="S838" s="225"/>
      <c r="T838" s="22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27" t="s">
        <v>130</v>
      </c>
      <c r="AU838" s="227" t="s">
        <v>79</v>
      </c>
      <c r="AV838" s="13" t="s">
        <v>77</v>
      </c>
      <c r="AW838" s="13" t="s">
        <v>33</v>
      </c>
      <c r="AX838" s="13" t="s">
        <v>72</v>
      </c>
      <c r="AY838" s="227" t="s">
        <v>119</v>
      </c>
    </row>
    <row r="839" s="14" customFormat="1">
      <c r="A839" s="14"/>
      <c r="B839" s="228"/>
      <c r="C839" s="229"/>
      <c r="D839" s="219" t="s">
        <v>130</v>
      </c>
      <c r="E839" s="230" t="s">
        <v>19</v>
      </c>
      <c r="F839" s="231" t="s">
        <v>606</v>
      </c>
      <c r="G839" s="229"/>
      <c r="H839" s="232">
        <v>19.724</v>
      </c>
      <c r="I839" s="233"/>
      <c r="J839" s="229"/>
      <c r="K839" s="229"/>
      <c r="L839" s="234"/>
      <c r="M839" s="235"/>
      <c r="N839" s="236"/>
      <c r="O839" s="236"/>
      <c r="P839" s="236"/>
      <c r="Q839" s="236"/>
      <c r="R839" s="236"/>
      <c r="S839" s="236"/>
      <c r="T839" s="237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38" t="s">
        <v>130</v>
      </c>
      <c r="AU839" s="238" t="s">
        <v>79</v>
      </c>
      <c r="AV839" s="14" t="s">
        <v>79</v>
      </c>
      <c r="AW839" s="14" t="s">
        <v>33</v>
      </c>
      <c r="AX839" s="14" t="s">
        <v>72</v>
      </c>
      <c r="AY839" s="238" t="s">
        <v>119</v>
      </c>
    </row>
    <row r="840" s="13" customFormat="1">
      <c r="A840" s="13"/>
      <c r="B840" s="217"/>
      <c r="C840" s="218"/>
      <c r="D840" s="219" t="s">
        <v>130</v>
      </c>
      <c r="E840" s="220" t="s">
        <v>19</v>
      </c>
      <c r="F840" s="221" t="s">
        <v>607</v>
      </c>
      <c r="G840" s="218"/>
      <c r="H840" s="220" t="s">
        <v>19</v>
      </c>
      <c r="I840" s="222"/>
      <c r="J840" s="218"/>
      <c r="K840" s="218"/>
      <c r="L840" s="223"/>
      <c r="M840" s="224"/>
      <c r="N840" s="225"/>
      <c r="O840" s="225"/>
      <c r="P840" s="225"/>
      <c r="Q840" s="225"/>
      <c r="R840" s="225"/>
      <c r="S840" s="225"/>
      <c r="T840" s="22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27" t="s">
        <v>130</v>
      </c>
      <c r="AU840" s="227" t="s">
        <v>79</v>
      </c>
      <c r="AV840" s="13" t="s">
        <v>77</v>
      </c>
      <c r="AW840" s="13" t="s">
        <v>33</v>
      </c>
      <c r="AX840" s="13" t="s">
        <v>72</v>
      </c>
      <c r="AY840" s="227" t="s">
        <v>119</v>
      </c>
    </row>
    <row r="841" s="14" customFormat="1">
      <c r="A841" s="14"/>
      <c r="B841" s="228"/>
      <c r="C841" s="229"/>
      <c r="D841" s="219" t="s">
        <v>130</v>
      </c>
      <c r="E841" s="230" t="s">
        <v>19</v>
      </c>
      <c r="F841" s="231" t="s">
        <v>608</v>
      </c>
      <c r="G841" s="229"/>
      <c r="H841" s="232">
        <v>19.539000000000001</v>
      </c>
      <c r="I841" s="233"/>
      <c r="J841" s="229"/>
      <c r="K841" s="229"/>
      <c r="L841" s="234"/>
      <c r="M841" s="235"/>
      <c r="N841" s="236"/>
      <c r="O841" s="236"/>
      <c r="P841" s="236"/>
      <c r="Q841" s="236"/>
      <c r="R841" s="236"/>
      <c r="S841" s="236"/>
      <c r="T841" s="237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38" t="s">
        <v>130</v>
      </c>
      <c r="AU841" s="238" t="s">
        <v>79</v>
      </c>
      <c r="AV841" s="14" t="s">
        <v>79</v>
      </c>
      <c r="AW841" s="14" t="s">
        <v>33</v>
      </c>
      <c r="AX841" s="14" t="s">
        <v>72</v>
      </c>
      <c r="AY841" s="238" t="s">
        <v>119</v>
      </c>
    </row>
    <row r="842" s="13" customFormat="1">
      <c r="A842" s="13"/>
      <c r="B842" s="217"/>
      <c r="C842" s="218"/>
      <c r="D842" s="219" t="s">
        <v>130</v>
      </c>
      <c r="E842" s="220" t="s">
        <v>19</v>
      </c>
      <c r="F842" s="221" t="s">
        <v>609</v>
      </c>
      <c r="G842" s="218"/>
      <c r="H842" s="220" t="s">
        <v>19</v>
      </c>
      <c r="I842" s="222"/>
      <c r="J842" s="218"/>
      <c r="K842" s="218"/>
      <c r="L842" s="223"/>
      <c r="M842" s="224"/>
      <c r="N842" s="225"/>
      <c r="O842" s="225"/>
      <c r="P842" s="225"/>
      <c r="Q842" s="225"/>
      <c r="R842" s="225"/>
      <c r="S842" s="225"/>
      <c r="T842" s="22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27" t="s">
        <v>130</v>
      </c>
      <c r="AU842" s="227" t="s">
        <v>79</v>
      </c>
      <c r="AV842" s="13" t="s">
        <v>77</v>
      </c>
      <c r="AW842" s="13" t="s">
        <v>33</v>
      </c>
      <c r="AX842" s="13" t="s">
        <v>72</v>
      </c>
      <c r="AY842" s="227" t="s">
        <v>119</v>
      </c>
    </row>
    <row r="843" s="14" customFormat="1">
      <c r="A843" s="14"/>
      <c r="B843" s="228"/>
      <c r="C843" s="229"/>
      <c r="D843" s="219" t="s">
        <v>130</v>
      </c>
      <c r="E843" s="230" t="s">
        <v>19</v>
      </c>
      <c r="F843" s="231" t="s">
        <v>610</v>
      </c>
      <c r="G843" s="229"/>
      <c r="H843" s="232">
        <v>38.521999999999998</v>
      </c>
      <c r="I843" s="233"/>
      <c r="J843" s="229"/>
      <c r="K843" s="229"/>
      <c r="L843" s="234"/>
      <c r="M843" s="235"/>
      <c r="N843" s="236"/>
      <c r="O843" s="236"/>
      <c r="P843" s="236"/>
      <c r="Q843" s="236"/>
      <c r="R843" s="236"/>
      <c r="S843" s="236"/>
      <c r="T843" s="237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38" t="s">
        <v>130</v>
      </c>
      <c r="AU843" s="238" t="s">
        <v>79</v>
      </c>
      <c r="AV843" s="14" t="s">
        <v>79</v>
      </c>
      <c r="AW843" s="14" t="s">
        <v>33</v>
      </c>
      <c r="AX843" s="14" t="s">
        <v>72</v>
      </c>
      <c r="AY843" s="238" t="s">
        <v>119</v>
      </c>
    </row>
    <row r="844" s="13" customFormat="1">
      <c r="A844" s="13"/>
      <c r="B844" s="217"/>
      <c r="C844" s="218"/>
      <c r="D844" s="219" t="s">
        <v>130</v>
      </c>
      <c r="E844" s="220" t="s">
        <v>19</v>
      </c>
      <c r="F844" s="221" t="s">
        <v>611</v>
      </c>
      <c r="G844" s="218"/>
      <c r="H844" s="220" t="s">
        <v>19</v>
      </c>
      <c r="I844" s="222"/>
      <c r="J844" s="218"/>
      <c r="K844" s="218"/>
      <c r="L844" s="223"/>
      <c r="M844" s="224"/>
      <c r="N844" s="225"/>
      <c r="O844" s="225"/>
      <c r="P844" s="225"/>
      <c r="Q844" s="225"/>
      <c r="R844" s="225"/>
      <c r="S844" s="225"/>
      <c r="T844" s="226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27" t="s">
        <v>130</v>
      </c>
      <c r="AU844" s="227" t="s">
        <v>79</v>
      </c>
      <c r="AV844" s="13" t="s">
        <v>77</v>
      </c>
      <c r="AW844" s="13" t="s">
        <v>33</v>
      </c>
      <c r="AX844" s="13" t="s">
        <v>72</v>
      </c>
      <c r="AY844" s="227" t="s">
        <v>119</v>
      </c>
    </row>
    <row r="845" s="14" customFormat="1">
      <c r="A845" s="14"/>
      <c r="B845" s="228"/>
      <c r="C845" s="229"/>
      <c r="D845" s="219" t="s">
        <v>130</v>
      </c>
      <c r="E845" s="230" t="s">
        <v>19</v>
      </c>
      <c r="F845" s="231" t="s">
        <v>612</v>
      </c>
      <c r="G845" s="229"/>
      <c r="H845" s="232">
        <v>37.039999999999999</v>
      </c>
      <c r="I845" s="233"/>
      <c r="J845" s="229"/>
      <c r="K845" s="229"/>
      <c r="L845" s="234"/>
      <c r="M845" s="235"/>
      <c r="N845" s="236"/>
      <c r="O845" s="236"/>
      <c r="P845" s="236"/>
      <c r="Q845" s="236"/>
      <c r="R845" s="236"/>
      <c r="S845" s="236"/>
      <c r="T845" s="23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38" t="s">
        <v>130</v>
      </c>
      <c r="AU845" s="238" t="s">
        <v>79</v>
      </c>
      <c r="AV845" s="14" t="s">
        <v>79</v>
      </c>
      <c r="AW845" s="14" t="s">
        <v>33</v>
      </c>
      <c r="AX845" s="14" t="s">
        <v>72</v>
      </c>
      <c r="AY845" s="238" t="s">
        <v>119</v>
      </c>
    </row>
    <row r="846" s="13" customFormat="1">
      <c r="A846" s="13"/>
      <c r="B846" s="217"/>
      <c r="C846" s="218"/>
      <c r="D846" s="219" t="s">
        <v>130</v>
      </c>
      <c r="E846" s="220" t="s">
        <v>19</v>
      </c>
      <c r="F846" s="221" t="s">
        <v>613</v>
      </c>
      <c r="G846" s="218"/>
      <c r="H846" s="220" t="s">
        <v>19</v>
      </c>
      <c r="I846" s="222"/>
      <c r="J846" s="218"/>
      <c r="K846" s="218"/>
      <c r="L846" s="223"/>
      <c r="M846" s="224"/>
      <c r="N846" s="225"/>
      <c r="O846" s="225"/>
      <c r="P846" s="225"/>
      <c r="Q846" s="225"/>
      <c r="R846" s="225"/>
      <c r="S846" s="225"/>
      <c r="T846" s="22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27" t="s">
        <v>130</v>
      </c>
      <c r="AU846" s="227" t="s">
        <v>79</v>
      </c>
      <c r="AV846" s="13" t="s">
        <v>77</v>
      </c>
      <c r="AW846" s="13" t="s">
        <v>33</v>
      </c>
      <c r="AX846" s="13" t="s">
        <v>72</v>
      </c>
      <c r="AY846" s="227" t="s">
        <v>119</v>
      </c>
    </row>
    <row r="847" s="14" customFormat="1">
      <c r="A847" s="14"/>
      <c r="B847" s="228"/>
      <c r="C847" s="229"/>
      <c r="D847" s="219" t="s">
        <v>130</v>
      </c>
      <c r="E847" s="230" t="s">
        <v>19</v>
      </c>
      <c r="F847" s="231" t="s">
        <v>614</v>
      </c>
      <c r="G847" s="229"/>
      <c r="H847" s="232">
        <v>35.558</v>
      </c>
      <c r="I847" s="233"/>
      <c r="J847" s="229"/>
      <c r="K847" s="229"/>
      <c r="L847" s="234"/>
      <c r="M847" s="235"/>
      <c r="N847" s="236"/>
      <c r="O847" s="236"/>
      <c r="P847" s="236"/>
      <c r="Q847" s="236"/>
      <c r="R847" s="236"/>
      <c r="S847" s="236"/>
      <c r="T847" s="237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38" t="s">
        <v>130</v>
      </c>
      <c r="AU847" s="238" t="s">
        <v>79</v>
      </c>
      <c r="AV847" s="14" t="s">
        <v>79</v>
      </c>
      <c r="AW847" s="14" t="s">
        <v>33</v>
      </c>
      <c r="AX847" s="14" t="s">
        <v>72</v>
      </c>
      <c r="AY847" s="238" t="s">
        <v>119</v>
      </c>
    </row>
    <row r="848" s="13" customFormat="1">
      <c r="A848" s="13"/>
      <c r="B848" s="217"/>
      <c r="C848" s="218"/>
      <c r="D848" s="219" t="s">
        <v>130</v>
      </c>
      <c r="E848" s="220" t="s">
        <v>19</v>
      </c>
      <c r="F848" s="221" t="s">
        <v>615</v>
      </c>
      <c r="G848" s="218"/>
      <c r="H848" s="220" t="s">
        <v>19</v>
      </c>
      <c r="I848" s="222"/>
      <c r="J848" s="218"/>
      <c r="K848" s="218"/>
      <c r="L848" s="223"/>
      <c r="M848" s="224"/>
      <c r="N848" s="225"/>
      <c r="O848" s="225"/>
      <c r="P848" s="225"/>
      <c r="Q848" s="225"/>
      <c r="R848" s="225"/>
      <c r="S848" s="225"/>
      <c r="T848" s="22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27" t="s">
        <v>130</v>
      </c>
      <c r="AU848" s="227" t="s">
        <v>79</v>
      </c>
      <c r="AV848" s="13" t="s">
        <v>77</v>
      </c>
      <c r="AW848" s="13" t="s">
        <v>33</v>
      </c>
      <c r="AX848" s="13" t="s">
        <v>72</v>
      </c>
      <c r="AY848" s="227" t="s">
        <v>119</v>
      </c>
    </row>
    <row r="849" s="14" customFormat="1">
      <c r="A849" s="14"/>
      <c r="B849" s="228"/>
      <c r="C849" s="229"/>
      <c r="D849" s="219" t="s">
        <v>130</v>
      </c>
      <c r="E849" s="230" t="s">
        <v>19</v>
      </c>
      <c r="F849" s="231" t="s">
        <v>616</v>
      </c>
      <c r="G849" s="229"/>
      <c r="H849" s="232">
        <v>17.224</v>
      </c>
      <c r="I849" s="233"/>
      <c r="J849" s="229"/>
      <c r="K849" s="229"/>
      <c r="L849" s="234"/>
      <c r="M849" s="235"/>
      <c r="N849" s="236"/>
      <c r="O849" s="236"/>
      <c r="P849" s="236"/>
      <c r="Q849" s="236"/>
      <c r="R849" s="236"/>
      <c r="S849" s="236"/>
      <c r="T849" s="237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38" t="s">
        <v>130</v>
      </c>
      <c r="AU849" s="238" t="s">
        <v>79</v>
      </c>
      <c r="AV849" s="14" t="s">
        <v>79</v>
      </c>
      <c r="AW849" s="14" t="s">
        <v>33</v>
      </c>
      <c r="AX849" s="14" t="s">
        <v>72</v>
      </c>
      <c r="AY849" s="238" t="s">
        <v>119</v>
      </c>
    </row>
    <row r="850" s="13" customFormat="1">
      <c r="A850" s="13"/>
      <c r="B850" s="217"/>
      <c r="C850" s="218"/>
      <c r="D850" s="219" t="s">
        <v>130</v>
      </c>
      <c r="E850" s="220" t="s">
        <v>19</v>
      </c>
      <c r="F850" s="221" t="s">
        <v>368</v>
      </c>
      <c r="G850" s="218"/>
      <c r="H850" s="220" t="s">
        <v>19</v>
      </c>
      <c r="I850" s="222"/>
      <c r="J850" s="218"/>
      <c r="K850" s="218"/>
      <c r="L850" s="223"/>
      <c r="M850" s="224"/>
      <c r="N850" s="225"/>
      <c r="O850" s="225"/>
      <c r="P850" s="225"/>
      <c r="Q850" s="225"/>
      <c r="R850" s="225"/>
      <c r="S850" s="225"/>
      <c r="T850" s="22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27" t="s">
        <v>130</v>
      </c>
      <c r="AU850" s="227" t="s">
        <v>79</v>
      </c>
      <c r="AV850" s="13" t="s">
        <v>77</v>
      </c>
      <c r="AW850" s="13" t="s">
        <v>33</v>
      </c>
      <c r="AX850" s="13" t="s">
        <v>72</v>
      </c>
      <c r="AY850" s="227" t="s">
        <v>119</v>
      </c>
    </row>
    <row r="851" s="13" customFormat="1">
      <c r="A851" s="13"/>
      <c r="B851" s="217"/>
      <c r="C851" s="218"/>
      <c r="D851" s="219" t="s">
        <v>130</v>
      </c>
      <c r="E851" s="220" t="s">
        <v>19</v>
      </c>
      <c r="F851" s="221" t="s">
        <v>617</v>
      </c>
      <c r="G851" s="218"/>
      <c r="H851" s="220" t="s">
        <v>19</v>
      </c>
      <c r="I851" s="222"/>
      <c r="J851" s="218"/>
      <c r="K851" s="218"/>
      <c r="L851" s="223"/>
      <c r="M851" s="224"/>
      <c r="N851" s="225"/>
      <c r="O851" s="225"/>
      <c r="P851" s="225"/>
      <c r="Q851" s="225"/>
      <c r="R851" s="225"/>
      <c r="S851" s="225"/>
      <c r="T851" s="22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27" t="s">
        <v>130</v>
      </c>
      <c r="AU851" s="227" t="s">
        <v>79</v>
      </c>
      <c r="AV851" s="13" t="s">
        <v>77</v>
      </c>
      <c r="AW851" s="13" t="s">
        <v>33</v>
      </c>
      <c r="AX851" s="13" t="s">
        <v>72</v>
      </c>
      <c r="AY851" s="227" t="s">
        <v>119</v>
      </c>
    </row>
    <row r="852" s="14" customFormat="1">
      <c r="A852" s="14"/>
      <c r="B852" s="228"/>
      <c r="C852" s="229"/>
      <c r="D852" s="219" t="s">
        <v>130</v>
      </c>
      <c r="E852" s="230" t="s">
        <v>19</v>
      </c>
      <c r="F852" s="231" t="s">
        <v>618</v>
      </c>
      <c r="G852" s="229"/>
      <c r="H852" s="232">
        <v>29.262</v>
      </c>
      <c r="I852" s="233"/>
      <c r="J852" s="229"/>
      <c r="K852" s="229"/>
      <c r="L852" s="234"/>
      <c r="M852" s="235"/>
      <c r="N852" s="236"/>
      <c r="O852" s="236"/>
      <c r="P852" s="236"/>
      <c r="Q852" s="236"/>
      <c r="R852" s="236"/>
      <c r="S852" s="236"/>
      <c r="T852" s="23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38" t="s">
        <v>130</v>
      </c>
      <c r="AU852" s="238" t="s">
        <v>79</v>
      </c>
      <c r="AV852" s="14" t="s">
        <v>79</v>
      </c>
      <c r="AW852" s="14" t="s">
        <v>33</v>
      </c>
      <c r="AX852" s="14" t="s">
        <v>72</v>
      </c>
      <c r="AY852" s="238" t="s">
        <v>119</v>
      </c>
    </row>
    <row r="853" s="13" customFormat="1">
      <c r="A853" s="13"/>
      <c r="B853" s="217"/>
      <c r="C853" s="218"/>
      <c r="D853" s="219" t="s">
        <v>130</v>
      </c>
      <c r="E853" s="220" t="s">
        <v>19</v>
      </c>
      <c r="F853" s="221" t="s">
        <v>619</v>
      </c>
      <c r="G853" s="218"/>
      <c r="H853" s="220" t="s">
        <v>19</v>
      </c>
      <c r="I853" s="222"/>
      <c r="J853" s="218"/>
      <c r="K853" s="218"/>
      <c r="L853" s="223"/>
      <c r="M853" s="224"/>
      <c r="N853" s="225"/>
      <c r="O853" s="225"/>
      <c r="P853" s="225"/>
      <c r="Q853" s="225"/>
      <c r="R853" s="225"/>
      <c r="S853" s="225"/>
      <c r="T853" s="22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27" t="s">
        <v>130</v>
      </c>
      <c r="AU853" s="227" t="s">
        <v>79</v>
      </c>
      <c r="AV853" s="13" t="s">
        <v>77</v>
      </c>
      <c r="AW853" s="13" t="s">
        <v>33</v>
      </c>
      <c r="AX853" s="13" t="s">
        <v>72</v>
      </c>
      <c r="AY853" s="227" t="s">
        <v>119</v>
      </c>
    </row>
    <row r="854" s="14" customFormat="1">
      <c r="A854" s="14"/>
      <c r="B854" s="228"/>
      <c r="C854" s="229"/>
      <c r="D854" s="219" t="s">
        <v>130</v>
      </c>
      <c r="E854" s="230" t="s">
        <v>19</v>
      </c>
      <c r="F854" s="231" t="s">
        <v>620</v>
      </c>
      <c r="G854" s="229"/>
      <c r="H854" s="232">
        <v>33.521000000000001</v>
      </c>
      <c r="I854" s="233"/>
      <c r="J854" s="229"/>
      <c r="K854" s="229"/>
      <c r="L854" s="234"/>
      <c r="M854" s="235"/>
      <c r="N854" s="236"/>
      <c r="O854" s="236"/>
      <c r="P854" s="236"/>
      <c r="Q854" s="236"/>
      <c r="R854" s="236"/>
      <c r="S854" s="236"/>
      <c r="T854" s="237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38" t="s">
        <v>130</v>
      </c>
      <c r="AU854" s="238" t="s">
        <v>79</v>
      </c>
      <c r="AV854" s="14" t="s">
        <v>79</v>
      </c>
      <c r="AW854" s="14" t="s">
        <v>33</v>
      </c>
      <c r="AX854" s="14" t="s">
        <v>72</v>
      </c>
      <c r="AY854" s="238" t="s">
        <v>119</v>
      </c>
    </row>
    <row r="855" s="13" customFormat="1">
      <c r="A855" s="13"/>
      <c r="B855" s="217"/>
      <c r="C855" s="218"/>
      <c r="D855" s="219" t="s">
        <v>130</v>
      </c>
      <c r="E855" s="220" t="s">
        <v>19</v>
      </c>
      <c r="F855" s="221" t="s">
        <v>370</v>
      </c>
      <c r="G855" s="218"/>
      <c r="H855" s="220" t="s">
        <v>19</v>
      </c>
      <c r="I855" s="222"/>
      <c r="J855" s="218"/>
      <c r="K855" s="218"/>
      <c r="L855" s="223"/>
      <c r="M855" s="224"/>
      <c r="N855" s="225"/>
      <c r="O855" s="225"/>
      <c r="P855" s="225"/>
      <c r="Q855" s="225"/>
      <c r="R855" s="225"/>
      <c r="S855" s="225"/>
      <c r="T855" s="22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27" t="s">
        <v>130</v>
      </c>
      <c r="AU855" s="227" t="s">
        <v>79</v>
      </c>
      <c r="AV855" s="13" t="s">
        <v>77</v>
      </c>
      <c r="AW855" s="13" t="s">
        <v>33</v>
      </c>
      <c r="AX855" s="13" t="s">
        <v>72</v>
      </c>
      <c r="AY855" s="227" t="s">
        <v>119</v>
      </c>
    </row>
    <row r="856" s="13" customFormat="1">
      <c r="A856" s="13"/>
      <c r="B856" s="217"/>
      <c r="C856" s="218"/>
      <c r="D856" s="219" t="s">
        <v>130</v>
      </c>
      <c r="E856" s="220" t="s">
        <v>19</v>
      </c>
      <c r="F856" s="221" t="s">
        <v>621</v>
      </c>
      <c r="G856" s="218"/>
      <c r="H856" s="220" t="s">
        <v>19</v>
      </c>
      <c r="I856" s="222"/>
      <c r="J856" s="218"/>
      <c r="K856" s="218"/>
      <c r="L856" s="223"/>
      <c r="M856" s="224"/>
      <c r="N856" s="225"/>
      <c r="O856" s="225"/>
      <c r="P856" s="225"/>
      <c r="Q856" s="225"/>
      <c r="R856" s="225"/>
      <c r="S856" s="225"/>
      <c r="T856" s="226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27" t="s">
        <v>130</v>
      </c>
      <c r="AU856" s="227" t="s">
        <v>79</v>
      </c>
      <c r="AV856" s="13" t="s">
        <v>77</v>
      </c>
      <c r="AW856" s="13" t="s">
        <v>33</v>
      </c>
      <c r="AX856" s="13" t="s">
        <v>72</v>
      </c>
      <c r="AY856" s="227" t="s">
        <v>119</v>
      </c>
    </row>
    <row r="857" s="14" customFormat="1">
      <c r="A857" s="14"/>
      <c r="B857" s="228"/>
      <c r="C857" s="229"/>
      <c r="D857" s="219" t="s">
        <v>130</v>
      </c>
      <c r="E857" s="230" t="s">
        <v>19</v>
      </c>
      <c r="F857" s="231" t="s">
        <v>622</v>
      </c>
      <c r="G857" s="229"/>
      <c r="H857" s="232">
        <v>11.487</v>
      </c>
      <c r="I857" s="233"/>
      <c r="J857" s="229"/>
      <c r="K857" s="229"/>
      <c r="L857" s="234"/>
      <c r="M857" s="235"/>
      <c r="N857" s="236"/>
      <c r="O857" s="236"/>
      <c r="P857" s="236"/>
      <c r="Q857" s="236"/>
      <c r="R857" s="236"/>
      <c r="S857" s="236"/>
      <c r="T857" s="237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38" t="s">
        <v>130</v>
      </c>
      <c r="AU857" s="238" t="s">
        <v>79</v>
      </c>
      <c r="AV857" s="14" t="s">
        <v>79</v>
      </c>
      <c r="AW857" s="14" t="s">
        <v>33</v>
      </c>
      <c r="AX857" s="14" t="s">
        <v>72</v>
      </c>
      <c r="AY857" s="238" t="s">
        <v>119</v>
      </c>
    </row>
    <row r="858" s="15" customFormat="1">
      <c r="A858" s="15"/>
      <c r="B858" s="239"/>
      <c r="C858" s="240"/>
      <c r="D858" s="219" t="s">
        <v>130</v>
      </c>
      <c r="E858" s="241" t="s">
        <v>19</v>
      </c>
      <c r="F858" s="242" t="s">
        <v>133</v>
      </c>
      <c r="G858" s="240"/>
      <c r="H858" s="243">
        <v>241.87699999999998</v>
      </c>
      <c r="I858" s="244"/>
      <c r="J858" s="240"/>
      <c r="K858" s="240"/>
      <c r="L858" s="245"/>
      <c r="M858" s="246"/>
      <c r="N858" s="247"/>
      <c r="O858" s="247"/>
      <c r="P858" s="247"/>
      <c r="Q858" s="247"/>
      <c r="R858" s="247"/>
      <c r="S858" s="247"/>
      <c r="T858" s="248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T858" s="249" t="s">
        <v>130</v>
      </c>
      <c r="AU858" s="249" t="s">
        <v>79</v>
      </c>
      <c r="AV858" s="15" t="s">
        <v>126</v>
      </c>
      <c r="AW858" s="15" t="s">
        <v>33</v>
      </c>
      <c r="AX858" s="15" t="s">
        <v>72</v>
      </c>
      <c r="AY858" s="249" t="s">
        <v>119</v>
      </c>
    </row>
    <row r="859" s="13" customFormat="1">
      <c r="A859" s="13"/>
      <c r="B859" s="217"/>
      <c r="C859" s="218"/>
      <c r="D859" s="219" t="s">
        <v>130</v>
      </c>
      <c r="E859" s="220" t="s">
        <v>19</v>
      </c>
      <c r="F859" s="221" t="s">
        <v>623</v>
      </c>
      <c r="G859" s="218"/>
      <c r="H859" s="220" t="s">
        <v>19</v>
      </c>
      <c r="I859" s="222"/>
      <c r="J859" s="218"/>
      <c r="K859" s="218"/>
      <c r="L859" s="223"/>
      <c r="M859" s="224"/>
      <c r="N859" s="225"/>
      <c r="O859" s="225"/>
      <c r="P859" s="225"/>
      <c r="Q859" s="225"/>
      <c r="R859" s="225"/>
      <c r="S859" s="225"/>
      <c r="T859" s="22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27" t="s">
        <v>130</v>
      </c>
      <c r="AU859" s="227" t="s">
        <v>79</v>
      </c>
      <c r="AV859" s="13" t="s">
        <v>77</v>
      </c>
      <c r="AW859" s="13" t="s">
        <v>33</v>
      </c>
      <c r="AX859" s="13" t="s">
        <v>72</v>
      </c>
      <c r="AY859" s="227" t="s">
        <v>119</v>
      </c>
    </row>
    <row r="860" s="14" customFormat="1">
      <c r="A860" s="14"/>
      <c r="B860" s="228"/>
      <c r="C860" s="229"/>
      <c r="D860" s="219" t="s">
        <v>130</v>
      </c>
      <c r="E860" s="230" t="s">
        <v>19</v>
      </c>
      <c r="F860" s="231" t="s">
        <v>624</v>
      </c>
      <c r="G860" s="229"/>
      <c r="H860" s="232">
        <v>28.789000000000001</v>
      </c>
      <c r="I860" s="233"/>
      <c r="J860" s="229"/>
      <c r="K860" s="229"/>
      <c r="L860" s="234"/>
      <c r="M860" s="235"/>
      <c r="N860" s="236"/>
      <c r="O860" s="236"/>
      <c r="P860" s="236"/>
      <c r="Q860" s="236"/>
      <c r="R860" s="236"/>
      <c r="S860" s="236"/>
      <c r="T860" s="237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38" t="s">
        <v>130</v>
      </c>
      <c r="AU860" s="238" t="s">
        <v>79</v>
      </c>
      <c r="AV860" s="14" t="s">
        <v>79</v>
      </c>
      <c r="AW860" s="14" t="s">
        <v>33</v>
      </c>
      <c r="AX860" s="14" t="s">
        <v>72</v>
      </c>
      <c r="AY860" s="238" t="s">
        <v>119</v>
      </c>
    </row>
    <row r="861" s="13" customFormat="1">
      <c r="A861" s="13"/>
      <c r="B861" s="217"/>
      <c r="C861" s="218"/>
      <c r="D861" s="219" t="s">
        <v>130</v>
      </c>
      <c r="E861" s="220" t="s">
        <v>19</v>
      </c>
      <c r="F861" s="221" t="s">
        <v>625</v>
      </c>
      <c r="G861" s="218"/>
      <c r="H861" s="220" t="s">
        <v>19</v>
      </c>
      <c r="I861" s="222"/>
      <c r="J861" s="218"/>
      <c r="K861" s="218"/>
      <c r="L861" s="223"/>
      <c r="M861" s="224"/>
      <c r="N861" s="225"/>
      <c r="O861" s="225"/>
      <c r="P861" s="225"/>
      <c r="Q861" s="225"/>
      <c r="R861" s="225"/>
      <c r="S861" s="225"/>
      <c r="T861" s="22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27" t="s">
        <v>130</v>
      </c>
      <c r="AU861" s="227" t="s">
        <v>79</v>
      </c>
      <c r="AV861" s="13" t="s">
        <v>77</v>
      </c>
      <c r="AW861" s="13" t="s">
        <v>33</v>
      </c>
      <c r="AX861" s="13" t="s">
        <v>72</v>
      </c>
      <c r="AY861" s="227" t="s">
        <v>119</v>
      </c>
    </row>
    <row r="862" s="14" customFormat="1">
      <c r="A862" s="14"/>
      <c r="B862" s="228"/>
      <c r="C862" s="229"/>
      <c r="D862" s="219" t="s">
        <v>130</v>
      </c>
      <c r="E862" s="230" t="s">
        <v>19</v>
      </c>
      <c r="F862" s="231" t="s">
        <v>622</v>
      </c>
      <c r="G862" s="229"/>
      <c r="H862" s="232">
        <v>11.487</v>
      </c>
      <c r="I862" s="233"/>
      <c r="J862" s="229"/>
      <c r="K862" s="229"/>
      <c r="L862" s="234"/>
      <c r="M862" s="235"/>
      <c r="N862" s="236"/>
      <c r="O862" s="236"/>
      <c r="P862" s="236"/>
      <c r="Q862" s="236"/>
      <c r="R862" s="236"/>
      <c r="S862" s="236"/>
      <c r="T862" s="23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38" t="s">
        <v>130</v>
      </c>
      <c r="AU862" s="238" t="s">
        <v>79</v>
      </c>
      <c r="AV862" s="14" t="s">
        <v>79</v>
      </c>
      <c r="AW862" s="14" t="s">
        <v>33</v>
      </c>
      <c r="AX862" s="14" t="s">
        <v>72</v>
      </c>
      <c r="AY862" s="238" t="s">
        <v>119</v>
      </c>
    </row>
    <row r="863" s="13" customFormat="1">
      <c r="A863" s="13"/>
      <c r="B863" s="217"/>
      <c r="C863" s="218"/>
      <c r="D863" s="219" t="s">
        <v>130</v>
      </c>
      <c r="E863" s="220" t="s">
        <v>19</v>
      </c>
      <c r="F863" s="221" t="s">
        <v>626</v>
      </c>
      <c r="G863" s="218"/>
      <c r="H863" s="220" t="s">
        <v>19</v>
      </c>
      <c r="I863" s="222"/>
      <c r="J863" s="218"/>
      <c r="K863" s="218"/>
      <c r="L863" s="223"/>
      <c r="M863" s="224"/>
      <c r="N863" s="225"/>
      <c r="O863" s="225"/>
      <c r="P863" s="225"/>
      <c r="Q863" s="225"/>
      <c r="R863" s="225"/>
      <c r="S863" s="225"/>
      <c r="T863" s="22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27" t="s">
        <v>130</v>
      </c>
      <c r="AU863" s="227" t="s">
        <v>79</v>
      </c>
      <c r="AV863" s="13" t="s">
        <v>77</v>
      </c>
      <c r="AW863" s="13" t="s">
        <v>33</v>
      </c>
      <c r="AX863" s="13" t="s">
        <v>72</v>
      </c>
      <c r="AY863" s="227" t="s">
        <v>119</v>
      </c>
    </row>
    <row r="864" s="14" customFormat="1">
      <c r="A864" s="14"/>
      <c r="B864" s="228"/>
      <c r="C864" s="229"/>
      <c r="D864" s="219" t="s">
        <v>130</v>
      </c>
      <c r="E864" s="230" t="s">
        <v>19</v>
      </c>
      <c r="F864" s="231" t="s">
        <v>627</v>
      </c>
      <c r="G864" s="229"/>
      <c r="H864" s="232">
        <v>13.246</v>
      </c>
      <c r="I864" s="233"/>
      <c r="J864" s="229"/>
      <c r="K864" s="229"/>
      <c r="L864" s="234"/>
      <c r="M864" s="235"/>
      <c r="N864" s="236"/>
      <c r="O864" s="236"/>
      <c r="P864" s="236"/>
      <c r="Q864" s="236"/>
      <c r="R864" s="236"/>
      <c r="S864" s="236"/>
      <c r="T864" s="237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38" t="s">
        <v>130</v>
      </c>
      <c r="AU864" s="238" t="s">
        <v>79</v>
      </c>
      <c r="AV864" s="14" t="s">
        <v>79</v>
      </c>
      <c r="AW864" s="14" t="s">
        <v>33</v>
      </c>
      <c r="AX864" s="14" t="s">
        <v>72</v>
      </c>
      <c r="AY864" s="238" t="s">
        <v>119</v>
      </c>
    </row>
    <row r="865" s="13" customFormat="1">
      <c r="A865" s="13"/>
      <c r="B865" s="217"/>
      <c r="C865" s="218"/>
      <c r="D865" s="219" t="s">
        <v>130</v>
      </c>
      <c r="E865" s="220" t="s">
        <v>19</v>
      </c>
      <c r="F865" s="221" t="s">
        <v>628</v>
      </c>
      <c r="G865" s="218"/>
      <c r="H865" s="220" t="s">
        <v>19</v>
      </c>
      <c r="I865" s="222"/>
      <c r="J865" s="218"/>
      <c r="K865" s="218"/>
      <c r="L865" s="223"/>
      <c r="M865" s="224"/>
      <c r="N865" s="225"/>
      <c r="O865" s="225"/>
      <c r="P865" s="225"/>
      <c r="Q865" s="225"/>
      <c r="R865" s="225"/>
      <c r="S865" s="225"/>
      <c r="T865" s="22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27" t="s">
        <v>130</v>
      </c>
      <c r="AU865" s="227" t="s">
        <v>79</v>
      </c>
      <c r="AV865" s="13" t="s">
        <v>77</v>
      </c>
      <c r="AW865" s="13" t="s">
        <v>33</v>
      </c>
      <c r="AX865" s="13" t="s">
        <v>72</v>
      </c>
      <c r="AY865" s="227" t="s">
        <v>119</v>
      </c>
    </row>
    <row r="866" s="14" customFormat="1">
      <c r="A866" s="14"/>
      <c r="B866" s="228"/>
      <c r="C866" s="229"/>
      <c r="D866" s="219" t="s">
        <v>130</v>
      </c>
      <c r="E866" s="230" t="s">
        <v>19</v>
      </c>
      <c r="F866" s="231" t="s">
        <v>629</v>
      </c>
      <c r="G866" s="229"/>
      <c r="H866" s="232">
        <v>14.317</v>
      </c>
      <c r="I866" s="233"/>
      <c r="J866" s="229"/>
      <c r="K866" s="229"/>
      <c r="L866" s="234"/>
      <c r="M866" s="235"/>
      <c r="N866" s="236"/>
      <c r="O866" s="236"/>
      <c r="P866" s="236"/>
      <c r="Q866" s="236"/>
      <c r="R866" s="236"/>
      <c r="S866" s="236"/>
      <c r="T866" s="237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38" t="s">
        <v>130</v>
      </c>
      <c r="AU866" s="238" t="s">
        <v>79</v>
      </c>
      <c r="AV866" s="14" t="s">
        <v>79</v>
      </c>
      <c r="AW866" s="14" t="s">
        <v>33</v>
      </c>
      <c r="AX866" s="14" t="s">
        <v>72</v>
      </c>
      <c r="AY866" s="238" t="s">
        <v>119</v>
      </c>
    </row>
    <row r="867" s="13" customFormat="1">
      <c r="A867" s="13"/>
      <c r="B867" s="217"/>
      <c r="C867" s="218"/>
      <c r="D867" s="219" t="s">
        <v>130</v>
      </c>
      <c r="E867" s="220" t="s">
        <v>19</v>
      </c>
      <c r="F867" s="221" t="s">
        <v>630</v>
      </c>
      <c r="G867" s="218"/>
      <c r="H867" s="220" t="s">
        <v>19</v>
      </c>
      <c r="I867" s="222"/>
      <c r="J867" s="218"/>
      <c r="K867" s="218"/>
      <c r="L867" s="223"/>
      <c r="M867" s="224"/>
      <c r="N867" s="225"/>
      <c r="O867" s="225"/>
      <c r="P867" s="225"/>
      <c r="Q867" s="225"/>
      <c r="R867" s="225"/>
      <c r="S867" s="225"/>
      <c r="T867" s="22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27" t="s">
        <v>130</v>
      </c>
      <c r="AU867" s="227" t="s">
        <v>79</v>
      </c>
      <c r="AV867" s="13" t="s">
        <v>77</v>
      </c>
      <c r="AW867" s="13" t="s">
        <v>33</v>
      </c>
      <c r="AX867" s="13" t="s">
        <v>72</v>
      </c>
      <c r="AY867" s="227" t="s">
        <v>119</v>
      </c>
    </row>
    <row r="868" s="14" customFormat="1">
      <c r="A868" s="14"/>
      <c r="B868" s="228"/>
      <c r="C868" s="229"/>
      <c r="D868" s="219" t="s">
        <v>130</v>
      </c>
      <c r="E868" s="230" t="s">
        <v>19</v>
      </c>
      <c r="F868" s="231" t="s">
        <v>627</v>
      </c>
      <c r="G868" s="229"/>
      <c r="H868" s="232">
        <v>13.246</v>
      </c>
      <c r="I868" s="233"/>
      <c r="J868" s="229"/>
      <c r="K868" s="229"/>
      <c r="L868" s="234"/>
      <c r="M868" s="235"/>
      <c r="N868" s="236"/>
      <c r="O868" s="236"/>
      <c r="P868" s="236"/>
      <c r="Q868" s="236"/>
      <c r="R868" s="236"/>
      <c r="S868" s="236"/>
      <c r="T868" s="237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38" t="s">
        <v>130</v>
      </c>
      <c r="AU868" s="238" t="s">
        <v>79</v>
      </c>
      <c r="AV868" s="14" t="s">
        <v>79</v>
      </c>
      <c r="AW868" s="14" t="s">
        <v>33</v>
      </c>
      <c r="AX868" s="14" t="s">
        <v>72</v>
      </c>
      <c r="AY868" s="238" t="s">
        <v>119</v>
      </c>
    </row>
    <row r="869" s="13" customFormat="1">
      <c r="A869" s="13"/>
      <c r="B869" s="217"/>
      <c r="C869" s="218"/>
      <c r="D869" s="219" t="s">
        <v>130</v>
      </c>
      <c r="E869" s="220" t="s">
        <v>19</v>
      </c>
      <c r="F869" s="221" t="s">
        <v>631</v>
      </c>
      <c r="G869" s="218"/>
      <c r="H869" s="220" t="s">
        <v>19</v>
      </c>
      <c r="I869" s="222"/>
      <c r="J869" s="218"/>
      <c r="K869" s="218"/>
      <c r="L869" s="223"/>
      <c r="M869" s="224"/>
      <c r="N869" s="225"/>
      <c r="O869" s="225"/>
      <c r="P869" s="225"/>
      <c r="Q869" s="225"/>
      <c r="R869" s="225"/>
      <c r="S869" s="225"/>
      <c r="T869" s="226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27" t="s">
        <v>130</v>
      </c>
      <c r="AU869" s="227" t="s">
        <v>79</v>
      </c>
      <c r="AV869" s="13" t="s">
        <v>77</v>
      </c>
      <c r="AW869" s="13" t="s">
        <v>33</v>
      </c>
      <c r="AX869" s="13" t="s">
        <v>72</v>
      </c>
      <c r="AY869" s="227" t="s">
        <v>119</v>
      </c>
    </row>
    <row r="870" s="14" customFormat="1">
      <c r="A870" s="14"/>
      <c r="B870" s="228"/>
      <c r="C870" s="229"/>
      <c r="D870" s="219" t="s">
        <v>130</v>
      </c>
      <c r="E870" s="230" t="s">
        <v>19</v>
      </c>
      <c r="F870" s="231" t="s">
        <v>629</v>
      </c>
      <c r="G870" s="229"/>
      <c r="H870" s="232">
        <v>14.317</v>
      </c>
      <c r="I870" s="233"/>
      <c r="J870" s="229"/>
      <c r="K870" s="229"/>
      <c r="L870" s="234"/>
      <c r="M870" s="235"/>
      <c r="N870" s="236"/>
      <c r="O870" s="236"/>
      <c r="P870" s="236"/>
      <c r="Q870" s="236"/>
      <c r="R870" s="236"/>
      <c r="S870" s="236"/>
      <c r="T870" s="237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38" t="s">
        <v>130</v>
      </c>
      <c r="AU870" s="238" t="s">
        <v>79</v>
      </c>
      <c r="AV870" s="14" t="s">
        <v>79</v>
      </c>
      <c r="AW870" s="14" t="s">
        <v>33</v>
      </c>
      <c r="AX870" s="14" t="s">
        <v>72</v>
      </c>
      <c r="AY870" s="238" t="s">
        <v>119</v>
      </c>
    </row>
    <row r="871" s="13" customFormat="1">
      <c r="A871" s="13"/>
      <c r="B871" s="217"/>
      <c r="C871" s="218"/>
      <c r="D871" s="219" t="s">
        <v>130</v>
      </c>
      <c r="E871" s="220" t="s">
        <v>19</v>
      </c>
      <c r="F871" s="221" t="s">
        <v>632</v>
      </c>
      <c r="G871" s="218"/>
      <c r="H871" s="220" t="s">
        <v>19</v>
      </c>
      <c r="I871" s="222"/>
      <c r="J871" s="218"/>
      <c r="K871" s="218"/>
      <c r="L871" s="223"/>
      <c r="M871" s="224"/>
      <c r="N871" s="225"/>
      <c r="O871" s="225"/>
      <c r="P871" s="225"/>
      <c r="Q871" s="225"/>
      <c r="R871" s="225"/>
      <c r="S871" s="225"/>
      <c r="T871" s="22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27" t="s">
        <v>130</v>
      </c>
      <c r="AU871" s="227" t="s">
        <v>79</v>
      </c>
      <c r="AV871" s="13" t="s">
        <v>77</v>
      </c>
      <c r="AW871" s="13" t="s">
        <v>33</v>
      </c>
      <c r="AX871" s="13" t="s">
        <v>72</v>
      </c>
      <c r="AY871" s="227" t="s">
        <v>119</v>
      </c>
    </row>
    <row r="872" s="14" customFormat="1">
      <c r="A872" s="14"/>
      <c r="B872" s="228"/>
      <c r="C872" s="229"/>
      <c r="D872" s="219" t="s">
        <v>130</v>
      </c>
      <c r="E872" s="230" t="s">
        <v>19</v>
      </c>
      <c r="F872" s="231" t="s">
        <v>627</v>
      </c>
      <c r="G872" s="229"/>
      <c r="H872" s="232">
        <v>13.246</v>
      </c>
      <c r="I872" s="233"/>
      <c r="J872" s="229"/>
      <c r="K872" s="229"/>
      <c r="L872" s="234"/>
      <c r="M872" s="235"/>
      <c r="N872" s="236"/>
      <c r="O872" s="236"/>
      <c r="P872" s="236"/>
      <c r="Q872" s="236"/>
      <c r="R872" s="236"/>
      <c r="S872" s="236"/>
      <c r="T872" s="237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38" t="s">
        <v>130</v>
      </c>
      <c r="AU872" s="238" t="s">
        <v>79</v>
      </c>
      <c r="AV872" s="14" t="s">
        <v>79</v>
      </c>
      <c r="AW872" s="14" t="s">
        <v>33</v>
      </c>
      <c r="AX872" s="14" t="s">
        <v>72</v>
      </c>
      <c r="AY872" s="238" t="s">
        <v>119</v>
      </c>
    </row>
    <row r="873" s="13" customFormat="1">
      <c r="A873" s="13"/>
      <c r="B873" s="217"/>
      <c r="C873" s="218"/>
      <c r="D873" s="219" t="s">
        <v>130</v>
      </c>
      <c r="E873" s="220" t="s">
        <v>19</v>
      </c>
      <c r="F873" s="221" t="s">
        <v>633</v>
      </c>
      <c r="G873" s="218"/>
      <c r="H873" s="220" t="s">
        <v>19</v>
      </c>
      <c r="I873" s="222"/>
      <c r="J873" s="218"/>
      <c r="K873" s="218"/>
      <c r="L873" s="223"/>
      <c r="M873" s="224"/>
      <c r="N873" s="225"/>
      <c r="O873" s="225"/>
      <c r="P873" s="225"/>
      <c r="Q873" s="225"/>
      <c r="R873" s="225"/>
      <c r="S873" s="225"/>
      <c r="T873" s="226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27" t="s">
        <v>130</v>
      </c>
      <c r="AU873" s="227" t="s">
        <v>79</v>
      </c>
      <c r="AV873" s="13" t="s">
        <v>77</v>
      </c>
      <c r="AW873" s="13" t="s">
        <v>33</v>
      </c>
      <c r="AX873" s="13" t="s">
        <v>72</v>
      </c>
      <c r="AY873" s="227" t="s">
        <v>119</v>
      </c>
    </row>
    <row r="874" s="14" customFormat="1">
      <c r="A874" s="14"/>
      <c r="B874" s="228"/>
      <c r="C874" s="229"/>
      <c r="D874" s="219" t="s">
        <v>130</v>
      </c>
      <c r="E874" s="230" t="s">
        <v>19</v>
      </c>
      <c r="F874" s="231" t="s">
        <v>629</v>
      </c>
      <c r="G874" s="229"/>
      <c r="H874" s="232">
        <v>14.317</v>
      </c>
      <c r="I874" s="233"/>
      <c r="J874" s="229"/>
      <c r="K874" s="229"/>
      <c r="L874" s="234"/>
      <c r="M874" s="235"/>
      <c r="N874" s="236"/>
      <c r="O874" s="236"/>
      <c r="P874" s="236"/>
      <c r="Q874" s="236"/>
      <c r="R874" s="236"/>
      <c r="S874" s="236"/>
      <c r="T874" s="237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38" t="s">
        <v>130</v>
      </c>
      <c r="AU874" s="238" t="s">
        <v>79</v>
      </c>
      <c r="AV874" s="14" t="s">
        <v>79</v>
      </c>
      <c r="AW874" s="14" t="s">
        <v>33</v>
      </c>
      <c r="AX874" s="14" t="s">
        <v>72</v>
      </c>
      <c r="AY874" s="238" t="s">
        <v>119</v>
      </c>
    </row>
    <row r="875" s="13" customFormat="1">
      <c r="A875" s="13"/>
      <c r="B875" s="217"/>
      <c r="C875" s="218"/>
      <c r="D875" s="219" t="s">
        <v>130</v>
      </c>
      <c r="E875" s="220" t="s">
        <v>19</v>
      </c>
      <c r="F875" s="221" t="s">
        <v>634</v>
      </c>
      <c r="G875" s="218"/>
      <c r="H875" s="220" t="s">
        <v>19</v>
      </c>
      <c r="I875" s="222"/>
      <c r="J875" s="218"/>
      <c r="K875" s="218"/>
      <c r="L875" s="223"/>
      <c r="M875" s="224"/>
      <c r="N875" s="225"/>
      <c r="O875" s="225"/>
      <c r="P875" s="225"/>
      <c r="Q875" s="225"/>
      <c r="R875" s="225"/>
      <c r="S875" s="225"/>
      <c r="T875" s="22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27" t="s">
        <v>130</v>
      </c>
      <c r="AU875" s="227" t="s">
        <v>79</v>
      </c>
      <c r="AV875" s="13" t="s">
        <v>77</v>
      </c>
      <c r="AW875" s="13" t="s">
        <v>33</v>
      </c>
      <c r="AX875" s="13" t="s">
        <v>72</v>
      </c>
      <c r="AY875" s="227" t="s">
        <v>119</v>
      </c>
    </row>
    <row r="876" s="14" customFormat="1">
      <c r="A876" s="14"/>
      <c r="B876" s="228"/>
      <c r="C876" s="229"/>
      <c r="D876" s="219" t="s">
        <v>130</v>
      </c>
      <c r="E876" s="230" t="s">
        <v>19</v>
      </c>
      <c r="F876" s="231" t="s">
        <v>627</v>
      </c>
      <c r="G876" s="229"/>
      <c r="H876" s="232">
        <v>13.246</v>
      </c>
      <c r="I876" s="233"/>
      <c r="J876" s="229"/>
      <c r="K876" s="229"/>
      <c r="L876" s="234"/>
      <c r="M876" s="235"/>
      <c r="N876" s="236"/>
      <c r="O876" s="236"/>
      <c r="P876" s="236"/>
      <c r="Q876" s="236"/>
      <c r="R876" s="236"/>
      <c r="S876" s="236"/>
      <c r="T876" s="237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38" t="s">
        <v>130</v>
      </c>
      <c r="AU876" s="238" t="s">
        <v>79</v>
      </c>
      <c r="AV876" s="14" t="s">
        <v>79</v>
      </c>
      <c r="AW876" s="14" t="s">
        <v>33</v>
      </c>
      <c r="AX876" s="14" t="s">
        <v>72</v>
      </c>
      <c r="AY876" s="238" t="s">
        <v>119</v>
      </c>
    </row>
    <row r="877" s="13" customFormat="1">
      <c r="A877" s="13"/>
      <c r="B877" s="217"/>
      <c r="C877" s="218"/>
      <c r="D877" s="219" t="s">
        <v>130</v>
      </c>
      <c r="E877" s="220" t="s">
        <v>19</v>
      </c>
      <c r="F877" s="221" t="s">
        <v>635</v>
      </c>
      <c r="G877" s="218"/>
      <c r="H877" s="220" t="s">
        <v>19</v>
      </c>
      <c r="I877" s="222"/>
      <c r="J877" s="218"/>
      <c r="K877" s="218"/>
      <c r="L877" s="223"/>
      <c r="M877" s="224"/>
      <c r="N877" s="225"/>
      <c r="O877" s="225"/>
      <c r="P877" s="225"/>
      <c r="Q877" s="225"/>
      <c r="R877" s="225"/>
      <c r="S877" s="225"/>
      <c r="T877" s="22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27" t="s">
        <v>130</v>
      </c>
      <c r="AU877" s="227" t="s">
        <v>79</v>
      </c>
      <c r="AV877" s="13" t="s">
        <v>77</v>
      </c>
      <c r="AW877" s="13" t="s">
        <v>33</v>
      </c>
      <c r="AX877" s="13" t="s">
        <v>72</v>
      </c>
      <c r="AY877" s="227" t="s">
        <v>119</v>
      </c>
    </row>
    <row r="878" s="14" customFormat="1">
      <c r="A878" s="14"/>
      <c r="B878" s="228"/>
      <c r="C878" s="229"/>
      <c r="D878" s="219" t="s">
        <v>130</v>
      </c>
      <c r="E878" s="230" t="s">
        <v>19</v>
      </c>
      <c r="F878" s="231" t="s">
        <v>629</v>
      </c>
      <c r="G878" s="229"/>
      <c r="H878" s="232">
        <v>14.317</v>
      </c>
      <c r="I878" s="233"/>
      <c r="J878" s="229"/>
      <c r="K878" s="229"/>
      <c r="L878" s="234"/>
      <c r="M878" s="235"/>
      <c r="N878" s="236"/>
      <c r="O878" s="236"/>
      <c r="P878" s="236"/>
      <c r="Q878" s="236"/>
      <c r="R878" s="236"/>
      <c r="S878" s="236"/>
      <c r="T878" s="237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38" t="s">
        <v>130</v>
      </c>
      <c r="AU878" s="238" t="s">
        <v>79</v>
      </c>
      <c r="AV878" s="14" t="s">
        <v>79</v>
      </c>
      <c r="AW878" s="14" t="s">
        <v>33</v>
      </c>
      <c r="AX878" s="14" t="s">
        <v>72</v>
      </c>
      <c r="AY878" s="238" t="s">
        <v>119</v>
      </c>
    </row>
    <row r="879" s="13" customFormat="1">
      <c r="A879" s="13"/>
      <c r="B879" s="217"/>
      <c r="C879" s="218"/>
      <c r="D879" s="219" t="s">
        <v>130</v>
      </c>
      <c r="E879" s="220" t="s">
        <v>19</v>
      </c>
      <c r="F879" s="221" t="s">
        <v>636</v>
      </c>
      <c r="G879" s="218"/>
      <c r="H879" s="220" t="s">
        <v>19</v>
      </c>
      <c r="I879" s="222"/>
      <c r="J879" s="218"/>
      <c r="K879" s="218"/>
      <c r="L879" s="223"/>
      <c r="M879" s="224"/>
      <c r="N879" s="225"/>
      <c r="O879" s="225"/>
      <c r="P879" s="225"/>
      <c r="Q879" s="225"/>
      <c r="R879" s="225"/>
      <c r="S879" s="225"/>
      <c r="T879" s="22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27" t="s">
        <v>130</v>
      </c>
      <c r="AU879" s="227" t="s">
        <v>79</v>
      </c>
      <c r="AV879" s="13" t="s">
        <v>77</v>
      </c>
      <c r="AW879" s="13" t="s">
        <v>33</v>
      </c>
      <c r="AX879" s="13" t="s">
        <v>72</v>
      </c>
      <c r="AY879" s="227" t="s">
        <v>119</v>
      </c>
    </row>
    <row r="880" s="14" customFormat="1">
      <c r="A880" s="14"/>
      <c r="B880" s="228"/>
      <c r="C880" s="229"/>
      <c r="D880" s="219" t="s">
        <v>130</v>
      </c>
      <c r="E880" s="230" t="s">
        <v>19</v>
      </c>
      <c r="F880" s="231" t="s">
        <v>627</v>
      </c>
      <c r="G880" s="229"/>
      <c r="H880" s="232">
        <v>13.246</v>
      </c>
      <c r="I880" s="233"/>
      <c r="J880" s="229"/>
      <c r="K880" s="229"/>
      <c r="L880" s="234"/>
      <c r="M880" s="235"/>
      <c r="N880" s="236"/>
      <c r="O880" s="236"/>
      <c r="P880" s="236"/>
      <c r="Q880" s="236"/>
      <c r="R880" s="236"/>
      <c r="S880" s="236"/>
      <c r="T880" s="237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38" t="s">
        <v>130</v>
      </c>
      <c r="AU880" s="238" t="s">
        <v>79</v>
      </c>
      <c r="AV880" s="14" t="s">
        <v>79</v>
      </c>
      <c r="AW880" s="14" t="s">
        <v>33</v>
      </c>
      <c r="AX880" s="14" t="s">
        <v>72</v>
      </c>
      <c r="AY880" s="238" t="s">
        <v>119</v>
      </c>
    </row>
    <row r="881" s="13" customFormat="1">
      <c r="A881" s="13"/>
      <c r="B881" s="217"/>
      <c r="C881" s="218"/>
      <c r="D881" s="219" t="s">
        <v>130</v>
      </c>
      <c r="E881" s="220" t="s">
        <v>19</v>
      </c>
      <c r="F881" s="221" t="s">
        <v>637</v>
      </c>
      <c r="G881" s="218"/>
      <c r="H881" s="220" t="s">
        <v>19</v>
      </c>
      <c r="I881" s="222"/>
      <c r="J881" s="218"/>
      <c r="K881" s="218"/>
      <c r="L881" s="223"/>
      <c r="M881" s="224"/>
      <c r="N881" s="225"/>
      <c r="O881" s="225"/>
      <c r="P881" s="225"/>
      <c r="Q881" s="225"/>
      <c r="R881" s="225"/>
      <c r="S881" s="225"/>
      <c r="T881" s="22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27" t="s">
        <v>130</v>
      </c>
      <c r="AU881" s="227" t="s">
        <v>79</v>
      </c>
      <c r="AV881" s="13" t="s">
        <v>77</v>
      </c>
      <c r="AW881" s="13" t="s">
        <v>33</v>
      </c>
      <c r="AX881" s="13" t="s">
        <v>72</v>
      </c>
      <c r="AY881" s="227" t="s">
        <v>119</v>
      </c>
    </row>
    <row r="882" s="14" customFormat="1">
      <c r="A882" s="14"/>
      <c r="B882" s="228"/>
      <c r="C882" s="229"/>
      <c r="D882" s="219" t="s">
        <v>130</v>
      </c>
      <c r="E882" s="230" t="s">
        <v>19</v>
      </c>
      <c r="F882" s="231" t="s">
        <v>629</v>
      </c>
      <c r="G882" s="229"/>
      <c r="H882" s="232">
        <v>14.317</v>
      </c>
      <c r="I882" s="233"/>
      <c r="J882" s="229"/>
      <c r="K882" s="229"/>
      <c r="L882" s="234"/>
      <c r="M882" s="235"/>
      <c r="N882" s="236"/>
      <c r="O882" s="236"/>
      <c r="P882" s="236"/>
      <c r="Q882" s="236"/>
      <c r="R882" s="236"/>
      <c r="S882" s="236"/>
      <c r="T882" s="23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38" t="s">
        <v>130</v>
      </c>
      <c r="AU882" s="238" t="s">
        <v>79</v>
      </c>
      <c r="AV882" s="14" t="s">
        <v>79</v>
      </c>
      <c r="AW882" s="14" t="s">
        <v>33</v>
      </c>
      <c r="AX882" s="14" t="s">
        <v>72</v>
      </c>
      <c r="AY882" s="238" t="s">
        <v>119</v>
      </c>
    </row>
    <row r="883" s="13" customFormat="1">
      <c r="A883" s="13"/>
      <c r="B883" s="217"/>
      <c r="C883" s="218"/>
      <c r="D883" s="219" t="s">
        <v>130</v>
      </c>
      <c r="E883" s="220" t="s">
        <v>19</v>
      </c>
      <c r="F883" s="221" t="s">
        <v>638</v>
      </c>
      <c r="G883" s="218"/>
      <c r="H883" s="220" t="s">
        <v>19</v>
      </c>
      <c r="I883" s="222"/>
      <c r="J883" s="218"/>
      <c r="K883" s="218"/>
      <c r="L883" s="223"/>
      <c r="M883" s="224"/>
      <c r="N883" s="225"/>
      <c r="O883" s="225"/>
      <c r="P883" s="225"/>
      <c r="Q883" s="225"/>
      <c r="R883" s="225"/>
      <c r="S883" s="225"/>
      <c r="T883" s="22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27" t="s">
        <v>130</v>
      </c>
      <c r="AU883" s="227" t="s">
        <v>79</v>
      </c>
      <c r="AV883" s="13" t="s">
        <v>77</v>
      </c>
      <c r="AW883" s="13" t="s">
        <v>33</v>
      </c>
      <c r="AX883" s="13" t="s">
        <v>72</v>
      </c>
      <c r="AY883" s="227" t="s">
        <v>119</v>
      </c>
    </row>
    <row r="884" s="14" customFormat="1">
      <c r="A884" s="14"/>
      <c r="B884" s="228"/>
      <c r="C884" s="229"/>
      <c r="D884" s="219" t="s">
        <v>130</v>
      </c>
      <c r="E884" s="230" t="s">
        <v>19</v>
      </c>
      <c r="F884" s="231" t="s">
        <v>639</v>
      </c>
      <c r="G884" s="229"/>
      <c r="H884" s="232">
        <v>13.781000000000001</v>
      </c>
      <c r="I884" s="233"/>
      <c r="J884" s="229"/>
      <c r="K884" s="229"/>
      <c r="L884" s="234"/>
      <c r="M884" s="235"/>
      <c r="N884" s="236"/>
      <c r="O884" s="236"/>
      <c r="P884" s="236"/>
      <c r="Q884" s="236"/>
      <c r="R884" s="236"/>
      <c r="S884" s="236"/>
      <c r="T884" s="237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38" t="s">
        <v>130</v>
      </c>
      <c r="AU884" s="238" t="s">
        <v>79</v>
      </c>
      <c r="AV884" s="14" t="s">
        <v>79</v>
      </c>
      <c r="AW884" s="14" t="s">
        <v>33</v>
      </c>
      <c r="AX884" s="14" t="s">
        <v>72</v>
      </c>
      <c r="AY884" s="238" t="s">
        <v>119</v>
      </c>
    </row>
    <row r="885" s="13" customFormat="1">
      <c r="A885" s="13"/>
      <c r="B885" s="217"/>
      <c r="C885" s="218"/>
      <c r="D885" s="219" t="s">
        <v>130</v>
      </c>
      <c r="E885" s="220" t="s">
        <v>19</v>
      </c>
      <c r="F885" s="221" t="s">
        <v>640</v>
      </c>
      <c r="G885" s="218"/>
      <c r="H885" s="220" t="s">
        <v>19</v>
      </c>
      <c r="I885" s="222"/>
      <c r="J885" s="218"/>
      <c r="K885" s="218"/>
      <c r="L885" s="223"/>
      <c r="M885" s="224"/>
      <c r="N885" s="225"/>
      <c r="O885" s="225"/>
      <c r="P885" s="225"/>
      <c r="Q885" s="225"/>
      <c r="R885" s="225"/>
      <c r="S885" s="225"/>
      <c r="T885" s="22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27" t="s">
        <v>130</v>
      </c>
      <c r="AU885" s="227" t="s">
        <v>79</v>
      </c>
      <c r="AV885" s="13" t="s">
        <v>77</v>
      </c>
      <c r="AW885" s="13" t="s">
        <v>33</v>
      </c>
      <c r="AX885" s="13" t="s">
        <v>72</v>
      </c>
      <c r="AY885" s="227" t="s">
        <v>119</v>
      </c>
    </row>
    <row r="886" s="14" customFormat="1">
      <c r="A886" s="14"/>
      <c r="B886" s="228"/>
      <c r="C886" s="229"/>
      <c r="D886" s="219" t="s">
        <v>130</v>
      </c>
      <c r="E886" s="230" t="s">
        <v>19</v>
      </c>
      <c r="F886" s="231" t="s">
        <v>629</v>
      </c>
      <c r="G886" s="229"/>
      <c r="H886" s="232">
        <v>14.317</v>
      </c>
      <c r="I886" s="233"/>
      <c r="J886" s="229"/>
      <c r="K886" s="229"/>
      <c r="L886" s="234"/>
      <c r="M886" s="235"/>
      <c r="N886" s="236"/>
      <c r="O886" s="236"/>
      <c r="P886" s="236"/>
      <c r="Q886" s="236"/>
      <c r="R886" s="236"/>
      <c r="S886" s="236"/>
      <c r="T886" s="237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38" t="s">
        <v>130</v>
      </c>
      <c r="AU886" s="238" t="s">
        <v>79</v>
      </c>
      <c r="AV886" s="14" t="s">
        <v>79</v>
      </c>
      <c r="AW886" s="14" t="s">
        <v>33</v>
      </c>
      <c r="AX886" s="14" t="s">
        <v>72</v>
      </c>
      <c r="AY886" s="238" t="s">
        <v>119</v>
      </c>
    </row>
    <row r="887" s="13" customFormat="1">
      <c r="A887" s="13"/>
      <c r="B887" s="217"/>
      <c r="C887" s="218"/>
      <c r="D887" s="219" t="s">
        <v>130</v>
      </c>
      <c r="E887" s="220" t="s">
        <v>19</v>
      </c>
      <c r="F887" s="221" t="s">
        <v>641</v>
      </c>
      <c r="G887" s="218"/>
      <c r="H887" s="220" t="s">
        <v>19</v>
      </c>
      <c r="I887" s="222"/>
      <c r="J887" s="218"/>
      <c r="K887" s="218"/>
      <c r="L887" s="223"/>
      <c r="M887" s="224"/>
      <c r="N887" s="225"/>
      <c r="O887" s="225"/>
      <c r="P887" s="225"/>
      <c r="Q887" s="225"/>
      <c r="R887" s="225"/>
      <c r="S887" s="225"/>
      <c r="T887" s="22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27" t="s">
        <v>130</v>
      </c>
      <c r="AU887" s="227" t="s">
        <v>79</v>
      </c>
      <c r="AV887" s="13" t="s">
        <v>77</v>
      </c>
      <c r="AW887" s="13" t="s">
        <v>33</v>
      </c>
      <c r="AX887" s="13" t="s">
        <v>72</v>
      </c>
      <c r="AY887" s="227" t="s">
        <v>119</v>
      </c>
    </row>
    <row r="888" s="14" customFormat="1">
      <c r="A888" s="14"/>
      <c r="B888" s="228"/>
      <c r="C888" s="229"/>
      <c r="D888" s="219" t="s">
        <v>130</v>
      </c>
      <c r="E888" s="230" t="s">
        <v>19</v>
      </c>
      <c r="F888" s="231" t="s">
        <v>627</v>
      </c>
      <c r="G888" s="229"/>
      <c r="H888" s="232">
        <v>13.246</v>
      </c>
      <c r="I888" s="233"/>
      <c r="J888" s="229"/>
      <c r="K888" s="229"/>
      <c r="L888" s="234"/>
      <c r="M888" s="235"/>
      <c r="N888" s="236"/>
      <c r="O888" s="236"/>
      <c r="P888" s="236"/>
      <c r="Q888" s="236"/>
      <c r="R888" s="236"/>
      <c r="S888" s="236"/>
      <c r="T888" s="237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38" t="s">
        <v>130</v>
      </c>
      <c r="AU888" s="238" t="s">
        <v>79</v>
      </c>
      <c r="AV888" s="14" t="s">
        <v>79</v>
      </c>
      <c r="AW888" s="14" t="s">
        <v>33</v>
      </c>
      <c r="AX888" s="14" t="s">
        <v>72</v>
      </c>
      <c r="AY888" s="238" t="s">
        <v>119</v>
      </c>
    </row>
    <row r="889" s="13" customFormat="1">
      <c r="A889" s="13"/>
      <c r="B889" s="217"/>
      <c r="C889" s="218"/>
      <c r="D889" s="219" t="s">
        <v>130</v>
      </c>
      <c r="E889" s="220" t="s">
        <v>19</v>
      </c>
      <c r="F889" s="221" t="s">
        <v>642</v>
      </c>
      <c r="G889" s="218"/>
      <c r="H889" s="220" t="s">
        <v>19</v>
      </c>
      <c r="I889" s="222"/>
      <c r="J889" s="218"/>
      <c r="K889" s="218"/>
      <c r="L889" s="223"/>
      <c r="M889" s="224"/>
      <c r="N889" s="225"/>
      <c r="O889" s="225"/>
      <c r="P889" s="225"/>
      <c r="Q889" s="225"/>
      <c r="R889" s="225"/>
      <c r="S889" s="225"/>
      <c r="T889" s="22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27" t="s">
        <v>130</v>
      </c>
      <c r="AU889" s="227" t="s">
        <v>79</v>
      </c>
      <c r="AV889" s="13" t="s">
        <v>77</v>
      </c>
      <c r="AW889" s="13" t="s">
        <v>33</v>
      </c>
      <c r="AX889" s="13" t="s">
        <v>72</v>
      </c>
      <c r="AY889" s="227" t="s">
        <v>119</v>
      </c>
    </row>
    <row r="890" s="14" customFormat="1">
      <c r="A890" s="14"/>
      <c r="B890" s="228"/>
      <c r="C890" s="229"/>
      <c r="D890" s="219" t="s">
        <v>130</v>
      </c>
      <c r="E890" s="230" t="s">
        <v>19</v>
      </c>
      <c r="F890" s="231" t="s">
        <v>629</v>
      </c>
      <c r="G890" s="229"/>
      <c r="H890" s="232">
        <v>14.317</v>
      </c>
      <c r="I890" s="233"/>
      <c r="J890" s="229"/>
      <c r="K890" s="229"/>
      <c r="L890" s="234"/>
      <c r="M890" s="235"/>
      <c r="N890" s="236"/>
      <c r="O890" s="236"/>
      <c r="P890" s="236"/>
      <c r="Q890" s="236"/>
      <c r="R890" s="236"/>
      <c r="S890" s="236"/>
      <c r="T890" s="237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38" t="s">
        <v>130</v>
      </c>
      <c r="AU890" s="238" t="s">
        <v>79</v>
      </c>
      <c r="AV890" s="14" t="s">
        <v>79</v>
      </c>
      <c r="AW890" s="14" t="s">
        <v>33</v>
      </c>
      <c r="AX890" s="14" t="s">
        <v>72</v>
      </c>
      <c r="AY890" s="238" t="s">
        <v>119</v>
      </c>
    </row>
    <row r="891" s="15" customFormat="1">
      <c r="A891" s="15"/>
      <c r="B891" s="239"/>
      <c r="C891" s="240"/>
      <c r="D891" s="219" t="s">
        <v>130</v>
      </c>
      <c r="E891" s="241" t="s">
        <v>19</v>
      </c>
      <c r="F891" s="242" t="s">
        <v>133</v>
      </c>
      <c r="G891" s="240"/>
      <c r="H891" s="243">
        <v>233.75200000000004</v>
      </c>
      <c r="I891" s="244"/>
      <c r="J891" s="240"/>
      <c r="K891" s="240"/>
      <c r="L891" s="245"/>
      <c r="M891" s="246"/>
      <c r="N891" s="247"/>
      <c r="O891" s="247"/>
      <c r="P891" s="247"/>
      <c r="Q891" s="247"/>
      <c r="R891" s="247"/>
      <c r="S891" s="247"/>
      <c r="T891" s="248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T891" s="249" t="s">
        <v>130</v>
      </c>
      <c r="AU891" s="249" t="s">
        <v>79</v>
      </c>
      <c r="AV891" s="15" t="s">
        <v>126</v>
      </c>
      <c r="AW891" s="15" t="s">
        <v>33</v>
      </c>
      <c r="AX891" s="15" t="s">
        <v>77</v>
      </c>
      <c r="AY891" s="249" t="s">
        <v>119</v>
      </c>
    </row>
    <row r="892" s="2" customFormat="1" ht="24.15" customHeight="1">
      <c r="A892" s="40"/>
      <c r="B892" s="41"/>
      <c r="C892" s="250" t="s">
        <v>643</v>
      </c>
      <c r="D892" s="250" t="s">
        <v>578</v>
      </c>
      <c r="E892" s="251" t="s">
        <v>644</v>
      </c>
      <c r="F892" s="252" t="s">
        <v>645</v>
      </c>
      <c r="G892" s="253" t="s">
        <v>205</v>
      </c>
      <c r="H892" s="254">
        <v>0.121</v>
      </c>
      <c r="I892" s="255"/>
      <c r="J892" s="256">
        <f>ROUND(I892*H892,2)</f>
        <v>0</v>
      </c>
      <c r="K892" s="252" t="s">
        <v>125</v>
      </c>
      <c r="L892" s="257"/>
      <c r="M892" s="258" t="s">
        <v>19</v>
      </c>
      <c r="N892" s="259" t="s">
        <v>43</v>
      </c>
      <c r="O892" s="86"/>
      <c r="P892" s="208">
        <f>O892*H892</f>
        <v>0</v>
      </c>
      <c r="Q892" s="208">
        <v>1</v>
      </c>
      <c r="R892" s="208">
        <f>Q892*H892</f>
        <v>0.121</v>
      </c>
      <c r="S892" s="208">
        <v>0</v>
      </c>
      <c r="T892" s="209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0" t="s">
        <v>486</v>
      </c>
      <c r="AT892" s="210" t="s">
        <v>578</v>
      </c>
      <c r="AU892" s="210" t="s">
        <v>79</v>
      </c>
      <c r="AY892" s="19" t="s">
        <v>119</v>
      </c>
      <c r="BE892" s="211">
        <f>IF(N892="základní",J892,0)</f>
        <v>0</v>
      </c>
      <c r="BF892" s="211">
        <f>IF(N892="snížená",J892,0)</f>
        <v>0</v>
      </c>
      <c r="BG892" s="211">
        <f>IF(N892="zákl. přenesená",J892,0)</f>
        <v>0</v>
      </c>
      <c r="BH892" s="211">
        <f>IF(N892="sníž. přenesená",J892,0)</f>
        <v>0</v>
      </c>
      <c r="BI892" s="211">
        <f>IF(N892="nulová",J892,0)</f>
        <v>0</v>
      </c>
      <c r="BJ892" s="19" t="s">
        <v>77</v>
      </c>
      <c r="BK892" s="211">
        <f>ROUND(I892*H892,2)</f>
        <v>0</v>
      </c>
      <c r="BL892" s="19" t="s">
        <v>271</v>
      </c>
      <c r="BM892" s="210" t="s">
        <v>646</v>
      </c>
    </row>
    <row r="893" s="13" customFormat="1">
      <c r="A893" s="13"/>
      <c r="B893" s="217"/>
      <c r="C893" s="218"/>
      <c r="D893" s="219" t="s">
        <v>130</v>
      </c>
      <c r="E893" s="220" t="s">
        <v>19</v>
      </c>
      <c r="F893" s="221" t="s">
        <v>370</v>
      </c>
      <c r="G893" s="218"/>
      <c r="H893" s="220" t="s">
        <v>19</v>
      </c>
      <c r="I893" s="222"/>
      <c r="J893" s="218"/>
      <c r="K893" s="218"/>
      <c r="L893" s="223"/>
      <c r="M893" s="224"/>
      <c r="N893" s="225"/>
      <c r="O893" s="225"/>
      <c r="P893" s="225"/>
      <c r="Q893" s="225"/>
      <c r="R893" s="225"/>
      <c r="S893" s="225"/>
      <c r="T893" s="226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27" t="s">
        <v>130</v>
      </c>
      <c r="AU893" s="227" t="s">
        <v>79</v>
      </c>
      <c r="AV893" s="13" t="s">
        <v>77</v>
      </c>
      <c r="AW893" s="13" t="s">
        <v>33</v>
      </c>
      <c r="AX893" s="13" t="s">
        <v>72</v>
      </c>
      <c r="AY893" s="227" t="s">
        <v>119</v>
      </c>
    </row>
    <row r="894" s="13" customFormat="1">
      <c r="A894" s="13"/>
      <c r="B894" s="217"/>
      <c r="C894" s="218"/>
      <c r="D894" s="219" t="s">
        <v>130</v>
      </c>
      <c r="E894" s="220" t="s">
        <v>19</v>
      </c>
      <c r="F894" s="221" t="s">
        <v>621</v>
      </c>
      <c r="G894" s="218"/>
      <c r="H894" s="220" t="s">
        <v>19</v>
      </c>
      <c r="I894" s="222"/>
      <c r="J894" s="218"/>
      <c r="K894" s="218"/>
      <c r="L894" s="223"/>
      <c r="M894" s="224"/>
      <c r="N894" s="225"/>
      <c r="O894" s="225"/>
      <c r="P894" s="225"/>
      <c r="Q894" s="225"/>
      <c r="R894" s="225"/>
      <c r="S894" s="225"/>
      <c r="T894" s="226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27" t="s">
        <v>130</v>
      </c>
      <c r="AU894" s="227" t="s">
        <v>79</v>
      </c>
      <c r="AV894" s="13" t="s">
        <v>77</v>
      </c>
      <c r="AW894" s="13" t="s">
        <v>33</v>
      </c>
      <c r="AX894" s="13" t="s">
        <v>72</v>
      </c>
      <c r="AY894" s="227" t="s">
        <v>119</v>
      </c>
    </row>
    <row r="895" s="14" customFormat="1">
      <c r="A895" s="14"/>
      <c r="B895" s="228"/>
      <c r="C895" s="229"/>
      <c r="D895" s="219" t="s">
        <v>130</v>
      </c>
      <c r="E895" s="230" t="s">
        <v>19</v>
      </c>
      <c r="F895" s="231" t="s">
        <v>647</v>
      </c>
      <c r="G895" s="229"/>
      <c r="H895" s="232">
        <v>0.11500000000000001</v>
      </c>
      <c r="I895" s="233"/>
      <c r="J895" s="229"/>
      <c r="K895" s="229"/>
      <c r="L895" s="234"/>
      <c r="M895" s="235"/>
      <c r="N895" s="236"/>
      <c r="O895" s="236"/>
      <c r="P895" s="236"/>
      <c r="Q895" s="236"/>
      <c r="R895" s="236"/>
      <c r="S895" s="236"/>
      <c r="T895" s="237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38" t="s">
        <v>130</v>
      </c>
      <c r="AU895" s="238" t="s">
        <v>79</v>
      </c>
      <c r="AV895" s="14" t="s">
        <v>79</v>
      </c>
      <c r="AW895" s="14" t="s">
        <v>33</v>
      </c>
      <c r="AX895" s="14" t="s">
        <v>72</v>
      </c>
      <c r="AY895" s="238" t="s">
        <v>119</v>
      </c>
    </row>
    <row r="896" s="15" customFormat="1">
      <c r="A896" s="15"/>
      <c r="B896" s="239"/>
      <c r="C896" s="240"/>
      <c r="D896" s="219" t="s">
        <v>130</v>
      </c>
      <c r="E896" s="241" t="s">
        <v>19</v>
      </c>
      <c r="F896" s="242" t="s">
        <v>133</v>
      </c>
      <c r="G896" s="240"/>
      <c r="H896" s="243">
        <v>0.11500000000000001</v>
      </c>
      <c r="I896" s="244"/>
      <c r="J896" s="240"/>
      <c r="K896" s="240"/>
      <c r="L896" s="245"/>
      <c r="M896" s="246"/>
      <c r="N896" s="247"/>
      <c r="O896" s="247"/>
      <c r="P896" s="247"/>
      <c r="Q896" s="247"/>
      <c r="R896" s="247"/>
      <c r="S896" s="247"/>
      <c r="T896" s="248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T896" s="249" t="s">
        <v>130</v>
      </c>
      <c r="AU896" s="249" t="s">
        <v>79</v>
      </c>
      <c r="AV896" s="15" t="s">
        <v>126</v>
      </c>
      <c r="AW896" s="15" t="s">
        <v>33</v>
      </c>
      <c r="AX896" s="15" t="s">
        <v>77</v>
      </c>
      <c r="AY896" s="249" t="s">
        <v>119</v>
      </c>
    </row>
    <row r="897" s="14" customFormat="1">
      <c r="A897" s="14"/>
      <c r="B897" s="228"/>
      <c r="C897" s="229"/>
      <c r="D897" s="219" t="s">
        <v>130</v>
      </c>
      <c r="E897" s="229"/>
      <c r="F897" s="231" t="s">
        <v>648</v>
      </c>
      <c r="G897" s="229"/>
      <c r="H897" s="232">
        <v>0.121</v>
      </c>
      <c r="I897" s="233"/>
      <c r="J897" s="229"/>
      <c r="K897" s="229"/>
      <c r="L897" s="234"/>
      <c r="M897" s="235"/>
      <c r="N897" s="236"/>
      <c r="O897" s="236"/>
      <c r="P897" s="236"/>
      <c r="Q897" s="236"/>
      <c r="R897" s="236"/>
      <c r="S897" s="236"/>
      <c r="T897" s="237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38" t="s">
        <v>130</v>
      </c>
      <c r="AU897" s="238" t="s">
        <v>79</v>
      </c>
      <c r="AV897" s="14" t="s">
        <v>79</v>
      </c>
      <c r="AW897" s="14" t="s">
        <v>4</v>
      </c>
      <c r="AX897" s="14" t="s">
        <v>77</v>
      </c>
      <c r="AY897" s="238" t="s">
        <v>119</v>
      </c>
    </row>
    <row r="898" s="2" customFormat="1" ht="24.15" customHeight="1">
      <c r="A898" s="40"/>
      <c r="B898" s="41"/>
      <c r="C898" s="250" t="s">
        <v>649</v>
      </c>
      <c r="D898" s="250" t="s">
        <v>578</v>
      </c>
      <c r="E898" s="251" t="s">
        <v>650</v>
      </c>
      <c r="F898" s="252" t="s">
        <v>651</v>
      </c>
      <c r="G898" s="253" t="s">
        <v>205</v>
      </c>
      <c r="H898" s="254">
        <v>0.20000000000000001</v>
      </c>
      <c r="I898" s="255"/>
      <c r="J898" s="256">
        <f>ROUND(I898*H898,2)</f>
        <v>0</v>
      </c>
      <c r="K898" s="252" t="s">
        <v>125</v>
      </c>
      <c r="L898" s="257"/>
      <c r="M898" s="258" t="s">
        <v>19</v>
      </c>
      <c r="N898" s="259" t="s">
        <v>43</v>
      </c>
      <c r="O898" s="86"/>
      <c r="P898" s="208">
        <f>O898*H898</f>
        <v>0</v>
      </c>
      <c r="Q898" s="208">
        <v>1</v>
      </c>
      <c r="R898" s="208">
        <f>Q898*H898</f>
        <v>0.20000000000000001</v>
      </c>
      <c r="S898" s="208">
        <v>0</v>
      </c>
      <c r="T898" s="209">
        <f>S898*H898</f>
        <v>0</v>
      </c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R898" s="210" t="s">
        <v>486</v>
      </c>
      <c r="AT898" s="210" t="s">
        <v>578</v>
      </c>
      <c r="AU898" s="210" t="s">
        <v>79</v>
      </c>
      <c r="AY898" s="19" t="s">
        <v>119</v>
      </c>
      <c r="BE898" s="211">
        <f>IF(N898="základní",J898,0)</f>
        <v>0</v>
      </c>
      <c r="BF898" s="211">
        <f>IF(N898="snížená",J898,0)</f>
        <v>0</v>
      </c>
      <c r="BG898" s="211">
        <f>IF(N898="zákl. přenesená",J898,0)</f>
        <v>0</v>
      </c>
      <c r="BH898" s="211">
        <f>IF(N898="sníž. přenesená",J898,0)</f>
        <v>0</v>
      </c>
      <c r="BI898" s="211">
        <f>IF(N898="nulová",J898,0)</f>
        <v>0</v>
      </c>
      <c r="BJ898" s="19" t="s">
        <v>77</v>
      </c>
      <c r="BK898" s="211">
        <f>ROUND(I898*H898,2)</f>
        <v>0</v>
      </c>
      <c r="BL898" s="19" t="s">
        <v>271</v>
      </c>
      <c r="BM898" s="210" t="s">
        <v>652</v>
      </c>
    </row>
    <row r="899" s="13" customFormat="1">
      <c r="A899" s="13"/>
      <c r="B899" s="217"/>
      <c r="C899" s="218"/>
      <c r="D899" s="219" t="s">
        <v>130</v>
      </c>
      <c r="E899" s="220" t="s">
        <v>19</v>
      </c>
      <c r="F899" s="221" t="s">
        <v>626</v>
      </c>
      <c r="G899" s="218"/>
      <c r="H899" s="220" t="s">
        <v>19</v>
      </c>
      <c r="I899" s="222"/>
      <c r="J899" s="218"/>
      <c r="K899" s="218"/>
      <c r="L899" s="223"/>
      <c r="M899" s="224"/>
      <c r="N899" s="225"/>
      <c r="O899" s="225"/>
      <c r="P899" s="225"/>
      <c r="Q899" s="225"/>
      <c r="R899" s="225"/>
      <c r="S899" s="225"/>
      <c r="T899" s="226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27" t="s">
        <v>130</v>
      </c>
      <c r="AU899" s="227" t="s">
        <v>79</v>
      </c>
      <c r="AV899" s="13" t="s">
        <v>77</v>
      </c>
      <c r="AW899" s="13" t="s">
        <v>33</v>
      </c>
      <c r="AX899" s="13" t="s">
        <v>72</v>
      </c>
      <c r="AY899" s="227" t="s">
        <v>119</v>
      </c>
    </row>
    <row r="900" s="14" customFormat="1">
      <c r="A900" s="14"/>
      <c r="B900" s="228"/>
      <c r="C900" s="229"/>
      <c r="D900" s="219" t="s">
        <v>130</v>
      </c>
      <c r="E900" s="230" t="s">
        <v>19</v>
      </c>
      <c r="F900" s="231" t="s">
        <v>653</v>
      </c>
      <c r="G900" s="229"/>
      <c r="H900" s="232">
        <v>0.012999999999999999</v>
      </c>
      <c r="I900" s="233"/>
      <c r="J900" s="229"/>
      <c r="K900" s="229"/>
      <c r="L900" s="234"/>
      <c r="M900" s="235"/>
      <c r="N900" s="236"/>
      <c r="O900" s="236"/>
      <c r="P900" s="236"/>
      <c r="Q900" s="236"/>
      <c r="R900" s="236"/>
      <c r="S900" s="236"/>
      <c r="T900" s="237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38" t="s">
        <v>130</v>
      </c>
      <c r="AU900" s="238" t="s">
        <v>79</v>
      </c>
      <c r="AV900" s="14" t="s">
        <v>79</v>
      </c>
      <c r="AW900" s="14" t="s">
        <v>33</v>
      </c>
      <c r="AX900" s="14" t="s">
        <v>72</v>
      </c>
      <c r="AY900" s="238" t="s">
        <v>119</v>
      </c>
    </row>
    <row r="901" s="13" customFormat="1">
      <c r="A901" s="13"/>
      <c r="B901" s="217"/>
      <c r="C901" s="218"/>
      <c r="D901" s="219" t="s">
        <v>130</v>
      </c>
      <c r="E901" s="220" t="s">
        <v>19</v>
      </c>
      <c r="F901" s="221" t="s">
        <v>628</v>
      </c>
      <c r="G901" s="218"/>
      <c r="H901" s="220" t="s">
        <v>19</v>
      </c>
      <c r="I901" s="222"/>
      <c r="J901" s="218"/>
      <c r="K901" s="218"/>
      <c r="L901" s="223"/>
      <c r="M901" s="224"/>
      <c r="N901" s="225"/>
      <c r="O901" s="225"/>
      <c r="P901" s="225"/>
      <c r="Q901" s="225"/>
      <c r="R901" s="225"/>
      <c r="S901" s="225"/>
      <c r="T901" s="22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27" t="s">
        <v>130</v>
      </c>
      <c r="AU901" s="227" t="s">
        <v>79</v>
      </c>
      <c r="AV901" s="13" t="s">
        <v>77</v>
      </c>
      <c r="AW901" s="13" t="s">
        <v>33</v>
      </c>
      <c r="AX901" s="13" t="s">
        <v>72</v>
      </c>
      <c r="AY901" s="227" t="s">
        <v>119</v>
      </c>
    </row>
    <row r="902" s="14" customFormat="1">
      <c r="A902" s="14"/>
      <c r="B902" s="228"/>
      <c r="C902" s="229"/>
      <c r="D902" s="219" t="s">
        <v>130</v>
      </c>
      <c r="E902" s="230" t="s">
        <v>19</v>
      </c>
      <c r="F902" s="231" t="s">
        <v>654</v>
      </c>
      <c r="G902" s="229"/>
      <c r="H902" s="232">
        <v>0.014</v>
      </c>
      <c r="I902" s="233"/>
      <c r="J902" s="229"/>
      <c r="K902" s="229"/>
      <c r="L902" s="234"/>
      <c r="M902" s="235"/>
      <c r="N902" s="236"/>
      <c r="O902" s="236"/>
      <c r="P902" s="236"/>
      <c r="Q902" s="236"/>
      <c r="R902" s="236"/>
      <c r="S902" s="236"/>
      <c r="T902" s="237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38" t="s">
        <v>130</v>
      </c>
      <c r="AU902" s="238" t="s">
        <v>79</v>
      </c>
      <c r="AV902" s="14" t="s">
        <v>79</v>
      </c>
      <c r="AW902" s="14" t="s">
        <v>33</v>
      </c>
      <c r="AX902" s="14" t="s">
        <v>72</v>
      </c>
      <c r="AY902" s="238" t="s">
        <v>119</v>
      </c>
    </row>
    <row r="903" s="13" customFormat="1">
      <c r="A903" s="13"/>
      <c r="B903" s="217"/>
      <c r="C903" s="218"/>
      <c r="D903" s="219" t="s">
        <v>130</v>
      </c>
      <c r="E903" s="220" t="s">
        <v>19</v>
      </c>
      <c r="F903" s="221" t="s">
        <v>630</v>
      </c>
      <c r="G903" s="218"/>
      <c r="H903" s="220" t="s">
        <v>19</v>
      </c>
      <c r="I903" s="222"/>
      <c r="J903" s="218"/>
      <c r="K903" s="218"/>
      <c r="L903" s="223"/>
      <c r="M903" s="224"/>
      <c r="N903" s="225"/>
      <c r="O903" s="225"/>
      <c r="P903" s="225"/>
      <c r="Q903" s="225"/>
      <c r="R903" s="225"/>
      <c r="S903" s="225"/>
      <c r="T903" s="22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27" t="s">
        <v>130</v>
      </c>
      <c r="AU903" s="227" t="s">
        <v>79</v>
      </c>
      <c r="AV903" s="13" t="s">
        <v>77</v>
      </c>
      <c r="AW903" s="13" t="s">
        <v>33</v>
      </c>
      <c r="AX903" s="13" t="s">
        <v>72</v>
      </c>
      <c r="AY903" s="227" t="s">
        <v>119</v>
      </c>
    </row>
    <row r="904" s="14" customFormat="1">
      <c r="A904" s="14"/>
      <c r="B904" s="228"/>
      <c r="C904" s="229"/>
      <c r="D904" s="219" t="s">
        <v>130</v>
      </c>
      <c r="E904" s="230" t="s">
        <v>19</v>
      </c>
      <c r="F904" s="231" t="s">
        <v>653</v>
      </c>
      <c r="G904" s="229"/>
      <c r="H904" s="232">
        <v>0.012999999999999999</v>
      </c>
      <c r="I904" s="233"/>
      <c r="J904" s="229"/>
      <c r="K904" s="229"/>
      <c r="L904" s="234"/>
      <c r="M904" s="235"/>
      <c r="N904" s="236"/>
      <c r="O904" s="236"/>
      <c r="P904" s="236"/>
      <c r="Q904" s="236"/>
      <c r="R904" s="236"/>
      <c r="S904" s="236"/>
      <c r="T904" s="237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38" t="s">
        <v>130</v>
      </c>
      <c r="AU904" s="238" t="s">
        <v>79</v>
      </c>
      <c r="AV904" s="14" t="s">
        <v>79</v>
      </c>
      <c r="AW904" s="14" t="s">
        <v>33</v>
      </c>
      <c r="AX904" s="14" t="s">
        <v>72</v>
      </c>
      <c r="AY904" s="238" t="s">
        <v>119</v>
      </c>
    </row>
    <row r="905" s="13" customFormat="1">
      <c r="A905" s="13"/>
      <c r="B905" s="217"/>
      <c r="C905" s="218"/>
      <c r="D905" s="219" t="s">
        <v>130</v>
      </c>
      <c r="E905" s="220" t="s">
        <v>19</v>
      </c>
      <c r="F905" s="221" t="s">
        <v>631</v>
      </c>
      <c r="G905" s="218"/>
      <c r="H905" s="220" t="s">
        <v>19</v>
      </c>
      <c r="I905" s="222"/>
      <c r="J905" s="218"/>
      <c r="K905" s="218"/>
      <c r="L905" s="223"/>
      <c r="M905" s="224"/>
      <c r="N905" s="225"/>
      <c r="O905" s="225"/>
      <c r="P905" s="225"/>
      <c r="Q905" s="225"/>
      <c r="R905" s="225"/>
      <c r="S905" s="225"/>
      <c r="T905" s="22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27" t="s">
        <v>130</v>
      </c>
      <c r="AU905" s="227" t="s">
        <v>79</v>
      </c>
      <c r="AV905" s="13" t="s">
        <v>77</v>
      </c>
      <c r="AW905" s="13" t="s">
        <v>33</v>
      </c>
      <c r="AX905" s="13" t="s">
        <v>72</v>
      </c>
      <c r="AY905" s="227" t="s">
        <v>119</v>
      </c>
    </row>
    <row r="906" s="14" customFormat="1">
      <c r="A906" s="14"/>
      <c r="B906" s="228"/>
      <c r="C906" s="229"/>
      <c r="D906" s="219" t="s">
        <v>130</v>
      </c>
      <c r="E906" s="230" t="s">
        <v>19</v>
      </c>
      <c r="F906" s="231" t="s">
        <v>654</v>
      </c>
      <c r="G906" s="229"/>
      <c r="H906" s="232">
        <v>0.014</v>
      </c>
      <c r="I906" s="233"/>
      <c r="J906" s="229"/>
      <c r="K906" s="229"/>
      <c r="L906" s="234"/>
      <c r="M906" s="235"/>
      <c r="N906" s="236"/>
      <c r="O906" s="236"/>
      <c r="P906" s="236"/>
      <c r="Q906" s="236"/>
      <c r="R906" s="236"/>
      <c r="S906" s="236"/>
      <c r="T906" s="237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38" t="s">
        <v>130</v>
      </c>
      <c r="AU906" s="238" t="s">
        <v>79</v>
      </c>
      <c r="AV906" s="14" t="s">
        <v>79</v>
      </c>
      <c r="AW906" s="14" t="s">
        <v>33</v>
      </c>
      <c r="AX906" s="14" t="s">
        <v>72</v>
      </c>
      <c r="AY906" s="238" t="s">
        <v>119</v>
      </c>
    </row>
    <row r="907" s="13" customFormat="1">
      <c r="A907" s="13"/>
      <c r="B907" s="217"/>
      <c r="C907" s="218"/>
      <c r="D907" s="219" t="s">
        <v>130</v>
      </c>
      <c r="E907" s="220" t="s">
        <v>19</v>
      </c>
      <c r="F907" s="221" t="s">
        <v>632</v>
      </c>
      <c r="G907" s="218"/>
      <c r="H907" s="220" t="s">
        <v>19</v>
      </c>
      <c r="I907" s="222"/>
      <c r="J907" s="218"/>
      <c r="K907" s="218"/>
      <c r="L907" s="223"/>
      <c r="M907" s="224"/>
      <c r="N907" s="225"/>
      <c r="O907" s="225"/>
      <c r="P907" s="225"/>
      <c r="Q907" s="225"/>
      <c r="R907" s="225"/>
      <c r="S907" s="225"/>
      <c r="T907" s="226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27" t="s">
        <v>130</v>
      </c>
      <c r="AU907" s="227" t="s">
        <v>79</v>
      </c>
      <c r="AV907" s="13" t="s">
        <v>77</v>
      </c>
      <c r="AW907" s="13" t="s">
        <v>33</v>
      </c>
      <c r="AX907" s="13" t="s">
        <v>72</v>
      </c>
      <c r="AY907" s="227" t="s">
        <v>119</v>
      </c>
    </row>
    <row r="908" s="14" customFormat="1">
      <c r="A908" s="14"/>
      <c r="B908" s="228"/>
      <c r="C908" s="229"/>
      <c r="D908" s="219" t="s">
        <v>130</v>
      </c>
      <c r="E908" s="230" t="s">
        <v>19</v>
      </c>
      <c r="F908" s="231" t="s">
        <v>653</v>
      </c>
      <c r="G908" s="229"/>
      <c r="H908" s="232">
        <v>0.012999999999999999</v>
      </c>
      <c r="I908" s="233"/>
      <c r="J908" s="229"/>
      <c r="K908" s="229"/>
      <c r="L908" s="234"/>
      <c r="M908" s="235"/>
      <c r="N908" s="236"/>
      <c r="O908" s="236"/>
      <c r="P908" s="236"/>
      <c r="Q908" s="236"/>
      <c r="R908" s="236"/>
      <c r="S908" s="236"/>
      <c r="T908" s="237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38" t="s">
        <v>130</v>
      </c>
      <c r="AU908" s="238" t="s">
        <v>79</v>
      </c>
      <c r="AV908" s="14" t="s">
        <v>79</v>
      </c>
      <c r="AW908" s="14" t="s">
        <v>33</v>
      </c>
      <c r="AX908" s="14" t="s">
        <v>72</v>
      </c>
      <c r="AY908" s="238" t="s">
        <v>119</v>
      </c>
    </row>
    <row r="909" s="13" customFormat="1">
      <c r="A909" s="13"/>
      <c r="B909" s="217"/>
      <c r="C909" s="218"/>
      <c r="D909" s="219" t="s">
        <v>130</v>
      </c>
      <c r="E909" s="220" t="s">
        <v>19</v>
      </c>
      <c r="F909" s="221" t="s">
        <v>633</v>
      </c>
      <c r="G909" s="218"/>
      <c r="H909" s="220" t="s">
        <v>19</v>
      </c>
      <c r="I909" s="222"/>
      <c r="J909" s="218"/>
      <c r="K909" s="218"/>
      <c r="L909" s="223"/>
      <c r="M909" s="224"/>
      <c r="N909" s="225"/>
      <c r="O909" s="225"/>
      <c r="P909" s="225"/>
      <c r="Q909" s="225"/>
      <c r="R909" s="225"/>
      <c r="S909" s="225"/>
      <c r="T909" s="22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27" t="s">
        <v>130</v>
      </c>
      <c r="AU909" s="227" t="s">
        <v>79</v>
      </c>
      <c r="AV909" s="13" t="s">
        <v>77</v>
      </c>
      <c r="AW909" s="13" t="s">
        <v>33</v>
      </c>
      <c r="AX909" s="13" t="s">
        <v>72</v>
      </c>
      <c r="AY909" s="227" t="s">
        <v>119</v>
      </c>
    </row>
    <row r="910" s="14" customFormat="1">
      <c r="A910" s="14"/>
      <c r="B910" s="228"/>
      <c r="C910" s="229"/>
      <c r="D910" s="219" t="s">
        <v>130</v>
      </c>
      <c r="E910" s="230" t="s">
        <v>19</v>
      </c>
      <c r="F910" s="231" t="s">
        <v>654</v>
      </c>
      <c r="G910" s="229"/>
      <c r="H910" s="232">
        <v>0.014</v>
      </c>
      <c r="I910" s="233"/>
      <c r="J910" s="229"/>
      <c r="K910" s="229"/>
      <c r="L910" s="234"/>
      <c r="M910" s="235"/>
      <c r="N910" s="236"/>
      <c r="O910" s="236"/>
      <c r="P910" s="236"/>
      <c r="Q910" s="236"/>
      <c r="R910" s="236"/>
      <c r="S910" s="236"/>
      <c r="T910" s="237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38" t="s">
        <v>130</v>
      </c>
      <c r="AU910" s="238" t="s">
        <v>79</v>
      </c>
      <c r="AV910" s="14" t="s">
        <v>79</v>
      </c>
      <c r="AW910" s="14" t="s">
        <v>33</v>
      </c>
      <c r="AX910" s="14" t="s">
        <v>72</v>
      </c>
      <c r="AY910" s="238" t="s">
        <v>119</v>
      </c>
    </row>
    <row r="911" s="13" customFormat="1">
      <c r="A911" s="13"/>
      <c r="B911" s="217"/>
      <c r="C911" s="218"/>
      <c r="D911" s="219" t="s">
        <v>130</v>
      </c>
      <c r="E911" s="220" t="s">
        <v>19</v>
      </c>
      <c r="F911" s="221" t="s">
        <v>634</v>
      </c>
      <c r="G911" s="218"/>
      <c r="H911" s="220" t="s">
        <v>19</v>
      </c>
      <c r="I911" s="222"/>
      <c r="J911" s="218"/>
      <c r="K911" s="218"/>
      <c r="L911" s="223"/>
      <c r="M911" s="224"/>
      <c r="N911" s="225"/>
      <c r="O911" s="225"/>
      <c r="P911" s="225"/>
      <c r="Q911" s="225"/>
      <c r="R911" s="225"/>
      <c r="S911" s="225"/>
      <c r="T911" s="22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27" t="s">
        <v>130</v>
      </c>
      <c r="AU911" s="227" t="s">
        <v>79</v>
      </c>
      <c r="AV911" s="13" t="s">
        <v>77</v>
      </c>
      <c r="AW911" s="13" t="s">
        <v>33</v>
      </c>
      <c r="AX911" s="13" t="s">
        <v>72</v>
      </c>
      <c r="AY911" s="227" t="s">
        <v>119</v>
      </c>
    </row>
    <row r="912" s="14" customFormat="1">
      <c r="A912" s="14"/>
      <c r="B912" s="228"/>
      <c r="C912" s="229"/>
      <c r="D912" s="219" t="s">
        <v>130</v>
      </c>
      <c r="E912" s="230" t="s">
        <v>19</v>
      </c>
      <c r="F912" s="231" t="s">
        <v>653</v>
      </c>
      <c r="G912" s="229"/>
      <c r="H912" s="232">
        <v>0.012999999999999999</v>
      </c>
      <c r="I912" s="233"/>
      <c r="J912" s="229"/>
      <c r="K912" s="229"/>
      <c r="L912" s="234"/>
      <c r="M912" s="235"/>
      <c r="N912" s="236"/>
      <c r="O912" s="236"/>
      <c r="P912" s="236"/>
      <c r="Q912" s="236"/>
      <c r="R912" s="236"/>
      <c r="S912" s="236"/>
      <c r="T912" s="237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38" t="s">
        <v>130</v>
      </c>
      <c r="AU912" s="238" t="s">
        <v>79</v>
      </c>
      <c r="AV912" s="14" t="s">
        <v>79</v>
      </c>
      <c r="AW912" s="14" t="s">
        <v>33</v>
      </c>
      <c r="AX912" s="14" t="s">
        <v>72</v>
      </c>
      <c r="AY912" s="238" t="s">
        <v>119</v>
      </c>
    </row>
    <row r="913" s="13" customFormat="1">
      <c r="A913" s="13"/>
      <c r="B913" s="217"/>
      <c r="C913" s="218"/>
      <c r="D913" s="219" t="s">
        <v>130</v>
      </c>
      <c r="E913" s="220" t="s">
        <v>19</v>
      </c>
      <c r="F913" s="221" t="s">
        <v>635</v>
      </c>
      <c r="G913" s="218"/>
      <c r="H913" s="220" t="s">
        <v>19</v>
      </c>
      <c r="I913" s="222"/>
      <c r="J913" s="218"/>
      <c r="K913" s="218"/>
      <c r="L913" s="223"/>
      <c r="M913" s="224"/>
      <c r="N913" s="225"/>
      <c r="O913" s="225"/>
      <c r="P913" s="225"/>
      <c r="Q913" s="225"/>
      <c r="R913" s="225"/>
      <c r="S913" s="225"/>
      <c r="T913" s="22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27" t="s">
        <v>130</v>
      </c>
      <c r="AU913" s="227" t="s">
        <v>79</v>
      </c>
      <c r="AV913" s="13" t="s">
        <v>77</v>
      </c>
      <c r="AW913" s="13" t="s">
        <v>33</v>
      </c>
      <c r="AX913" s="13" t="s">
        <v>72</v>
      </c>
      <c r="AY913" s="227" t="s">
        <v>119</v>
      </c>
    </row>
    <row r="914" s="14" customFormat="1">
      <c r="A914" s="14"/>
      <c r="B914" s="228"/>
      <c r="C914" s="229"/>
      <c r="D914" s="219" t="s">
        <v>130</v>
      </c>
      <c r="E914" s="230" t="s">
        <v>19</v>
      </c>
      <c r="F914" s="231" t="s">
        <v>654</v>
      </c>
      <c r="G914" s="229"/>
      <c r="H914" s="232">
        <v>0.014</v>
      </c>
      <c r="I914" s="233"/>
      <c r="J914" s="229"/>
      <c r="K914" s="229"/>
      <c r="L914" s="234"/>
      <c r="M914" s="235"/>
      <c r="N914" s="236"/>
      <c r="O914" s="236"/>
      <c r="P914" s="236"/>
      <c r="Q914" s="236"/>
      <c r="R914" s="236"/>
      <c r="S914" s="236"/>
      <c r="T914" s="237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38" t="s">
        <v>130</v>
      </c>
      <c r="AU914" s="238" t="s">
        <v>79</v>
      </c>
      <c r="AV914" s="14" t="s">
        <v>79</v>
      </c>
      <c r="AW914" s="14" t="s">
        <v>33</v>
      </c>
      <c r="AX914" s="14" t="s">
        <v>72</v>
      </c>
      <c r="AY914" s="238" t="s">
        <v>119</v>
      </c>
    </row>
    <row r="915" s="13" customFormat="1">
      <c r="A915" s="13"/>
      <c r="B915" s="217"/>
      <c r="C915" s="218"/>
      <c r="D915" s="219" t="s">
        <v>130</v>
      </c>
      <c r="E915" s="220" t="s">
        <v>19</v>
      </c>
      <c r="F915" s="221" t="s">
        <v>636</v>
      </c>
      <c r="G915" s="218"/>
      <c r="H915" s="220" t="s">
        <v>19</v>
      </c>
      <c r="I915" s="222"/>
      <c r="J915" s="218"/>
      <c r="K915" s="218"/>
      <c r="L915" s="223"/>
      <c r="M915" s="224"/>
      <c r="N915" s="225"/>
      <c r="O915" s="225"/>
      <c r="P915" s="225"/>
      <c r="Q915" s="225"/>
      <c r="R915" s="225"/>
      <c r="S915" s="225"/>
      <c r="T915" s="226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27" t="s">
        <v>130</v>
      </c>
      <c r="AU915" s="227" t="s">
        <v>79</v>
      </c>
      <c r="AV915" s="13" t="s">
        <v>77</v>
      </c>
      <c r="AW915" s="13" t="s">
        <v>33</v>
      </c>
      <c r="AX915" s="13" t="s">
        <v>72</v>
      </c>
      <c r="AY915" s="227" t="s">
        <v>119</v>
      </c>
    </row>
    <row r="916" s="14" customFormat="1">
      <c r="A916" s="14"/>
      <c r="B916" s="228"/>
      <c r="C916" s="229"/>
      <c r="D916" s="219" t="s">
        <v>130</v>
      </c>
      <c r="E916" s="230" t="s">
        <v>19</v>
      </c>
      <c r="F916" s="231" t="s">
        <v>653</v>
      </c>
      <c r="G916" s="229"/>
      <c r="H916" s="232">
        <v>0.012999999999999999</v>
      </c>
      <c r="I916" s="233"/>
      <c r="J916" s="229"/>
      <c r="K916" s="229"/>
      <c r="L916" s="234"/>
      <c r="M916" s="235"/>
      <c r="N916" s="236"/>
      <c r="O916" s="236"/>
      <c r="P916" s="236"/>
      <c r="Q916" s="236"/>
      <c r="R916" s="236"/>
      <c r="S916" s="236"/>
      <c r="T916" s="23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38" t="s">
        <v>130</v>
      </c>
      <c r="AU916" s="238" t="s">
        <v>79</v>
      </c>
      <c r="AV916" s="14" t="s">
        <v>79</v>
      </c>
      <c r="AW916" s="14" t="s">
        <v>33</v>
      </c>
      <c r="AX916" s="14" t="s">
        <v>72</v>
      </c>
      <c r="AY916" s="238" t="s">
        <v>119</v>
      </c>
    </row>
    <row r="917" s="13" customFormat="1">
      <c r="A917" s="13"/>
      <c r="B917" s="217"/>
      <c r="C917" s="218"/>
      <c r="D917" s="219" t="s">
        <v>130</v>
      </c>
      <c r="E917" s="220" t="s">
        <v>19</v>
      </c>
      <c r="F917" s="221" t="s">
        <v>637</v>
      </c>
      <c r="G917" s="218"/>
      <c r="H917" s="220" t="s">
        <v>19</v>
      </c>
      <c r="I917" s="222"/>
      <c r="J917" s="218"/>
      <c r="K917" s="218"/>
      <c r="L917" s="223"/>
      <c r="M917" s="224"/>
      <c r="N917" s="225"/>
      <c r="O917" s="225"/>
      <c r="P917" s="225"/>
      <c r="Q917" s="225"/>
      <c r="R917" s="225"/>
      <c r="S917" s="225"/>
      <c r="T917" s="22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27" t="s">
        <v>130</v>
      </c>
      <c r="AU917" s="227" t="s">
        <v>79</v>
      </c>
      <c r="AV917" s="13" t="s">
        <v>77</v>
      </c>
      <c r="AW917" s="13" t="s">
        <v>33</v>
      </c>
      <c r="AX917" s="13" t="s">
        <v>72</v>
      </c>
      <c r="AY917" s="227" t="s">
        <v>119</v>
      </c>
    </row>
    <row r="918" s="14" customFormat="1">
      <c r="A918" s="14"/>
      <c r="B918" s="228"/>
      <c r="C918" s="229"/>
      <c r="D918" s="219" t="s">
        <v>130</v>
      </c>
      <c r="E918" s="230" t="s">
        <v>19</v>
      </c>
      <c r="F918" s="231" t="s">
        <v>654</v>
      </c>
      <c r="G918" s="229"/>
      <c r="H918" s="232">
        <v>0.014</v>
      </c>
      <c r="I918" s="233"/>
      <c r="J918" s="229"/>
      <c r="K918" s="229"/>
      <c r="L918" s="234"/>
      <c r="M918" s="235"/>
      <c r="N918" s="236"/>
      <c r="O918" s="236"/>
      <c r="P918" s="236"/>
      <c r="Q918" s="236"/>
      <c r="R918" s="236"/>
      <c r="S918" s="236"/>
      <c r="T918" s="237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38" t="s">
        <v>130</v>
      </c>
      <c r="AU918" s="238" t="s">
        <v>79</v>
      </c>
      <c r="AV918" s="14" t="s">
        <v>79</v>
      </c>
      <c r="AW918" s="14" t="s">
        <v>33</v>
      </c>
      <c r="AX918" s="14" t="s">
        <v>72</v>
      </c>
      <c r="AY918" s="238" t="s">
        <v>119</v>
      </c>
    </row>
    <row r="919" s="13" customFormat="1">
      <c r="A919" s="13"/>
      <c r="B919" s="217"/>
      <c r="C919" s="218"/>
      <c r="D919" s="219" t="s">
        <v>130</v>
      </c>
      <c r="E919" s="220" t="s">
        <v>19</v>
      </c>
      <c r="F919" s="221" t="s">
        <v>638</v>
      </c>
      <c r="G919" s="218"/>
      <c r="H919" s="220" t="s">
        <v>19</v>
      </c>
      <c r="I919" s="222"/>
      <c r="J919" s="218"/>
      <c r="K919" s="218"/>
      <c r="L919" s="223"/>
      <c r="M919" s="224"/>
      <c r="N919" s="225"/>
      <c r="O919" s="225"/>
      <c r="P919" s="225"/>
      <c r="Q919" s="225"/>
      <c r="R919" s="225"/>
      <c r="S919" s="225"/>
      <c r="T919" s="22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27" t="s">
        <v>130</v>
      </c>
      <c r="AU919" s="227" t="s">
        <v>79</v>
      </c>
      <c r="AV919" s="13" t="s">
        <v>77</v>
      </c>
      <c r="AW919" s="13" t="s">
        <v>33</v>
      </c>
      <c r="AX919" s="13" t="s">
        <v>72</v>
      </c>
      <c r="AY919" s="227" t="s">
        <v>119</v>
      </c>
    </row>
    <row r="920" s="14" customFormat="1">
      <c r="A920" s="14"/>
      <c r="B920" s="228"/>
      <c r="C920" s="229"/>
      <c r="D920" s="219" t="s">
        <v>130</v>
      </c>
      <c r="E920" s="230" t="s">
        <v>19</v>
      </c>
      <c r="F920" s="231" t="s">
        <v>655</v>
      </c>
      <c r="G920" s="229"/>
      <c r="H920" s="232">
        <v>0.014</v>
      </c>
      <c r="I920" s="233"/>
      <c r="J920" s="229"/>
      <c r="K920" s="229"/>
      <c r="L920" s="234"/>
      <c r="M920" s="235"/>
      <c r="N920" s="236"/>
      <c r="O920" s="236"/>
      <c r="P920" s="236"/>
      <c r="Q920" s="236"/>
      <c r="R920" s="236"/>
      <c r="S920" s="236"/>
      <c r="T920" s="237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38" t="s">
        <v>130</v>
      </c>
      <c r="AU920" s="238" t="s">
        <v>79</v>
      </c>
      <c r="AV920" s="14" t="s">
        <v>79</v>
      </c>
      <c r="AW920" s="14" t="s">
        <v>33</v>
      </c>
      <c r="AX920" s="14" t="s">
        <v>72</v>
      </c>
      <c r="AY920" s="238" t="s">
        <v>119</v>
      </c>
    </row>
    <row r="921" s="13" customFormat="1">
      <c r="A921" s="13"/>
      <c r="B921" s="217"/>
      <c r="C921" s="218"/>
      <c r="D921" s="219" t="s">
        <v>130</v>
      </c>
      <c r="E921" s="220" t="s">
        <v>19</v>
      </c>
      <c r="F921" s="221" t="s">
        <v>640</v>
      </c>
      <c r="G921" s="218"/>
      <c r="H921" s="220" t="s">
        <v>19</v>
      </c>
      <c r="I921" s="222"/>
      <c r="J921" s="218"/>
      <c r="K921" s="218"/>
      <c r="L921" s="223"/>
      <c r="M921" s="224"/>
      <c r="N921" s="225"/>
      <c r="O921" s="225"/>
      <c r="P921" s="225"/>
      <c r="Q921" s="225"/>
      <c r="R921" s="225"/>
      <c r="S921" s="225"/>
      <c r="T921" s="226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27" t="s">
        <v>130</v>
      </c>
      <c r="AU921" s="227" t="s">
        <v>79</v>
      </c>
      <c r="AV921" s="13" t="s">
        <v>77</v>
      </c>
      <c r="AW921" s="13" t="s">
        <v>33</v>
      </c>
      <c r="AX921" s="13" t="s">
        <v>72</v>
      </c>
      <c r="AY921" s="227" t="s">
        <v>119</v>
      </c>
    </row>
    <row r="922" s="14" customFormat="1">
      <c r="A922" s="14"/>
      <c r="B922" s="228"/>
      <c r="C922" s="229"/>
      <c r="D922" s="219" t="s">
        <v>130</v>
      </c>
      <c r="E922" s="230" t="s">
        <v>19</v>
      </c>
      <c r="F922" s="231" t="s">
        <v>654</v>
      </c>
      <c r="G922" s="229"/>
      <c r="H922" s="232">
        <v>0.014</v>
      </c>
      <c r="I922" s="233"/>
      <c r="J922" s="229"/>
      <c r="K922" s="229"/>
      <c r="L922" s="234"/>
      <c r="M922" s="235"/>
      <c r="N922" s="236"/>
      <c r="O922" s="236"/>
      <c r="P922" s="236"/>
      <c r="Q922" s="236"/>
      <c r="R922" s="236"/>
      <c r="S922" s="236"/>
      <c r="T922" s="237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38" t="s">
        <v>130</v>
      </c>
      <c r="AU922" s="238" t="s">
        <v>79</v>
      </c>
      <c r="AV922" s="14" t="s">
        <v>79</v>
      </c>
      <c r="AW922" s="14" t="s">
        <v>33</v>
      </c>
      <c r="AX922" s="14" t="s">
        <v>72</v>
      </c>
      <c r="AY922" s="238" t="s">
        <v>119</v>
      </c>
    </row>
    <row r="923" s="13" customFormat="1">
      <c r="A923" s="13"/>
      <c r="B923" s="217"/>
      <c r="C923" s="218"/>
      <c r="D923" s="219" t="s">
        <v>130</v>
      </c>
      <c r="E923" s="220" t="s">
        <v>19</v>
      </c>
      <c r="F923" s="221" t="s">
        <v>641</v>
      </c>
      <c r="G923" s="218"/>
      <c r="H923" s="220" t="s">
        <v>19</v>
      </c>
      <c r="I923" s="222"/>
      <c r="J923" s="218"/>
      <c r="K923" s="218"/>
      <c r="L923" s="223"/>
      <c r="M923" s="224"/>
      <c r="N923" s="225"/>
      <c r="O923" s="225"/>
      <c r="P923" s="225"/>
      <c r="Q923" s="225"/>
      <c r="R923" s="225"/>
      <c r="S923" s="225"/>
      <c r="T923" s="22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27" t="s">
        <v>130</v>
      </c>
      <c r="AU923" s="227" t="s">
        <v>79</v>
      </c>
      <c r="AV923" s="13" t="s">
        <v>77</v>
      </c>
      <c r="AW923" s="13" t="s">
        <v>33</v>
      </c>
      <c r="AX923" s="13" t="s">
        <v>72</v>
      </c>
      <c r="AY923" s="227" t="s">
        <v>119</v>
      </c>
    </row>
    <row r="924" s="14" customFormat="1">
      <c r="A924" s="14"/>
      <c r="B924" s="228"/>
      <c r="C924" s="229"/>
      <c r="D924" s="219" t="s">
        <v>130</v>
      </c>
      <c r="E924" s="230" t="s">
        <v>19</v>
      </c>
      <c r="F924" s="231" t="s">
        <v>653</v>
      </c>
      <c r="G924" s="229"/>
      <c r="H924" s="232">
        <v>0.012999999999999999</v>
      </c>
      <c r="I924" s="233"/>
      <c r="J924" s="229"/>
      <c r="K924" s="229"/>
      <c r="L924" s="234"/>
      <c r="M924" s="235"/>
      <c r="N924" s="236"/>
      <c r="O924" s="236"/>
      <c r="P924" s="236"/>
      <c r="Q924" s="236"/>
      <c r="R924" s="236"/>
      <c r="S924" s="236"/>
      <c r="T924" s="237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38" t="s">
        <v>130</v>
      </c>
      <c r="AU924" s="238" t="s">
        <v>79</v>
      </c>
      <c r="AV924" s="14" t="s">
        <v>79</v>
      </c>
      <c r="AW924" s="14" t="s">
        <v>33</v>
      </c>
      <c r="AX924" s="14" t="s">
        <v>72</v>
      </c>
      <c r="AY924" s="238" t="s">
        <v>119</v>
      </c>
    </row>
    <row r="925" s="13" customFormat="1">
      <c r="A925" s="13"/>
      <c r="B925" s="217"/>
      <c r="C925" s="218"/>
      <c r="D925" s="219" t="s">
        <v>130</v>
      </c>
      <c r="E925" s="220" t="s">
        <v>19</v>
      </c>
      <c r="F925" s="221" t="s">
        <v>642</v>
      </c>
      <c r="G925" s="218"/>
      <c r="H925" s="220" t="s">
        <v>19</v>
      </c>
      <c r="I925" s="222"/>
      <c r="J925" s="218"/>
      <c r="K925" s="218"/>
      <c r="L925" s="223"/>
      <c r="M925" s="224"/>
      <c r="N925" s="225"/>
      <c r="O925" s="225"/>
      <c r="P925" s="225"/>
      <c r="Q925" s="225"/>
      <c r="R925" s="225"/>
      <c r="S925" s="225"/>
      <c r="T925" s="22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27" t="s">
        <v>130</v>
      </c>
      <c r="AU925" s="227" t="s">
        <v>79</v>
      </c>
      <c r="AV925" s="13" t="s">
        <v>77</v>
      </c>
      <c r="AW925" s="13" t="s">
        <v>33</v>
      </c>
      <c r="AX925" s="13" t="s">
        <v>72</v>
      </c>
      <c r="AY925" s="227" t="s">
        <v>119</v>
      </c>
    </row>
    <row r="926" s="14" customFormat="1">
      <c r="A926" s="14"/>
      <c r="B926" s="228"/>
      <c r="C926" s="229"/>
      <c r="D926" s="219" t="s">
        <v>130</v>
      </c>
      <c r="E926" s="230" t="s">
        <v>19</v>
      </c>
      <c r="F926" s="231" t="s">
        <v>654</v>
      </c>
      <c r="G926" s="229"/>
      <c r="H926" s="232">
        <v>0.014</v>
      </c>
      <c r="I926" s="233"/>
      <c r="J926" s="229"/>
      <c r="K926" s="229"/>
      <c r="L926" s="234"/>
      <c r="M926" s="235"/>
      <c r="N926" s="236"/>
      <c r="O926" s="236"/>
      <c r="P926" s="236"/>
      <c r="Q926" s="236"/>
      <c r="R926" s="236"/>
      <c r="S926" s="236"/>
      <c r="T926" s="237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38" t="s">
        <v>130</v>
      </c>
      <c r="AU926" s="238" t="s">
        <v>79</v>
      </c>
      <c r="AV926" s="14" t="s">
        <v>79</v>
      </c>
      <c r="AW926" s="14" t="s">
        <v>33</v>
      </c>
      <c r="AX926" s="14" t="s">
        <v>72</v>
      </c>
      <c r="AY926" s="238" t="s">
        <v>119</v>
      </c>
    </row>
    <row r="927" s="15" customFormat="1">
      <c r="A927" s="15"/>
      <c r="B927" s="239"/>
      <c r="C927" s="240"/>
      <c r="D927" s="219" t="s">
        <v>130</v>
      </c>
      <c r="E927" s="241" t="s">
        <v>19</v>
      </c>
      <c r="F927" s="242" t="s">
        <v>133</v>
      </c>
      <c r="G927" s="240"/>
      <c r="H927" s="243">
        <v>0.19000000000000006</v>
      </c>
      <c r="I927" s="244"/>
      <c r="J927" s="240"/>
      <c r="K927" s="240"/>
      <c r="L927" s="245"/>
      <c r="M927" s="246"/>
      <c r="N927" s="247"/>
      <c r="O927" s="247"/>
      <c r="P927" s="247"/>
      <c r="Q927" s="247"/>
      <c r="R927" s="247"/>
      <c r="S927" s="247"/>
      <c r="T927" s="248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49" t="s">
        <v>130</v>
      </c>
      <c r="AU927" s="249" t="s">
        <v>79</v>
      </c>
      <c r="AV927" s="15" t="s">
        <v>126</v>
      </c>
      <c r="AW927" s="15" t="s">
        <v>33</v>
      </c>
      <c r="AX927" s="15" t="s">
        <v>77</v>
      </c>
      <c r="AY927" s="249" t="s">
        <v>119</v>
      </c>
    </row>
    <row r="928" s="14" customFormat="1">
      <c r="A928" s="14"/>
      <c r="B928" s="228"/>
      <c r="C928" s="229"/>
      <c r="D928" s="219" t="s">
        <v>130</v>
      </c>
      <c r="E928" s="229"/>
      <c r="F928" s="231" t="s">
        <v>656</v>
      </c>
      <c r="G928" s="229"/>
      <c r="H928" s="232">
        <v>0.20000000000000001</v>
      </c>
      <c r="I928" s="233"/>
      <c r="J928" s="229"/>
      <c r="K928" s="229"/>
      <c r="L928" s="234"/>
      <c r="M928" s="235"/>
      <c r="N928" s="236"/>
      <c r="O928" s="236"/>
      <c r="P928" s="236"/>
      <c r="Q928" s="236"/>
      <c r="R928" s="236"/>
      <c r="S928" s="236"/>
      <c r="T928" s="237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38" t="s">
        <v>130</v>
      </c>
      <c r="AU928" s="238" t="s">
        <v>79</v>
      </c>
      <c r="AV928" s="14" t="s">
        <v>79</v>
      </c>
      <c r="AW928" s="14" t="s">
        <v>4</v>
      </c>
      <c r="AX928" s="14" t="s">
        <v>77</v>
      </c>
      <c r="AY928" s="238" t="s">
        <v>119</v>
      </c>
    </row>
    <row r="929" s="2" customFormat="1" ht="24.15" customHeight="1">
      <c r="A929" s="40"/>
      <c r="B929" s="41"/>
      <c r="C929" s="250" t="s">
        <v>657</v>
      </c>
      <c r="D929" s="250" t="s">
        <v>578</v>
      </c>
      <c r="E929" s="251" t="s">
        <v>595</v>
      </c>
      <c r="F929" s="252" t="s">
        <v>596</v>
      </c>
      <c r="G929" s="253" t="s">
        <v>205</v>
      </c>
      <c r="H929" s="254">
        <v>2.4180000000000001</v>
      </c>
      <c r="I929" s="255"/>
      <c r="J929" s="256">
        <f>ROUND(I929*H929,2)</f>
        <v>0</v>
      </c>
      <c r="K929" s="252" t="s">
        <v>125</v>
      </c>
      <c r="L929" s="257"/>
      <c r="M929" s="258" t="s">
        <v>19</v>
      </c>
      <c r="N929" s="259" t="s">
        <v>43</v>
      </c>
      <c r="O929" s="86"/>
      <c r="P929" s="208">
        <f>O929*H929</f>
        <v>0</v>
      </c>
      <c r="Q929" s="208">
        <v>1</v>
      </c>
      <c r="R929" s="208">
        <f>Q929*H929</f>
        <v>2.4180000000000001</v>
      </c>
      <c r="S929" s="208">
        <v>0</v>
      </c>
      <c r="T929" s="209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10" t="s">
        <v>486</v>
      </c>
      <c r="AT929" s="210" t="s">
        <v>578</v>
      </c>
      <c r="AU929" s="210" t="s">
        <v>79</v>
      </c>
      <c r="AY929" s="19" t="s">
        <v>119</v>
      </c>
      <c r="BE929" s="211">
        <f>IF(N929="základní",J929,0)</f>
        <v>0</v>
      </c>
      <c r="BF929" s="211">
        <f>IF(N929="snížená",J929,0)</f>
        <v>0</v>
      </c>
      <c r="BG929" s="211">
        <f>IF(N929="zákl. přenesená",J929,0)</f>
        <v>0</v>
      </c>
      <c r="BH929" s="211">
        <f>IF(N929="sníž. přenesená",J929,0)</f>
        <v>0</v>
      </c>
      <c r="BI929" s="211">
        <f>IF(N929="nulová",J929,0)</f>
        <v>0</v>
      </c>
      <c r="BJ929" s="19" t="s">
        <v>77</v>
      </c>
      <c r="BK929" s="211">
        <f>ROUND(I929*H929,2)</f>
        <v>0</v>
      </c>
      <c r="BL929" s="19" t="s">
        <v>271</v>
      </c>
      <c r="BM929" s="210" t="s">
        <v>658</v>
      </c>
    </row>
    <row r="930" s="13" customFormat="1">
      <c r="A930" s="13"/>
      <c r="B930" s="217"/>
      <c r="C930" s="218"/>
      <c r="D930" s="219" t="s">
        <v>130</v>
      </c>
      <c r="E930" s="220" t="s">
        <v>19</v>
      </c>
      <c r="F930" s="221" t="s">
        <v>364</v>
      </c>
      <c r="G930" s="218"/>
      <c r="H930" s="220" t="s">
        <v>19</v>
      </c>
      <c r="I930" s="222"/>
      <c r="J930" s="218"/>
      <c r="K930" s="218"/>
      <c r="L930" s="223"/>
      <c r="M930" s="224"/>
      <c r="N930" s="225"/>
      <c r="O930" s="225"/>
      <c r="P930" s="225"/>
      <c r="Q930" s="225"/>
      <c r="R930" s="225"/>
      <c r="S930" s="225"/>
      <c r="T930" s="22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27" t="s">
        <v>130</v>
      </c>
      <c r="AU930" s="227" t="s">
        <v>79</v>
      </c>
      <c r="AV930" s="13" t="s">
        <v>77</v>
      </c>
      <c r="AW930" s="13" t="s">
        <v>33</v>
      </c>
      <c r="AX930" s="13" t="s">
        <v>72</v>
      </c>
      <c r="AY930" s="227" t="s">
        <v>119</v>
      </c>
    </row>
    <row r="931" s="13" customFormat="1">
      <c r="A931" s="13"/>
      <c r="B931" s="217"/>
      <c r="C931" s="218"/>
      <c r="D931" s="219" t="s">
        <v>130</v>
      </c>
      <c r="E931" s="220" t="s">
        <v>19</v>
      </c>
      <c r="F931" s="221" t="s">
        <v>605</v>
      </c>
      <c r="G931" s="218"/>
      <c r="H931" s="220" t="s">
        <v>19</v>
      </c>
      <c r="I931" s="222"/>
      <c r="J931" s="218"/>
      <c r="K931" s="218"/>
      <c r="L931" s="223"/>
      <c r="M931" s="224"/>
      <c r="N931" s="225"/>
      <c r="O931" s="225"/>
      <c r="P931" s="225"/>
      <c r="Q931" s="225"/>
      <c r="R931" s="225"/>
      <c r="S931" s="225"/>
      <c r="T931" s="22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27" t="s">
        <v>130</v>
      </c>
      <c r="AU931" s="227" t="s">
        <v>79</v>
      </c>
      <c r="AV931" s="13" t="s">
        <v>77</v>
      </c>
      <c r="AW931" s="13" t="s">
        <v>33</v>
      </c>
      <c r="AX931" s="13" t="s">
        <v>72</v>
      </c>
      <c r="AY931" s="227" t="s">
        <v>119</v>
      </c>
    </row>
    <row r="932" s="14" customFormat="1">
      <c r="A932" s="14"/>
      <c r="B932" s="228"/>
      <c r="C932" s="229"/>
      <c r="D932" s="219" t="s">
        <v>130</v>
      </c>
      <c r="E932" s="230" t="s">
        <v>19</v>
      </c>
      <c r="F932" s="231" t="s">
        <v>659</v>
      </c>
      <c r="G932" s="229"/>
      <c r="H932" s="232">
        <v>0.19700000000000001</v>
      </c>
      <c r="I932" s="233"/>
      <c r="J932" s="229"/>
      <c r="K932" s="229"/>
      <c r="L932" s="234"/>
      <c r="M932" s="235"/>
      <c r="N932" s="236"/>
      <c r="O932" s="236"/>
      <c r="P932" s="236"/>
      <c r="Q932" s="236"/>
      <c r="R932" s="236"/>
      <c r="S932" s="236"/>
      <c r="T932" s="237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38" t="s">
        <v>130</v>
      </c>
      <c r="AU932" s="238" t="s">
        <v>79</v>
      </c>
      <c r="AV932" s="14" t="s">
        <v>79</v>
      </c>
      <c r="AW932" s="14" t="s">
        <v>33</v>
      </c>
      <c r="AX932" s="14" t="s">
        <v>72</v>
      </c>
      <c r="AY932" s="238" t="s">
        <v>119</v>
      </c>
    </row>
    <row r="933" s="13" customFormat="1">
      <c r="A933" s="13"/>
      <c r="B933" s="217"/>
      <c r="C933" s="218"/>
      <c r="D933" s="219" t="s">
        <v>130</v>
      </c>
      <c r="E933" s="220" t="s">
        <v>19</v>
      </c>
      <c r="F933" s="221" t="s">
        <v>607</v>
      </c>
      <c r="G933" s="218"/>
      <c r="H933" s="220" t="s">
        <v>19</v>
      </c>
      <c r="I933" s="222"/>
      <c r="J933" s="218"/>
      <c r="K933" s="218"/>
      <c r="L933" s="223"/>
      <c r="M933" s="224"/>
      <c r="N933" s="225"/>
      <c r="O933" s="225"/>
      <c r="P933" s="225"/>
      <c r="Q933" s="225"/>
      <c r="R933" s="225"/>
      <c r="S933" s="225"/>
      <c r="T933" s="22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27" t="s">
        <v>130</v>
      </c>
      <c r="AU933" s="227" t="s">
        <v>79</v>
      </c>
      <c r="AV933" s="13" t="s">
        <v>77</v>
      </c>
      <c r="AW933" s="13" t="s">
        <v>33</v>
      </c>
      <c r="AX933" s="13" t="s">
        <v>72</v>
      </c>
      <c r="AY933" s="227" t="s">
        <v>119</v>
      </c>
    </row>
    <row r="934" s="14" customFormat="1">
      <c r="A934" s="14"/>
      <c r="B934" s="228"/>
      <c r="C934" s="229"/>
      <c r="D934" s="219" t="s">
        <v>130</v>
      </c>
      <c r="E934" s="230" t="s">
        <v>19</v>
      </c>
      <c r="F934" s="231" t="s">
        <v>660</v>
      </c>
      <c r="G934" s="229"/>
      <c r="H934" s="232">
        <v>0.19500000000000001</v>
      </c>
      <c r="I934" s="233"/>
      <c r="J934" s="229"/>
      <c r="K934" s="229"/>
      <c r="L934" s="234"/>
      <c r="M934" s="235"/>
      <c r="N934" s="236"/>
      <c r="O934" s="236"/>
      <c r="P934" s="236"/>
      <c r="Q934" s="236"/>
      <c r="R934" s="236"/>
      <c r="S934" s="236"/>
      <c r="T934" s="237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38" t="s">
        <v>130</v>
      </c>
      <c r="AU934" s="238" t="s">
        <v>79</v>
      </c>
      <c r="AV934" s="14" t="s">
        <v>79</v>
      </c>
      <c r="AW934" s="14" t="s">
        <v>33</v>
      </c>
      <c r="AX934" s="14" t="s">
        <v>72</v>
      </c>
      <c r="AY934" s="238" t="s">
        <v>119</v>
      </c>
    </row>
    <row r="935" s="13" customFormat="1">
      <c r="A935" s="13"/>
      <c r="B935" s="217"/>
      <c r="C935" s="218"/>
      <c r="D935" s="219" t="s">
        <v>130</v>
      </c>
      <c r="E935" s="220" t="s">
        <v>19</v>
      </c>
      <c r="F935" s="221" t="s">
        <v>609</v>
      </c>
      <c r="G935" s="218"/>
      <c r="H935" s="220" t="s">
        <v>19</v>
      </c>
      <c r="I935" s="222"/>
      <c r="J935" s="218"/>
      <c r="K935" s="218"/>
      <c r="L935" s="223"/>
      <c r="M935" s="224"/>
      <c r="N935" s="225"/>
      <c r="O935" s="225"/>
      <c r="P935" s="225"/>
      <c r="Q935" s="225"/>
      <c r="R935" s="225"/>
      <c r="S935" s="225"/>
      <c r="T935" s="22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27" t="s">
        <v>130</v>
      </c>
      <c r="AU935" s="227" t="s">
        <v>79</v>
      </c>
      <c r="AV935" s="13" t="s">
        <v>77</v>
      </c>
      <c r="AW935" s="13" t="s">
        <v>33</v>
      </c>
      <c r="AX935" s="13" t="s">
        <v>72</v>
      </c>
      <c r="AY935" s="227" t="s">
        <v>119</v>
      </c>
    </row>
    <row r="936" s="14" customFormat="1">
      <c r="A936" s="14"/>
      <c r="B936" s="228"/>
      <c r="C936" s="229"/>
      <c r="D936" s="219" t="s">
        <v>130</v>
      </c>
      <c r="E936" s="230" t="s">
        <v>19</v>
      </c>
      <c r="F936" s="231" t="s">
        <v>661</v>
      </c>
      <c r="G936" s="229"/>
      <c r="H936" s="232">
        <v>0.38500000000000001</v>
      </c>
      <c r="I936" s="233"/>
      <c r="J936" s="229"/>
      <c r="K936" s="229"/>
      <c r="L936" s="234"/>
      <c r="M936" s="235"/>
      <c r="N936" s="236"/>
      <c r="O936" s="236"/>
      <c r="P936" s="236"/>
      <c r="Q936" s="236"/>
      <c r="R936" s="236"/>
      <c r="S936" s="236"/>
      <c r="T936" s="237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38" t="s">
        <v>130</v>
      </c>
      <c r="AU936" s="238" t="s">
        <v>79</v>
      </c>
      <c r="AV936" s="14" t="s">
        <v>79</v>
      </c>
      <c r="AW936" s="14" t="s">
        <v>33</v>
      </c>
      <c r="AX936" s="14" t="s">
        <v>72</v>
      </c>
      <c r="AY936" s="238" t="s">
        <v>119</v>
      </c>
    </row>
    <row r="937" s="13" customFormat="1">
      <c r="A937" s="13"/>
      <c r="B937" s="217"/>
      <c r="C937" s="218"/>
      <c r="D937" s="219" t="s">
        <v>130</v>
      </c>
      <c r="E937" s="220" t="s">
        <v>19</v>
      </c>
      <c r="F937" s="221" t="s">
        <v>611</v>
      </c>
      <c r="G937" s="218"/>
      <c r="H937" s="220" t="s">
        <v>19</v>
      </c>
      <c r="I937" s="222"/>
      <c r="J937" s="218"/>
      <c r="K937" s="218"/>
      <c r="L937" s="223"/>
      <c r="M937" s="224"/>
      <c r="N937" s="225"/>
      <c r="O937" s="225"/>
      <c r="P937" s="225"/>
      <c r="Q937" s="225"/>
      <c r="R937" s="225"/>
      <c r="S937" s="225"/>
      <c r="T937" s="226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27" t="s">
        <v>130</v>
      </c>
      <c r="AU937" s="227" t="s">
        <v>79</v>
      </c>
      <c r="AV937" s="13" t="s">
        <v>77</v>
      </c>
      <c r="AW937" s="13" t="s">
        <v>33</v>
      </c>
      <c r="AX937" s="13" t="s">
        <v>72</v>
      </c>
      <c r="AY937" s="227" t="s">
        <v>119</v>
      </c>
    </row>
    <row r="938" s="14" customFormat="1">
      <c r="A938" s="14"/>
      <c r="B938" s="228"/>
      <c r="C938" s="229"/>
      <c r="D938" s="219" t="s">
        <v>130</v>
      </c>
      <c r="E938" s="230" t="s">
        <v>19</v>
      </c>
      <c r="F938" s="231" t="s">
        <v>662</v>
      </c>
      <c r="G938" s="229"/>
      <c r="H938" s="232">
        <v>0.37</v>
      </c>
      <c r="I938" s="233"/>
      <c r="J938" s="229"/>
      <c r="K938" s="229"/>
      <c r="L938" s="234"/>
      <c r="M938" s="235"/>
      <c r="N938" s="236"/>
      <c r="O938" s="236"/>
      <c r="P938" s="236"/>
      <c r="Q938" s="236"/>
      <c r="R938" s="236"/>
      <c r="S938" s="236"/>
      <c r="T938" s="237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38" t="s">
        <v>130</v>
      </c>
      <c r="AU938" s="238" t="s">
        <v>79</v>
      </c>
      <c r="AV938" s="14" t="s">
        <v>79</v>
      </c>
      <c r="AW938" s="14" t="s">
        <v>33</v>
      </c>
      <c r="AX938" s="14" t="s">
        <v>72</v>
      </c>
      <c r="AY938" s="238" t="s">
        <v>119</v>
      </c>
    </row>
    <row r="939" s="13" customFormat="1">
      <c r="A939" s="13"/>
      <c r="B939" s="217"/>
      <c r="C939" s="218"/>
      <c r="D939" s="219" t="s">
        <v>130</v>
      </c>
      <c r="E939" s="220" t="s">
        <v>19</v>
      </c>
      <c r="F939" s="221" t="s">
        <v>613</v>
      </c>
      <c r="G939" s="218"/>
      <c r="H939" s="220" t="s">
        <v>19</v>
      </c>
      <c r="I939" s="222"/>
      <c r="J939" s="218"/>
      <c r="K939" s="218"/>
      <c r="L939" s="223"/>
      <c r="M939" s="224"/>
      <c r="N939" s="225"/>
      <c r="O939" s="225"/>
      <c r="P939" s="225"/>
      <c r="Q939" s="225"/>
      <c r="R939" s="225"/>
      <c r="S939" s="225"/>
      <c r="T939" s="22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27" t="s">
        <v>130</v>
      </c>
      <c r="AU939" s="227" t="s">
        <v>79</v>
      </c>
      <c r="AV939" s="13" t="s">
        <v>77</v>
      </c>
      <c r="AW939" s="13" t="s">
        <v>33</v>
      </c>
      <c r="AX939" s="13" t="s">
        <v>72</v>
      </c>
      <c r="AY939" s="227" t="s">
        <v>119</v>
      </c>
    </row>
    <row r="940" s="14" customFormat="1">
      <c r="A940" s="14"/>
      <c r="B940" s="228"/>
      <c r="C940" s="229"/>
      <c r="D940" s="219" t="s">
        <v>130</v>
      </c>
      <c r="E940" s="230" t="s">
        <v>19</v>
      </c>
      <c r="F940" s="231" t="s">
        <v>663</v>
      </c>
      <c r="G940" s="229"/>
      <c r="H940" s="232">
        <v>0.35599999999999998</v>
      </c>
      <c r="I940" s="233"/>
      <c r="J940" s="229"/>
      <c r="K940" s="229"/>
      <c r="L940" s="234"/>
      <c r="M940" s="235"/>
      <c r="N940" s="236"/>
      <c r="O940" s="236"/>
      <c r="P940" s="236"/>
      <c r="Q940" s="236"/>
      <c r="R940" s="236"/>
      <c r="S940" s="236"/>
      <c r="T940" s="237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38" t="s">
        <v>130</v>
      </c>
      <c r="AU940" s="238" t="s">
        <v>79</v>
      </c>
      <c r="AV940" s="14" t="s">
        <v>79</v>
      </c>
      <c r="AW940" s="14" t="s">
        <v>33</v>
      </c>
      <c r="AX940" s="14" t="s">
        <v>72</v>
      </c>
      <c r="AY940" s="238" t="s">
        <v>119</v>
      </c>
    </row>
    <row r="941" s="13" customFormat="1">
      <c r="A941" s="13"/>
      <c r="B941" s="217"/>
      <c r="C941" s="218"/>
      <c r="D941" s="219" t="s">
        <v>130</v>
      </c>
      <c r="E941" s="220" t="s">
        <v>19</v>
      </c>
      <c r="F941" s="221" t="s">
        <v>615</v>
      </c>
      <c r="G941" s="218"/>
      <c r="H941" s="220" t="s">
        <v>19</v>
      </c>
      <c r="I941" s="222"/>
      <c r="J941" s="218"/>
      <c r="K941" s="218"/>
      <c r="L941" s="223"/>
      <c r="M941" s="224"/>
      <c r="N941" s="225"/>
      <c r="O941" s="225"/>
      <c r="P941" s="225"/>
      <c r="Q941" s="225"/>
      <c r="R941" s="225"/>
      <c r="S941" s="225"/>
      <c r="T941" s="22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27" t="s">
        <v>130</v>
      </c>
      <c r="AU941" s="227" t="s">
        <v>79</v>
      </c>
      <c r="AV941" s="13" t="s">
        <v>77</v>
      </c>
      <c r="AW941" s="13" t="s">
        <v>33</v>
      </c>
      <c r="AX941" s="13" t="s">
        <v>72</v>
      </c>
      <c r="AY941" s="227" t="s">
        <v>119</v>
      </c>
    </row>
    <row r="942" s="14" customFormat="1">
      <c r="A942" s="14"/>
      <c r="B942" s="228"/>
      <c r="C942" s="229"/>
      <c r="D942" s="219" t="s">
        <v>130</v>
      </c>
      <c r="E942" s="230" t="s">
        <v>19</v>
      </c>
      <c r="F942" s="231" t="s">
        <v>664</v>
      </c>
      <c r="G942" s="229"/>
      <c r="H942" s="232">
        <v>0.17199999999999999</v>
      </c>
      <c r="I942" s="233"/>
      <c r="J942" s="229"/>
      <c r="K942" s="229"/>
      <c r="L942" s="234"/>
      <c r="M942" s="235"/>
      <c r="N942" s="236"/>
      <c r="O942" s="236"/>
      <c r="P942" s="236"/>
      <c r="Q942" s="236"/>
      <c r="R942" s="236"/>
      <c r="S942" s="236"/>
      <c r="T942" s="237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38" t="s">
        <v>130</v>
      </c>
      <c r="AU942" s="238" t="s">
        <v>79</v>
      </c>
      <c r="AV942" s="14" t="s">
        <v>79</v>
      </c>
      <c r="AW942" s="14" t="s">
        <v>33</v>
      </c>
      <c r="AX942" s="14" t="s">
        <v>72</v>
      </c>
      <c r="AY942" s="238" t="s">
        <v>119</v>
      </c>
    </row>
    <row r="943" s="13" customFormat="1">
      <c r="A943" s="13"/>
      <c r="B943" s="217"/>
      <c r="C943" s="218"/>
      <c r="D943" s="219" t="s">
        <v>130</v>
      </c>
      <c r="E943" s="220" t="s">
        <v>19</v>
      </c>
      <c r="F943" s="221" t="s">
        <v>368</v>
      </c>
      <c r="G943" s="218"/>
      <c r="H943" s="220" t="s">
        <v>19</v>
      </c>
      <c r="I943" s="222"/>
      <c r="J943" s="218"/>
      <c r="K943" s="218"/>
      <c r="L943" s="223"/>
      <c r="M943" s="224"/>
      <c r="N943" s="225"/>
      <c r="O943" s="225"/>
      <c r="P943" s="225"/>
      <c r="Q943" s="225"/>
      <c r="R943" s="225"/>
      <c r="S943" s="225"/>
      <c r="T943" s="22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27" t="s">
        <v>130</v>
      </c>
      <c r="AU943" s="227" t="s">
        <v>79</v>
      </c>
      <c r="AV943" s="13" t="s">
        <v>77</v>
      </c>
      <c r="AW943" s="13" t="s">
        <v>33</v>
      </c>
      <c r="AX943" s="13" t="s">
        <v>72</v>
      </c>
      <c r="AY943" s="227" t="s">
        <v>119</v>
      </c>
    </row>
    <row r="944" s="13" customFormat="1">
      <c r="A944" s="13"/>
      <c r="B944" s="217"/>
      <c r="C944" s="218"/>
      <c r="D944" s="219" t="s">
        <v>130</v>
      </c>
      <c r="E944" s="220" t="s">
        <v>19</v>
      </c>
      <c r="F944" s="221" t="s">
        <v>617</v>
      </c>
      <c r="G944" s="218"/>
      <c r="H944" s="220" t="s">
        <v>19</v>
      </c>
      <c r="I944" s="222"/>
      <c r="J944" s="218"/>
      <c r="K944" s="218"/>
      <c r="L944" s="223"/>
      <c r="M944" s="224"/>
      <c r="N944" s="225"/>
      <c r="O944" s="225"/>
      <c r="P944" s="225"/>
      <c r="Q944" s="225"/>
      <c r="R944" s="225"/>
      <c r="S944" s="225"/>
      <c r="T944" s="22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27" t="s">
        <v>130</v>
      </c>
      <c r="AU944" s="227" t="s">
        <v>79</v>
      </c>
      <c r="AV944" s="13" t="s">
        <v>77</v>
      </c>
      <c r="AW944" s="13" t="s">
        <v>33</v>
      </c>
      <c r="AX944" s="13" t="s">
        <v>72</v>
      </c>
      <c r="AY944" s="227" t="s">
        <v>119</v>
      </c>
    </row>
    <row r="945" s="14" customFormat="1">
      <c r="A945" s="14"/>
      <c r="B945" s="228"/>
      <c r="C945" s="229"/>
      <c r="D945" s="219" t="s">
        <v>130</v>
      </c>
      <c r="E945" s="230" t="s">
        <v>19</v>
      </c>
      <c r="F945" s="231" t="s">
        <v>665</v>
      </c>
      <c r="G945" s="229"/>
      <c r="H945" s="232">
        <v>0.29299999999999998</v>
      </c>
      <c r="I945" s="233"/>
      <c r="J945" s="229"/>
      <c r="K945" s="229"/>
      <c r="L945" s="234"/>
      <c r="M945" s="235"/>
      <c r="N945" s="236"/>
      <c r="O945" s="236"/>
      <c r="P945" s="236"/>
      <c r="Q945" s="236"/>
      <c r="R945" s="236"/>
      <c r="S945" s="236"/>
      <c r="T945" s="237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38" t="s">
        <v>130</v>
      </c>
      <c r="AU945" s="238" t="s">
        <v>79</v>
      </c>
      <c r="AV945" s="14" t="s">
        <v>79</v>
      </c>
      <c r="AW945" s="14" t="s">
        <v>33</v>
      </c>
      <c r="AX945" s="14" t="s">
        <v>72</v>
      </c>
      <c r="AY945" s="238" t="s">
        <v>119</v>
      </c>
    </row>
    <row r="946" s="13" customFormat="1">
      <c r="A946" s="13"/>
      <c r="B946" s="217"/>
      <c r="C946" s="218"/>
      <c r="D946" s="219" t="s">
        <v>130</v>
      </c>
      <c r="E946" s="220" t="s">
        <v>19</v>
      </c>
      <c r="F946" s="221" t="s">
        <v>619</v>
      </c>
      <c r="G946" s="218"/>
      <c r="H946" s="220" t="s">
        <v>19</v>
      </c>
      <c r="I946" s="222"/>
      <c r="J946" s="218"/>
      <c r="K946" s="218"/>
      <c r="L946" s="223"/>
      <c r="M946" s="224"/>
      <c r="N946" s="225"/>
      <c r="O946" s="225"/>
      <c r="P946" s="225"/>
      <c r="Q946" s="225"/>
      <c r="R946" s="225"/>
      <c r="S946" s="225"/>
      <c r="T946" s="22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27" t="s">
        <v>130</v>
      </c>
      <c r="AU946" s="227" t="s">
        <v>79</v>
      </c>
      <c r="AV946" s="13" t="s">
        <v>77</v>
      </c>
      <c r="AW946" s="13" t="s">
        <v>33</v>
      </c>
      <c r="AX946" s="13" t="s">
        <v>72</v>
      </c>
      <c r="AY946" s="227" t="s">
        <v>119</v>
      </c>
    </row>
    <row r="947" s="14" customFormat="1">
      <c r="A947" s="14"/>
      <c r="B947" s="228"/>
      <c r="C947" s="229"/>
      <c r="D947" s="219" t="s">
        <v>130</v>
      </c>
      <c r="E947" s="230" t="s">
        <v>19</v>
      </c>
      <c r="F947" s="231" t="s">
        <v>666</v>
      </c>
      <c r="G947" s="229"/>
      <c r="H947" s="232">
        <v>0.33500000000000002</v>
      </c>
      <c r="I947" s="233"/>
      <c r="J947" s="229"/>
      <c r="K947" s="229"/>
      <c r="L947" s="234"/>
      <c r="M947" s="235"/>
      <c r="N947" s="236"/>
      <c r="O947" s="236"/>
      <c r="P947" s="236"/>
      <c r="Q947" s="236"/>
      <c r="R947" s="236"/>
      <c r="S947" s="236"/>
      <c r="T947" s="237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38" t="s">
        <v>130</v>
      </c>
      <c r="AU947" s="238" t="s">
        <v>79</v>
      </c>
      <c r="AV947" s="14" t="s">
        <v>79</v>
      </c>
      <c r="AW947" s="14" t="s">
        <v>33</v>
      </c>
      <c r="AX947" s="14" t="s">
        <v>72</v>
      </c>
      <c r="AY947" s="238" t="s">
        <v>119</v>
      </c>
    </row>
    <row r="948" s="15" customFormat="1">
      <c r="A948" s="15"/>
      <c r="B948" s="239"/>
      <c r="C948" s="240"/>
      <c r="D948" s="219" t="s">
        <v>130</v>
      </c>
      <c r="E948" s="241" t="s">
        <v>19</v>
      </c>
      <c r="F948" s="242" t="s">
        <v>133</v>
      </c>
      <c r="G948" s="240"/>
      <c r="H948" s="243">
        <v>2.3029999999999999</v>
      </c>
      <c r="I948" s="244"/>
      <c r="J948" s="240"/>
      <c r="K948" s="240"/>
      <c r="L948" s="245"/>
      <c r="M948" s="246"/>
      <c r="N948" s="247"/>
      <c r="O948" s="247"/>
      <c r="P948" s="247"/>
      <c r="Q948" s="247"/>
      <c r="R948" s="247"/>
      <c r="S948" s="247"/>
      <c r="T948" s="248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49" t="s">
        <v>130</v>
      </c>
      <c r="AU948" s="249" t="s">
        <v>79</v>
      </c>
      <c r="AV948" s="15" t="s">
        <v>126</v>
      </c>
      <c r="AW948" s="15" t="s">
        <v>33</v>
      </c>
      <c r="AX948" s="15" t="s">
        <v>77</v>
      </c>
      <c r="AY948" s="249" t="s">
        <v>119</v>
      </c>
    </row>
    <row r="949" s="14" customFormat="1">
      <c r="A949" s="14"/>
      <c r="B949" s="228"/>
      <c r="C949" s="229"/>
      <c r="D949" s="219" t="s">
        <v>130</v>
      </c>
      <c r="E949" s="229"/>
      <c r="F949" s="231" t="s">
        <v>667</v>
      </c>
      <c r="G949" s="229"/>
      <c r="H949" s="232">
        <v>2.4180000000000001</v>
      </c>
      <c r="I949" s="233"/>
      <c r="J949" s="229"/>
      <c r="K949" s="229"/>
      <c r="L949" s="234"/>
      <c r="M949" s="235"/>
      <c r="N949" s="236"/>
      <c r="O949" s="236"/>
      <c r="P949" s="236"/>
      <c r="Q949" s="236"/>
      <c r="R949" s="236"/>
      <c r="S949" s="236"/>
      <c r="T949" s="237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38" t="s">
        <v>130</v>
      </c>
      <c r="AU949" s="238" t="s">
        <v>79</v>
      </c>
      <c r="AV949" s="14" t="s">
        <v>79</v>
      </c>
      <c r="AW949" s="14" t="s">
        <v>4</v>
      </c>
      <c r="AX949" s="14" t="s">
        <v>77</v>
      </c>
      <c r="AY949" s="238" t="s">
        <v>119</v>
      </c>
    </row>
    <row r="950" s="2" customFormat="1" ht="24.15" customHeight="1">
      <c r="A950" s="40"/>
      <c r="B950" s="41"/>
      <c r="C950" s="199" t="s">
        <v>668</v>
      </c>
      <c r="D950" s="199" t="s">
        <v>121</v>
      </c>
      <c r="E950" s="200" t="s">
        <v>669</v>
      </c>
      <c r="F950" s="201" t="s">
        <v>670</v>
      </c>
      <c r="G950" s="202" t="s">
        <v>361</v>
      </c>
      <c r="H950" s="203">
        <v>1165.598</v>
      </c>
      <c r="I950" s="204"/>
      <c r="J950" s="205">
        <f>ROUND(I950*H950,2)</f>
        <v>0</v>
      </c>
      <c r="K950" s="201" t="s">
        <v>125</v>
      </c>
      <c r="L950" s="46"/>
      <c r="M950" s="206" t="s">
        <v>19</v>
      </c>
      <c r="N950" s="207" t="s">
        <v>43</v>
      </c>
      <c r="O950" s="86"/>
      <c r="P950" s="208">
        <f>O950*H950</f>
        <v>0</v>
      </c>
      <c r="Q950" s="208">
        <v>5.0000000000000002E-05</v>
      </c>
      <c r="R950" s="208">
        <f>Q950*H950</f>
        <v>0.058279900000000003</v>
      </c>
      <c r="S950" s="208">
        <v>0</v>
      </c>
      <c r="T950" s="209">
        <f>S950*H950</f>
        <v>0</v>
      </c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R950" s="210" t="s">
        <v>271</v>
      </c>
      <c r="AT950" s="210" t="s">
        <v>121</v>
      </c>
      <c r="AU950" s="210" t="s">
        <v>79</v>
      </c>
      <c r="AY950" s="19" t="s">
        <v>119</v>
      </c>
      <c r="BE950" s="211">
        <f>IF(N950="základní",J950,0)</f>
        <v>0</v>
      </c>
      <c r="BF950" s="211">
        <f>IF(N950="snížená",J950,0)</f>
        <v>0</v>
      </c>
      <c r="BG950" s="211">
        <f>IF(N950="zákl. přenesená",J950,0)</f>
        <v>0</v>
      </c>
      <c r="BH950" s="211">
        <f>IF(N950="sníž. přenesená",J950,0)</f>
        <v>0</v>
      </c>
      <c r="BI950" s="211">
        <f>IF(N950="nulová",J950,0)</f>
        <v>0</v>
      </c>
      <c r="BJ950" s="19" t="s">
        <v>77</v>
      </c>
      <c r="BK950" s="211">
        <f>ROUND(I950*H950,2)</f>
        <v>0</v>
      </c>
      <c r="BL950" s="19" t="s">
        <v>271</v>
      </c>
      <c r="BM950" s="210" t="s">
        <v>671</v>
      </c>
    </row>
    <row r="951" s="2" customFormat="1">
      <c r="A951" s="40"/>
      <c r="B951" s="41"/>
      <c r="C951" s="42"/>
      <c r="D951" s="212" t="s">
        <v>128</v>
      </c>
      <c r="E951" s="42"/>
      <c r="F951" s="213" t="s">
        <v>672</v>
      </c>
      <c r="G951" s="42"/>
      <c r="H951" s="42"/>
      <c r="I951" s="214"/>
      <c r="J951" s="42"/>
      <c r="K951" s="42"/>
      <c r="L951" s="46"/>
      <c r="M951" s="215"/>
      <c r="N951" s="216"/>
      <c r="O951" s="86"/>
      <c r="P951" s="86"/>
      <c r="Q951" s="86"/>
      <c r="R951" s="86"/>
      <c r="S951" s="86"/>
      <c r="T951" s="87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T951" s="19" t="s">
        <v>128</v>
      </c>
      <c r="AU951" s="19" t="s">
        <v>79</v>
      </c>
    </row>
    <row r="952" s="13" customFormat="1">
      <c r="A952" s="13"/>
      <c r="B952" s="217"/>
      <c r="C952" s="218"/>
      <c r="D952" s="219" t="s">
        <v>130</v>
      </c>
      <c r="E952" s="220" t="s">
        <v>19</v>
      </c>
      <c r="F952" s="221" t="s">
        <v>364</v>
      </c>
      <c r="G952" s="218"/>
      <c r="H952" s="220" t="s">
        <v>19</v>
      </c>
      <c r="I952" s="222"/>
      <c r="J952" s="218"/>
      <c r="K952" s="218"/>
      <c r="L952" s="223"/>
      <c r="M952" s="224"/>
      <c r="N952" s="225"/>
      <c r="O952" s="225"/>
      <c r="P952" s="225"/>
      <c r="Q952" s="225"/>
      <c r="R952" s="225"/>
      <c r="S952" s="225"/>
      <c r="T952" s="226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27" t="s">
        <v>130</v>
      </c>
      <c r="AU952" s="227" t="s">
        <v>79</v>
      </c>
      <c r="AV952" s="13" t="s">
        <v>77</v>
      </c>
      <c r="AW952" s="13" t="s">
        <v>33</v>
      </c>
      <c r="AX952" s="13" t="s">
        <v>72</v>
      </c>
      <c r="AY952" s="227" t="s">
        <v>119</v>
      </c>
    </row>
    <row r="953" s="13" customFormat="1">
      <c r="A953" s="13"/>
      <c r="B953" s="217"/>
      <c r="C953" s="218"/>
      <c r="D953" s="219" t="s">
        <v>130</v>
      </c>
      <c r="E953" s="220" t="s">
        <v>19</v>
      </c>
      <c r="F953" s="221" t="s">
        <v>673</v>
      </c>
      <c r="G953" s="218"/>
      <c r="H953" s="220" t="s">
        <v>19</v>
      </c>
      <c r="I953" s="222"/>
      <c r="J953" s="218"/>
      <c r="K953" s="218"/>
      <c r="L953" s="223"/>
      <c r="M953" s="224"/>
      <c r="N953" s="225"/>
      <c r="O953" s="225"/>
      <c r="P953" s="225"/>
      <c r="Q953" s="225"/>
      <c r="R953" s="225"/>
      <c r="S953" s="225"/>
      <c r="T953" s="226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27" t="s">
        <v>130</v>
      </c>
      <c r="AU953" s="227" t="s">
        <v>79</v>
      </c>
      <c r="AV953" s="13" t="s">
        <v>77</v>
      </c>
      <c r="AW953" s="13" t="s">
        <v>33</v>
      </c>
      <c r="AX953" s="13" t="s">
        <v>72</v>
      </c>
      <c r="AY953" s="227" t="s">
        <v>119</v>
      </c>
    </row>
    <row r="954" s="14" customFormat="1">
      <c r="A954" s="14"/>
      <c r="B954" s="228"/>
      <c r="C954" s="229"/>
      <c r="D954" s="219" t="s">
        <v>130</v>
      </c>
      <c r="E954" s="230" t="s">
        <v>19</v>
      </c>
      <c r="F954" s="231" t="s">
        <v>674</v>
      </c>
      <c r="G954" s="229"/>
      <c r="H954" s="232">
        <v>20.556999999999999</v>
      </c>
      <c r="I954" s="233"/>
      <c r="J954" s="229"/>
      <c r="K954" s="229"/>
      <c r="L954" s="234"/>
      <c r="M954" s="235"/>
      <c r="N954" s="236"/>
      <c r="O954" s="236"/>
      <c r="P954" s="236"/>
      <c r="Q954" s="236"/>
      <c r="R954" s="236"/>
      <c r="S954" s="236"/>
      <c r="T954" s="237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38" t="s">
        <v>130</v>
      </c>
      <c r="AU954" s="238" t="s">
        <v>79</v>
      </c>
      <c r="AV954" s="14" t="s">
        <v>79</v>
      </c>
      <c r="AW954" s="14" t="s">
        <v>33</v>
      </c>
      <c r="AX954" s="14" t="s">
        <v>72</v>
      </c>
      <c r="AY954" s="238" t="s">
        <v>119</v>
      </c>
    </row>
    <row r="955" s="13" customFormat="1">
      <c r="A955" s="13"/>
      <c r="B955" s="217"/>
      <c r="C955" s="218"/>
      <c r="D955" s="219" t="s">
        <v>130</v>
      </c>
      <c r="E955" s="220" t="s">
        <v>19</v>
      </c>
      <c r="F955" s="221" t="s">
        <v>675</v>
      </c>
      <c r="G955" s="218"/>
      <c r="H955" s="220" t="s">
        <v>19</v>
      </c>
      <c r="I955" s="222"/>
      <c r="J955" s="218"/>
      <c r="K955" s="218"/>
      <c r="L955" s="223"/>
      <c r="M955" s="224"/>
      <c r="N955" s="225"/>
      <c r="O955" s="225"/>
      <c r="P955" s="225"/>
      <c r="Q955" s="225"/>
      <c r="R955" s="225"/>
      <c r="S955" s="225"/>
      <c r="T955" s="22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27" t="s">
        <v>130</v>
      </c>
      <c r="AU955" s="227" t="s">
        <v>79</v>
      </c>
      <c r="AV955" s="13" t="s">
        <v>77</v>
      </c>
      <c r="AW955" s="13" t="s">
        <v>33</v>
      </c>
      <c r="AX955" s="13" t="s">
        <v>72</v>
      </c>
      <c r="AY955" s="227" t="s">
        <v>119</v>
      </c>
    </row>
    <row r="956" s="14" customFormat="1">
      <c r="A956" s="14"/>
      <c r="B956" s="228"/>
      <c r="C956" s="229"/>
      <c r="D956" s="219" t="s">
        <v>130</v>
      </c>
      <c r="E956" s="230" t="s">
        <v>19</v>
      </c>
      <c r="F956" s="231" t="s">
        <v>676</v>
      </c>
      <c r="G956" s="229"/>
      <c r="H956" s="232">
        <v>41.299999999999997</v>
      </c>
      <c r="I956" s="233"/>
      <c r="J956" s="229"/>
      <c r="K956" s="229"/>
      <c r="L956" s="234"/>
      <c r="M956" s="235"/>
      <c r="N956" s="236"/>
      <c r="O956" s="236"/>
      <c r="P956" s="236"/>
      <c r="Q956" s="236"/>
      <c r="R956" s="236"/>
      <c r="S956" s="236"/>
      <c r="T956" s="237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38" t="s">
        <v>130</v>
      </c>
      <c r="AU956" s="238" t="s">
        <v>79</v>
      </c>
      <c r="AV956" s="14" t="s">
        <v>79</v>
      </c>
      <c r="AW956" s="14" t="s">
        <v>33</v>
      </c>
      <c r="AX956" s="14" t="s">
        <v>72</v>
      </c>
      <c r="AY956" s="238" t="s">
        <v>119</v>
      </c>
    </row>
    <row r="957" s="13" customFormat="1">
      <c r="A957" s="13"/>
      <c r="B957" s="217"/>
      <c r="C957" s="218"/>
      <c r="D957" s="219" t="s">
        <v>130</v>
      </c>
      <c r="E957" s="220" t="s">
        <v>19</v>
      </c>
      <c r="F957" s="221" t="s">
        <v>677</v>
      </c>
      <c r="G957" s="218"/>
      <c r="H957" s="220" t="s">
        <v>19</v>
      </c>
      <c r="I957" s="222"/>
      <c r="J957" s="218"/>
      <c r="K957" s="218"/>
      <c r="L957" s="223"/>
      <c r="M957" s="224"/>
      <c r="N957" s="225"/>
      <c r="O957" s="225"/>
      <c r="P957" s="225"/>
      <c r="Q957" s="225"/>
      <c r="R957" s="225"/>
      <c r="S957" s="225"/>
      <c r="T957" s="226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27" t="s">
        <v>130</v>
      </c>
      <c r="AU957" s="227" t="s">
        <v>79</v>
      </c>
      <c r="AV957" s="13" t="s">
        <v>77</v>
      </c>
      <c r="AW957" s="13" t="s">
        <v>33</v>
      </c>
      <c r="AX957" s="13" t="s">
        <v>72</v>
      </c>
      <c r="AY957" s="227" t="s">
        <v>119</v>
      </c>
    </row>
    <row r="958" s="14" customFormat="1">
      <c r="A958" s="14"/>
      <c r="B958" s="228"/>
      <c r="C958" s="229"/>
      <c r="D958" s="219" t="s">
        <v>130</v>
      </c>
      <c r="E958" s="230" t="s">
        <v>19</v>
      </c>
      <c r="F958" s="231" t="s">
        <v>678</v>
      </c>
      <c r="G958" s="229"/>
      <c r="H958" s="232">
        <v>40.929000000000002</v>
      </c>
      <c r="I958" s="233"/>
      <c r="J958" s="229"/>
      <c r="K958" s="229"/>
      <c r="L958" s="234"/>
      <c r="M958" s="235"/>
      <c r="N958" s="236"/>
      <c r="O958" s="236"/>
      <c r="P958" s="236"/>
      <c r="Q958" s="236"/>
      <c r="R958" s="236"/>
      <c r="S958" s="236"/>
      <c r="T958" s="237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38" t="s">
        <v>130</v>
      </c>
      <c r="AU958" s="238" t="s">
        <v>79</v>
      </c>
      <c r="AV958" s="14" t="s">
        <v>79</v>
      </c>
      <c r="AW958" s="14" t="s">
        <v>33</v>
      </c>
      <c r="AX958" s="14" t="s">
        <v>72</v>
      </c>
      <c r="AY958" s="238" t="s">
        <v>119</v>
      </c>
    </row>
    <row r="959" s="13" customFormat="1">
      <c r="A959" s="13"/>
      <c r="B959" s="217"/>
      <c r="C959" s="218"/>
      <c r="D959" s="219" t="s">
        <v>130</v>
      </c>
      <c r="E959" s="220" t="s">
        <v>19</v>
      </c>
      <c r="F959" s="221" t="s">
        <v>679</v>
      </c>
      <c r="G959" s="218"/>
      <c r="H959" s="220" t="s">
        <v>19</v>
      </c>
      <c r="I959" s="222"/>
      <c r="J959" s="218"/>
      <c r="K959" s="218"/>
      <c r="L959" s="223"/>
      <c r="M959" s="224"/>
      <c r="N959" s="225"/>
      <c r="O959" s="225"/>
      <c r="P959" s="225"/>
      <c r="Q959" s="225"/>
      <c r="R959" s="225"/>
      <c r="S959" s="225"/>
      <c r="T959" s="22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27" t="s">
        <v>130</v>
      </c>
      <c r="AU959" s="227" t="s">
        <v>79</v>
      </c>
      <c r="AV959" s="13" t="s">
        <v>77</v>
      </c>
      <c r="AW959" s="13" t="s">
        <v>33</v>
      </c>
      <c r="AX959" s="13" t="s">
        <v>72</v>
      </c>
      <c r="AY959" s="227" t="s">
        <v>119</v>
      </c>
    </row>
    <row r="960" s="14" customFormat="1">
      <c r="A960" s="14"/>
      <c r="B960" s="228"/>
      <c r="C960" s="229"/>
      <c r="D960" s="219" t="s">
        <v>130</v>
      </c>
      <c r="E960" s="230" t="s">
        <v>19</v>
      </c>
      <c r="F960" s="231" t="s">
        <v>680</v>
      </c>
      <c r="G960" s="229"/>
      <c r="H960" s="232">
        <v>40.374000000000002</v>
      </c>
      <c r="I960" s="233"/>
      <c r="J960" s="229"/>
      <c r="K960" s="229"/>
      <c r="L960" s="234"/>
      <c r="M960" s="235"/>
      <c r="N960" s="236"/>
      <c r="O960" s="236"/>
      <c r="P960" s="236"/>
      <c r="Q960" s="236"/>
      <c r="R960" s="236"/>
      <c r="S960" s="236"/>
      <c r="T960" s="237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38" t="s">
        <v>130</v>
      </c>
      <c r="AU960" s="238" t="s">
        <v>79</v>
      </c>
      <c r="AV960" s="14" t="s">
        <v>79</v>
      </c>
      <c r="AW960" s="14" t="s">
        <v>33</v>
      </c>
      <c r="AX960" s="14" t="s">
        <v>72</v>
      </c>
      <c r="AY960" s="238" t="s">
        <v>119</v>
      </c>
    </row>
    <row r="961" s="13" customFormat="1">
      <c r="A961" s="13"/>
      <c r="B961" s="217"/>
      <c r="C961" s="218"/>
      <c r="D961" s="219" t="s">
        <v>130</v>
      </c>
      <c r="E961" s="220" t="s">
        <v>19</v>
      </c>
      <c r="F961" s="221" t="s">
        <v>681</v>
      </c>
      <c r="G961" s="218"/>
      <c r="H961" s="220" t="s">
        <v>19</v>
      </c>
      <c r="I961" s="222"/>
      <c r="J961" s="218"/>
      <c r="K961" s="218"/>
      <c r="L961" s="223"/>
      <c r="M961" s="224"/>
      <c r="N961" s="225"/>
      <c r="O961" s="225"/>
      <c r="P961" s="225"/>
      <c r="Q961" s="225"/>
      <c r="R961" s="225"/>
      <c r="S961" s="225"/>
      <c r="T961" s="22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27" t="s">
        <v>130</v>
      </c>
      <c r="AU961" s="227" t="s">
        <v>79</v>
      </c>
      <c r="AV961" s="13" t="s">
        <v>77</v>
      </c>
      <c r="AW961" s="13" t="s">
        <v>33</v>
      </c>
      <c r="AX961" s="13" t="s">
        <v>72</v>
      </c>
      <c r="AY961" s="227" t="s">
        <v>119</v>
      </c>
    </row>
    <row r="962" s="14" customFormat="1">
      <c r="A962" s="14"/>
      <c r="B962" s="228"/>
      <c r="C962" s="229"/>
      <c r="D962" s="219" t="s">
        <v>130</v>
      </c>
      <c r="E962" s="230" t="s">
        <v>19</v>
      </c>
      <c r="F962" s="231" t="s">
        <v>682</v>
      </c>
      <c r="G962" s="229"/>
      <c r="H962" s="232">
        <v>20.279</v>
      </c>
      <c r="I962" s="233"/>
      <c r="J962" s="229"/>
      <c r="K962" s="229"/>
      <c r="L962" s="234"/>
      <c r="M962" s="235"/>
      <c r="N962" s="236"/>
      <c r="O962" s="236"/>
      <c r="P962" s="236"/>
      <c r="Q962" s="236"/>
      <c r="R962" s="236"/>
      <c r="S962" s="236"/>
      <c r="T962" s="237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38" t="s">
        <v>130</v>
      </c>
      <c r="AU962" s="238" t="s">
        <v>79</v>
      </c>
      <c r="AV962" s="14" t="s">
        <v>79</v>
      </c>
      <c r="AW962" s="14" t="s">
        <v>33</v>
      </c>
      <c r="AX962" s="14" t="s">
        <v>72</v>
      </c>
      <c r="AY962" s="238" t="s">
        <v>119</v>
      </c>
    </row>
    <row r="963" s="13" customFormat="1">
      <c r="A963" s="13"/>
      <c r="B963" s="217"/>
      <c r="C963" s="218"/>
      <c r="D963" s="219" t="s">
        <v>130</v>
      </c>
      <c r="E963" s="220" t="s">
        <v>19</v>
      </c>
      <c r="F963" s="221" t="s">
        <v>683</v>
      </c>
      <c r="G963" s="218"/>
      <c r="H963" s="220" t="s">
        <v>19</v>
      </c>
      <c r="I963" s="222"/>
      <c r="J963" s="218"/>
      <c r="K963" s="218"/>
      <c r="L963" s="223"/>
      <c r="M963" s="224"/>
      <c r="N963" s="225"/>
      <c r="O963" s="225"/>
      <c r="P963" s="225"/>
      <c r="Q963" s="225"/>
      <c r="R963" s="225"/>
      <c r="S963" s="225"/>
      <c r="T963" s="22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27" t="s">
        <v>130</v>
      </c>
      <c r="AU963" s="227" t="s">
        <v>79</v>
      </c>
      <c r="AV963" s="13" t="s">
        <v>77</v>
      </c>
      <c r="AW963" s="13" t="s">
        <v>33</v>
      </c>
      <c r="AX963" s="13" t="s">
        <v>72</v>
      </c>
      <c r="AY963" s="227" t="s">
        <v>119</v>
      </c>
    </row>
    <row r="964" s="14" customFormat="1">
      <c r="A964" s="14"/>
      <c r="B964" s="228"/>
      <c r="C964" s="229"/>
      <c r="D964" s="219" t="s">
        <v>130</v>
      </c>
      <c r="E964" s="230" t="s">
        <v>19</v>
      </c>
      <c r="F964" s="231" t="s">
        <v>684</v>
      </c>
      <c r="G964" s="229"/>
      <c r="H964" s="232">
        <v>20.372</v>
      </c>
      <c r="I964" s="233"/>
      <c r="J964" s="229"/>
      <c r="K964" s="229"/>
      <c r="L964" s="234"/>
      <c r="M964" s="235"/>
      <c r="N964" s="236"/>
      <c r="O964" s="236"/>
      <c r="P964" s="236"/>
      <c r="Q964" s="236"/>
      <c r="R964" s="236"/>
      <c r="S964" s="236"/>
      <c r="T964" s="237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38" t="s">
        <v>130</v>
      </c>
      <c r="AU964" s="238" t="s">
        <v>79</v>
      </c>
      <c r="AV964" s="14" t="s">
        <v>79</v>
      </c>
      <c r="AW964" s="14" t="s">
        <v>33</v>
      </c>
      <c r="AX964" s="14" t="s">
        <v>72</v>
      </c>
      <c r="AY964" s="238" t="s">
        <v>119</v>
      </c>
    </row>
    <row r="965" s="13" customFormat="1">
      <c r="A965" s="13"/>
      <c r="B965" s="217"/>
      <c r="C965" s="218"/>
      <c r="D965" s="219" t="s">
        <v>130</v>
      </c>
      <c r="E965" s="220" t="s">
        <v>19</v>
      </c>
      <c r="F965" s="221" t="s">
        <v>685</v>
      </c>
      <c r="G965" s="218"/>
      <c r="H965" s="220" t="s">
        <v>19</v>
      </c>
      <c r="I965" s="222"/>
      <c r="J965" s="218"/>
      <c r="K965" s="218"/>
      <c r="L965" s="223"/>
      <c r="M965" s="224"/>
      <c r="N965" s="225"/>
      <c r="O965" s="225"/>
      <c r="P965" s="225"/>
      <c r="Q965" s="225"/>
      <c r="R965" s="225"/>
      <c r="S965" s="225"/>
      <c r="T965" s="22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27" t="s">
        <v>130</v>
      </c>
      <c r="AU965" s="227" t="s">
        <v>79</v>
      </c>
      <c r="AV965" s="13" t="s">
        <v>77</v>
      </c>
      <c r="AW965" s="13" t="s">
        <v>33</v>
      </c>
      <c r="AX965" s="13" t="s">
        <v>72</v>
      </c>
      <c r="AY965" s="227" t="s">
        <v>119</v>
      </c>
    </row>
    <row r="966" s="14" customFormat="1">
      <c r="A966" s="14"/>
      <c r="B966" s="228"/>
      <c r="C966" s="229"/>
      <c r="D966" s="219" t="s">
        <v>130</v>
      </c>
      <c r="E966" s="230" t="s">
        <v>19</v>
      </c>
      <c r="F966" s="231" t="s">
        <v>686</v>
      </c>
      <c r="G966" s="229"/>
      <c r="H966" s="232">
        <v>40.744</v>
      </c>
      <c r="I966" s="233"/>
      <c r="J966" s="229"/>
      <c r="K966" s="229"/>
      <c r="L966" s="234"/>
      <c r="M966" s="235"/>
      <c r="N966" s="236"/>
      <c r="O966" s="236"/>
      <c r="P966" s="236"/>
      <c r="Q966" s="236"/>
      <c r="R966" s="236"/>
      <c r="S966" s="236"/>
      <c r="T966" s="237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38" t="s">
        <v>130</v>
      </c>
      <c r="AU966" s="238" t="s">
        <v>79</v>
      </c>
      <c r="AV966" s="14" t="s">
        <v>79</v>
      </c>
      <c r="AW966" s="14" t="s">
        <v>33</v>
      </c>
      <c r="AX966" s="14" t="s">
        <v>72</v>
      </c>
      <c r="AY966" s="238" t="s">
        <v>119</v>
      </c>
    </row>
    <row r="967" s="13" customFormat="1">
      <c r="A967" s="13"/>
      <c r="B967" s="217"/>
      <c r="C967" s="218"/>
      <c r="D967" s="219" t="s">
        <v>130</v>
      </c>
      <c r="E967" s="220" t="s">
        <v>19</v>
      </c>
      <c r="F967" s="221" t="s">
        <v>687</v>
      </c>
      <c r="G967" s="218"/>
      <c r="H967" s="220" t="s">
        <v>19</v>
      </c>
      <c r="I967" s="222"/>
      <c r="J967" s="218"/>
      <c r="K967" s="218"/>
      <c r="L967" s="223"/>
      <c r="M967" s="224"/>
      <c r="N967" s="225"/>
      <c r="O967" s="225"/>
      <c r="P967" s="225"/>
      <c r="Q967" s="225"/>
      <c r="R967" s="225"/>
      <c r="S967" s="225"/>
      <c r="T967" s="22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27" t="s">
        <v>130</v>
      </c>
      <c r="AU967" s="227" t="s">
        <v>79</v>
      </c>
      <c r="AV967" s="13" t="s">
        <v>77</v>
      </c>
      <c r="AW967" s="13" t="s">
        <v>33</v>
      </c>
      <c r="AX967" s="13" t="s">
        <v>72</v>
      </c>
      <c r="AY967" s="227" t="s">
        <v>119</v>
      </c>
    </row>
    <row r="968" s="14" customFormat="1">
      <c r="A968" s="14"/>
      <c r="B968" s="228"/>
      <c r="C968" s="229"/>
      <c r="D968" s="219" t="s">
        <v>130</v>
      </c>
      <c r="E968" s="230" t="s">
        <v>19</v>
      </c>
      <c r="F968" s="231" t="s">
        <v>686</v>
      </c>
      <c r="G968" s="229"/>
      <c r="H968" s="232">
        <v>40.744</v>
      </c>
      <c r="I968" s="233"/>
      <c r="J968" s="229"/>
      <c r="K968" s="229"/>
      <c r="L968" s="234"/>
      <c r="M968" s="235"/>
      <c r="N968" s="236"/>
      <c r="O968" s="236"/>
      <c r="P968" s="236"/>
      <c r="Q968" s="236"/>
      <c r="R968" s="236"/>
      <c r="S968" s="236"/>
      <c r="T968" s="237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38" t="s">
        <v>130</v>
      </c>
      <c r="AU968" s="238" t="s">
        <v>79</v>
      </c>
      <c r="AV968" s="14" t="s">
        <v>79</v>
      </c>
      <c r="AW968" s="14" t="s">
        <v>33</v>
      </c>
      <c r="AX968" s="14" t="s">
        <v>72</v>
      </c>
      <c r="AY968" s="238" t="s">
        <v>119</v>
      </c>
    </row>
    <row r="969" s="13" customFormat="1">
      <c r="A969" s="13"/>
      <c r="B969" s="217"/>
      <c r="C969" s="218"/>
      <c r="D969" s="219" t="s">
        <v>130</v>
      </c>
      <c r="E969" s="220" t="s">
        <v>19</v>
      </c>
      <c r="F969" s="221" t="s">
        <v>688</v>
      </c>
      <c r="G969" s="218"/>
      <c r="H969" s="220" t="s">
        <v>19</v>
      </c>
      <c r="I969" s="222"/>
      <c r="J969" s="218"/>
      <c r="K969" s="218"/>
      <c r="L969" s="223"/>
      <c r="M969" s="224"/>
      <c r="N969" s="225"/>
      <c r="O969" s="225"/>
      <c r="P969" s="225"/>
      <c r="Q969" s="225"/>
      <c r="R969" s="225"/>
      <c r="S969" s="225"/>
      <c r="T969" s="226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27" t="s">
        <v>130</v>
      </c>
      <c r="AU969" s="227" t="s">
        <v>79</v>
      </c>
      <c r="AV969" s="13" t="s">
        <v>77</v>
      </c>
      <c r="AW969" s="13" t="s">
        <v>33</v>
      </c>
      <c r="AX969" s="13" t="s">
        <v>72</v>
      </c>
      <c r="AY969" s="227" t="s">
        <v>119</v>
      </c>
    </row>
    <row r="970" s="14" customFormat="1">
      <c r="A970" s="14"/>
      <c r="B970" s="228"/>
      <c r="C970" s="229"/>
      <c r="D970" s="219" t="s">
        <v>130</v>
      </c>
      <c r="E970" s="230" t="s">
        <v>19</v>
      </c>
      <c r="F970" s="231" t="s">
        <v>686</v>
      </c>
      <c r="G970" s="229"/>
      <c r="H970" s="232">
        <v>40.744</v>
      </c>
      <c r="I970" s="233"/>
      <c r="J970" s="229"/>
      <c r="K970" s="229"/>
      <c r="L970" s="234"/>
      <c r="M970" s="235"/>
      <c r="N970" s="236"/>
      <c r="O970" s="236"/>
      <c r="P970" s="236"/>
      <c r="Q970" s="236"/>
      <c r="R970" s="236"/>
      <c r="S970" s="236"/>
      <c r="T970" s="237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38" t="s">
        <v>130</v>
      </c>
      <c r="AU970" s="238" t="s">
        <v>79</v>
      </c>
      <c r="AV970" s="14" t="s">
        <v>79</v>
      </c>
      <c r="AW970" s="14" t="s">
        <v>33</v>
      </c>
      <c r="AX970" s="14" t="s">
        <v>72</v>
      </c>
      <c r="AY970" s="238" t="s">
        <v>119</v>
      </c>
    </row>
    <row r="971" s="13" customFormat="1">
      <c r="A971" s="13"/>
      <c r="B971" s="217"/>
      <c r="C971" s="218"/>
      <c r="D971" s="219" t="s">
        <v>130</v>
      </c>
      <c r="E971" s="220" t="s">
        <v>19</v>
      </c>
      <c r="F971" s="221" t="s">
        <v>689</v>
      </c>
      <c r="G971" s="218"/>
      <c r="H971" s="220" t="s">
        <v>19</v>
      </c>
      <c r="I971" s="222"/>
      <c r="J971" s="218"/>
      <c r="K971" s="218"/>
      <c r="L971" s="223"/>
      <c r="M971" s="224"/>
      <c r="N971" s="225"/>
      <c r="O971" s="225"/>
      <c r="P971" s="225"/>
      <c r="Q971" s="225"/>
      <c r="R971" s="225"/>
      <c r="S971" s="225"/>
      <c r="T971" s="226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27" t="s">
        <v>130</v>
      </c>
      <c r="AU971" s="227" t="s">
        <v>79</v>
      </c>
      <c r="AV971" s="13" t="s">
        <v>77</v>
      </c>
      <c r="AW971" s="13" t="s">
        <v>33</v>
      </c>
      <c r="AX971" s="13" t="s">
        <v>72</v>
      </c>
      <c r="AY971" s="227" t="s">
        <v>119</v>
      </c>
    </row>
    <row r="972" s="14" customFormat="1">
      <c r="A972" s="14"/>
      <c r="B972" s="228"/>
      <c r="C972" s="229"/>
      <c r="D972" s="219" t="s">
        <v>130</v>
      </c>
      <c r="E972" s="230" t="s">
        <v>19</v>
      </c>
      <c r="F972" s="231" t="s">
        <v>686</v>
      </c>
      <c r="G972" s="229"/>
      <c r="H972" s="232">
        <v>40.744</v>
      </c>
      <c r="I972" s="233"/>
      <c r="J972" s="229"/>
      <c r="K972" s="229"/>
      <c r="L972" s="234"/>
      <c r="M972" s="235"/>
      <c r="N972" s="236"/>
      <c r="O972" s="236"/>
      <c r="P972" s="236"/>
      <c r="Q972" s="236"/>
      <c r="R972" s="236"/>
      <c r="S972" s="236"/>
      <c r="T972" s="237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38" t="s">
        <v>130</v>
      </c>
      <c r="AU972" s="238" t="s">
        <v>79</v>
      </c>
      <c r="AV972" s="14" t="s">
        <v>79</v>
      </c>
      <c r="AW972" s="14" t="s">
        <v>33</v>
      </c>
      <c r="AX972" s="14" t="s">
        <v>72</v>
      </c>
      <c r="AY972" s="238" t="s">
        <v>119</v>
      </c>
    </row>
    <row r="973" s="13" customFormat="1">
      <c r="A973" s="13"/>
      <c r="B973" s="217"/>
      <c r="C973" s="218"/>
      <c r="D973" s="219" t="s">
        <v>130</v>
      </c>
      <c r="E973" s="220" t="s">
        <v>19</v>
      </c>
      <c r="F973" s="221" t="s">
        <v>690</v>
      </c>
      <c r="G973" s="218"/>
      <c r="H973" s="220" t="s">
        <v>19</v>
      </c>
      <c r="I973" s="222"/>
      <c r="J973" s="218"/>
      <c r="K973" s="218"/>
      <c r="L973" s="223"/>
      <c r="M973" s="224"/>
      <c r="N973" s="225"/>
      <c r="O973" s="225"/>
      <c r="P973" s="225"/>
      <c r="Q973" s="225"/>
      <c r="R973" s="225"/>
      <c r="S973" s="225"/>
      <c r="T973" s="226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27" t="s">
        <v>130</v>
      </c>
      <c r="AU973" s="227" t="s">
        <v>79</v>
      </c>
      <c r="AV973" s="13" t="s">
        <v>77</v>
      </c>
      <c r="AW973" s="13" t="s">
        <v>33</v>
      </c>
      <c r="AX973" s="13" t="s">
        <v>72</v>
      </c>
      <c r="AY973" s="227" t="s">
        <v>119</v>
      </c>
    </row>
    <row r="974" s="14" customFormat="1">
      <c r="A974" s="14"/>
      <c r="B974" s="228"/>
      <c r="C974" s="229"/>
      <c r="D974" s="219" t="s">
        <v>130</v>
      </c>
      <c r="E974" s="230" t="s">
        <v>19</v>
      </c>
      <c r="F974" s="231" t="s">
        <v>686</v>
      </c>
      <c r="G974" s="229"/>
      <c r="H974" s="232">
        <v>40.744</v>
      </c>
      <c r="I974" s="233"/>
      <c r="J974" s="229"/>
      <c r="K974" s="229"/>
      <c r="L974" s="234"/>
      <c r="M974" s="235"/>
      <c r="N974" s="236"/>
      <c r="O974" s="236"/>
      <c r="P974" s="236"/>
      <c r="Q974" s="236"/>
      <c r="R974" s="236"/>
      <c r="S974" s="236"/>
      <c r="T974" s="237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38" t="s">
        <v>130</v>
      </c>
      <c r="AU974" s="238" t="s">
        <v>79</v>
      </c>
      <c r="AV974" s="14" t="s">
        <v>79</v>
      </c>
      <c r="AW974" s="14" t="s">
        <v>33</v>
      </c>
      <c r="AX974" s="14" t="s">
        <v>72</v>
      </c>
      <c r="AY974" s="238" t="s">
        <v>119</v>
      </c>
    </row>
    <row r="975" s="13" customFormat="1">
      <c r="A975" s="13"/>
      <c r="B975" s="217"/>
      <c r="C975" s="218"/>
      <c r="D975" s="219" t="s">
        <v>130</v>
      </c>
      <c r="E975" s="220" t="s">
        <v>19</v>
      </c>
      <c r="F975" s="221" t="s">
        <v>691</v>
      </c>
      <c r="G975" s="218"/>
      <c r="H975" s="220" t="s">
        <v>19</v>
      </c>
      <c r="I975" s="222"/>
      <c r="J975" s="218"/>
      <c r="K975" s="218"/>
      <c r="L975" s="223"/>
      <c r="M975" s="224"/>
      <c r="N975" s="225"/>
      <c r="O975" s="225"/>
      <c r="P975" s="225"/>
      <c r="Q975" s="225"/>
      <c r="R975" s="225"/>
      <c r="S975" s="225"/>
      <c r="T975" s="22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27" t="s">
        <v>130</v>
      </c>
      <c r="AU975" s="227" t="s">
        <v>79</v>
      </c>
      <c r="AV975" s="13" t="s">
        <v>77</v>
      </c>
      <c r="AW975" s="13" t="s">
        <v>33</v>
      </c>
      <c r="AX975" s="13" t="s">
        <v>72</v>
      </c>
      <c r="AY975" s="227" t="s">
        <v>119</v>
      </c>
    </row>
    <row r="976" s="14" customFormat="1">
      <c r="A976" s="14"/>
      <c r="B976" s="228"/>
      <c r="C976" s="229"/>
      <c r="D976" s="219" t="s">
        <v>130</v>
      </c>
      <c r="E976" s="230" t="s">
        <v>19</v>
      </c>
      <c r="F976" s="231" t="s">
        <v>692</v>
      </c>
      <c r="G976" s="229"/>
      <c r="H976" s="232">
        <v>40.188000000000002</v>
      </c>
      <c r="I976" s="233"/>
      <c r="J976" s="229"/>
      <c r="K976" s="229"/>
      <c r="L976" s="234"/>
      <c r="M976" s="235"/>
      <c r="N976" s="236"/>
      <c r="O976" s="236"/>
      <c r="P976" s="236"/>
      <c r="Q976" s="236"/>
      <c r="R976" s="236"/>
      <c r="S976" s="236"/>
      <c r="T976" s="237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38" t="s">
        <v>130</v>
      </c>
      <c r="AU976" s="238" t="s">
        <v>79</v>
      </c>
      <c r="AV976" s="14" t="s">
        <v>79</v>
      </c>
      <c r="AW976" s="14" t="s">
        <v>33</v>
      </c>
      <c r="AX976" s="14" t="s">
        <v>72</v>
      </c>
      <c r="AY976" s="238" t="s">
        <v>119</v>
      </c>
    </row>
    <row r="977" s="13" customFormat="1">
      <c r="A977" s="13"/>
      <c r="B977" s="217"/>
      <c r="C977" s="218"/>
      <c r="D977" s="219" t="s">
        <v>130</v>
      </c>
      <c r="E977" s="220" t="s">
        <v>19</v>
      </c>
      <c r="F977" s="221" t="s">
        <v>368</v>
      </c>
      <c r="G977" s="218"/>
      <c r="H977" s="220" t="s">
        <v>19</v>
      </c>
      <c r="I977" s="222"/>
      <c r="J977" s="218"/>
      <c r="K977" s="218"/>
      <c r="L977" s="223"/>
      <c r="M977" s="224"/>
      <c r="N977" s="225"/>
      <c r="O977" s="225"/>
      <c r="P977" s="225"/>
      <c r="Q977" s="225"/>
      <c r="R977" s="225"/>
      <c r="S977" s="225"/>
      <c r="T977" s="22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27" t="s">
        <v>130</v>
      </c>
      <c r="AU977" s="227" t="s">
        <v>79</v>
      </c>
      <c r="AV977" s="13" t="s">
        <v>77</v>
      </c>
      <c r="AW977" s="13" t="s">
        <v>33</v>
      </c>
      <c r="AX977" s="13" t="s">
        <v>72</v>
      </c>
      <c r="AY977" s="227" t="s">
        <v>119</v>
      </c>
    </row>
    <row r="978" s="13" customFormat="1">
      <c r="A978" s="13"/>
      <c r="B978" s="217"/>
      <c r="C978" s="218"/>
      <c r="D978" s="219" t="s">
        <v>130</v>
      </c>
      <c r="E978" s="220" t="s">
        <v>19</v>
      </c>
      <c r="F978" s="221" t="s">
        <v>693</v>
      </c>
      <c r="G978" s="218"/>
      <c r="H978" s="220" t="s">
        <v>19</v>
      </c>
      <c r="I978" s="222"/>
      <c r="J978" s="218"/>
      <c r="K978" s="218"/>
      <c r="L978" s="223"/>
      <c r="M978" s="224"/>
      <c r="N978" s="225"/>
      <c r="O978" s="225"/>
      <c r="P978" s="225"/>
      <c r="Q978" s="225"/>
      <c r="R978" s="225"/>
      <c r="S978" s="225"/>
      <c r="T978" s="22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27" t="s">
        <v>130</v>
      </c>
      <c r="AU978" s="227" t="s">
        <v>79</v>
      </c>
      <c r="AV978" s="13" t="s">
        <v>77</v>
      </c>
      <c r="AW978" s="13" t="s">
        <v>33</v>
      </c>
      <c r="AX978" s="13" t="s">
        <v>72</v>
      </c>
      <c r="AY978" s="227" t="s">
        <v>119</v>
      </c>
    </row>
    <row r="979" s="14" customFormat="1">
      <c r="A979" s="14"/>
      <c r="B979" s="228"/>
      <c r="C979" s="229"/>
      <c r="D979" s="219" t="s">
        <v>130</v>
      </c>
      <c r="E979" s="230" t="s">
        <v>19</v>
      </c>
      <c r="F979" s="231" t="s">
        <v>694</v>
      </c>
      <c r="G979" s="229"/>
      <c r="H979" s="232">
        <v>500.04000000000002</v>
      </c>
      <c r="I979" s="233"/>
      <c r="J979" s="229"/>
      <c r="K979" s="229"/>
      <c r="L979" s="234"/>
      <c r="M979" s="235"/>
      <c r="N979" s="236"/>
      <c r="O979" s="236"/>
      <c r="P979" s="236"/>
      <c r="Q979" s="236"/>
      <c r="R979" s="236"/>
      <c r="S979" s="236"/>
      <c r="T979" s="237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38" t="s">
        <v>130</v>
      </c>
      <c r="AU979" s="238" t="s">
        <v>79</v>
      </c>
      <c r="AV979" s="14" t="s">
        <v>79</v>
      </c>
      <c r="AW979" s="14" t="s">
        <v>33</v>
      </c>
      <c r="AX979" s="14" t="s">
        <v>72</v>
      </c>
      <c r="AY979" s="238" t="s">
        <v>119</v>
      </c>
    </row>
    <row r="980" s="13" customFormat="1">
      <c r="A980" s="13"/>
      <c r="B980" s="217"/>
      <c r="C980" s="218"/>
      <c r="D980" s="219" t="s">
        <v>130</v>
      </c>
      <c r="E980" s="220" t="s">
        <v>19</v>
      </c>
      <c r="F980" s="221" t="s">
        <v>695</v>
      </c>
      <c r="G980" s="218"/>
      <c r="H980" s="220" t="s">
        <v>19</v>
      </c>
      <c r="I980" s="222"/>
      <c r="J980" s="218"/>
      <c r="K980" s="218"/>
      <c r="L980" s="223"/>
      <c r="M980" s="224"/>
      <c r="N980" s="225"/>
      <c r="O980" s="225"/>
      <c r="P980" s="225"/>
      <c r="Q980" s="225"/>
      <c r="R980" s="225"/>
      <c r="S980" s="225"/>
      <c r="T980" s="22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27" t="s">
        <v>130</v>
      </c>
      <c r="AU980" s="227" t="s">
        <v>79</v>
      </c>
      <c r="AV980" s="13" t="s">
        <v>77</v>
      </c>
      <c r="AW980" s="13" t="s">
        <v>33</v>
      </c>
      <c r="AX980" s="13" t="s">
        <v>72</v>
      </c>
      <c r="AY980" s="227" t="s">
        <v>119</v>
      </c>
    </row>
    <row r="981" s="14" customFormat="1">
      <c r="A981" s="14"/>
      <c r="B981" s="228"/>
      <c r="C981" s="229"/>
      <c r="D981" s="219" t="s">
        <v>130</v>
      </c>
      <c r="E981" s="230" t="s">
        <v>19</v>
      </c>
      <c r="F981" s="231" t="s">
        <v>696</v>
      </c>
      <c r="G981" s="229"/>
      <c r="H981" s="232">
        <v>43.707000000000001</v>
      </c>
      <c r="I981" s="233"/>
      <c r="J981" s="229"/>
      <c r="K981" s="229"/>
      <c r="L981" s="234"/>
      <c r="M981" s="235"/>
      <c r="N981" s="236"/>
      <c r="O981" s="236"/>
      <c r="P981" s="236"/>
      <c r="Q981" s="236"/>
      <c r="R981" s="236"/>
      <c r="S981" s="236"/>
      <c r="T981" s="237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38" t="s">
        <v>130</v>
      </c>
      <c r="AU981" s="238" t="s">
        <v>79</v>
      </c>
      <c r="AV981" s="14" t="s">
        <v>79</v>
      </c>
      <c r="AW981" s="14" t="s">
        <v>33</v>
      </c>
      <c r="AX981" s="14" t="s">
        <v>72</v>
      </c>
      <c r="AY981" s="238" t="s">
        <v>119</v>
      </c>
    </row>
    <row r="982" s="13" customFormat="1">
      <c r="A982" s="13"/>
      <c r="B982" s="217"/>
      <c r="C982" s="218"/>
      <c r="D982" s="219" t="s">
        <v>130</v>
      </c>
      <c r="E982" s="220" t="s">
        <v>19</v>
      </c>
      <c r="F982" s="221" t="s">
        <v>697</v>
      </c>
      <c r="G982" s="218"/>
      <c r="H982" s="220" t="s">
        <v>19</v>
      </c>
      <c r="I982" s="222"/>
      <c r="J982" s="218"/>
      <c r="K982" s="218"/>
      <c r="L982" s="223"/>
      <c r="M982" s="224"/>
      <c r="N982" s="225"/>
      <c r="O982" s="225"/>
      <c r="P982" s="225"/>
      <c r="Q982" s="225"/>
      <c r="R982" s="225"/>
      <c r="S982" s="225"/>
      <c r="T982" s="226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27" t="s">
        <v>130</v>
      </c>
      <c r="AU982" s="227" t="s">
        <v>79</v>
      </c>
      <c r="AV982" s="13" t="s">
        <v>77</v>
      </c>
      <c r="AW982" s="13" t="s">
        <v>33</v>
      </c>
      <c r="AX982" s="13" t="s">
        <v>72</v>
      </c>
      <c r="AY982" s="227" t="s">
        <v>119</v>
      </c>
    </row>
    <row r="983" s="14" customFormat="1">
      <c r="A983" s="14"/>
      <c r="B983" s="228"/>
      <c r="C983" s="229"/>
      <c r="D983" s="219" t="s">
        <v>130</v>
      </c>
      <c r="E983" s="230" t="s">
        <v>19</v>
      </c>
      <c r="F983" s="231" t="s">
        <v>698</v>
      </c>
      <c r="G983" s="229"/>
      <c r="H983" s="232">
        <v>46.115000000000002</v>
      </c>
      <c r="I983" s="233"/>
      <c r="J983" s="229"/>
      <c r="K983" s="229"/>
      <c r="L983" s="234"/>
      <c r="M983" s="235"/>
      <c r="N983" s="236"/>
      <c r="O983" s="236"/>
      <c r="P983" s="236"/>
      <c r="Q983" s="236"/>
      <c r="R983" s="236"/>
      <c r="S983" s="236"/>
      <c r="T983" s="237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38" t="s">
        <v>130</v>
      </c>
      <c r="AU983" s="238" t="s">
        <v>79</v>
      </c>
      <c r="AV983" s="14" t="s">
        <v>79</v>
      </c>
      <c r="AW983" s="14" t="s">
        <v>33</v>
      </c>
      <c r="AX983" s="14" t="s">
        <v>72</v>
      </c>
      <c r="AY983" s="238" t="s">
        <v>119</v>
      </c>
    </row>
    <row r="984" s="13" customFormat="1">
      <c r="A984" s="13"/>
      <c r="B984" s="217"/>
      <c r="C984" s="218"/>
      <c r="D984" s="219" t="s">
        <v>130</v>
      </c>
      <c r="E984" s="220" t="s">
        <v>19</v>
      </c>
      <c r="F984" s="221" t="s">
        <v>370</v>
      </c>
      <c r="G984" s="218"/>
      <c r="H984" s="220" t="s">
        <v>19</v>
      </c>
      <c r="I984" s="222"/>
      <c r="J984" s="218"/>
      <c r="K984" s="218"/>
      <c r="L984" s="223"/>
      <c r="M984" s="224"/>
      <c r="N984" s="225"/>
      <c r="O984" s="225"/>
      <c r="P984" s="225"/>
      <c r="Q984" s="225"/>
      <c r="R984" s="225"/>
      <c r="S984" s="225"/>
      <c r="T984" s="226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27" t="s">
        <v>130</v>
      </c>
      <c r="AU984" s="227" t="s">
        <v>79</v>
      </c>
      <c r="AV984" s="13" t="s">
        <v>77</v>
      </c>
      <c r="AW984" s="13" t="s">
        <v>33</v>
      </c>
      <c r="AX984" s="13" t="s">
        <v>72</v>
      </c>
      <c r="AY984" s="227" t="s">
        <v>119</v>
      </c>
    </row>
    <row r="985" s="13" customFormat="1">
      <c r="A985" s="13"/>
      <c r="B985" s="217"/>
      <c r="C985" s="218"/>
      <c r="D985" s="219" t="s">
        <v>130</v>
      </c>
      <c r="E985" s="220" t="s">
        <v>19</v>
      </c>
      <c r="F985" s="221" t="s">
        <v>699</v>
      </c>
      <c r="G985" s="218"/>
      <c r="H985" s="220" t="s">
        <v>19</v>
      </c>
      <c r="I985" s="222"/>
      <c r="J985" s="218"/>
      <c r="K985" s="218"/>
      <c r="L985" s="223"/>
      <c r="M985" s="224"/>
      <c r="N985" s="225"/>
      <c r="O985" s="225"/>
      <c r="P985" s="225"/>
      <c r="Q985" s="225"/>
      <c r="R985" s="225"/>
      <c r="S985" s="225"/>
      <c r="T985" s="226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27" t="s">
        <v>130</v>
      </c>
      <c r="AU985" s="227" t="s">
        <v>79</v>
      </c>
      <c r="AV985" s="13" t="s">
        <v>77</v>
      </c>
      <c r="AW985" s="13" t="s">
        <v>33</v>
      </c>
      <c r="AX985" s="13" t="s">
        <v>72</v>
      </c>
      <c r="AY985" s="227" t="s">
        <v>119</v>
      </c>
    </row>
    <row r="986" s="14" customFormat="1">
      <c r="A986" s="14"/>
      <c r="B986" s="228"/>
      <c r="C986" s="229"/>
      <c r="D986" s="219" t="s">
        <v>130</v>
      </c>
      <c r="E986" s="230" t="s">
        <v>19</v>
      </c>
      <c r="F986" s="231" t="s">
        <v>700</v>
      </c>
      <c r="G986" s="229"/>
      <c r="H986" s="232">
        <v>64.558000000000007</v>
      </c>
      <c r="I986" s="233"/>
      <c r="J986" s="229"/>
      <c r="K986" s="229"/>
      <c r="L986" s="234"/>
      <c r="M986" s="235"/>
      <c r="N986" s="236"/>
      <c r="O986" s="236"/>
      <c r="P986" s="236"/>
      <c r="Q986" s="236"/>
      <c r="R986" s="236"/>
      <c r="S986" s="236"/>
      <c r="T986" s="237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38" t="s">
        <v>130</v>
      </c>
      <c r="AU986" s="238" t="s">
        <v>79</v>
      </c>
      <c r="AV986" s="14" t="s">
        <v>79</v>
      </c>
      <c r="AW986" s="14" t="s">
        <v>33</v>
      </c>
      <c r="AX986" s="14" t="s">
        <v>72</v>
      </c>
      <c r="AY986" s="238" t="s">
        <v>119</v>
      </c>
    </row>
    <row r="987" s="13" customFormat="1">
      <c r="A987" s="13"/>
      <c r="B987" s="217"/>
      <c r="C987" s="218"/>
      <c r="D987" s="219" t="s">
        <v>130</v>
      </c>
      <c r="E987" s="220" t="s">
        <v>19</v>
      </c>
      <c r="F987" s="221" t="s">
        <v>701</v>
      </c>
      <c r="G987" s="218"/>
      <c r="H987" s="220" t="s">
        <v>19</v>
      </c>
      <c r="I987" s="222"/>
      <c r="J987" s="218"/>
      <c r="K987" s="218"/>
      <c r="L987" s="223"/>
      <c r="M987" s="224"/>
      <c r="N987" s="225"/>
      <c r="O987" s="225"/>
      <c r="P987" s="225"/>
      <c r="Q987" s="225"/>
      <c r="R987" s="225"/>
      <c r="S987" s="225"/>
      <c r="T987" s="22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27" t="s">
        <v>130</v>
      </c>
      <c r="AU987" s="227" t="s">
        <v>79</v>
      </c>
      <c r="AV987" s="13" t="s">
        <v>77</v>
      </c>
      <c r="AW987" s="13" t="s">
        <v>33</v>
      </c>
      <c r="AX987" s="13" t="s">
        <v>72</v>
      </c>
      <c r="AY987" s="227" t="s">
        <v>119</v>
      </c>
    </row>
    <row r="988" s="14" customFormat="1">
      <c r="A988" s="14"/>
      <c r="B988" s="228"/>
      <c r="C988" s="229"/>
      <c r="D988" s="219" t="s">
        <v>130</v>
      </c>
      <c r="E988" s="230" t="s">
        <v>19</v>
      </c>
      <c r="F988" s="231" t="s">
        <v>624</v>
      </c>
      <c r="G988" s="229"/>
      <c r="H988" s="232">
        <v>28.789000000000001</v>
      </c>
      <c r="I988" s="233"/>
      <c r="J988" s="229"/>
      <c r="K988" s="229"/>
      <c r="L988" s="234"/>
      <c r="M988" s="235"/>
      <c r="N988" s="236"/>
      <c r="O988" s="236"/>
      <c r="P988" s="236"/>
      <c r="Q988" s="236"/>
      <c r="R988" s="236"/>
      <c r="S988" s="236"/>
      <c r="T988" s="237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38" t="s">
        <v>130</v>
      </c>
      <c r="AU988" s="238" t="s">
        <v>79</v>
      </c>
      <c r="AV988" s="14" t="s">
        <v>79</v>
      </c>
      <c r="AW988" s="14" t="s">
        <v>33</v>
      </c>
      <c r="AX988" s="14" t="s">
        <v>72</v>
      </c>
      <c r="AY988" s="238" t="s">
        <v>119</v>
      </c>
    </row>
    <row r="989" s="13" customFormat="1">
      <c r="A989" s="13"/>
      <c r="B989" s="217"/>
      <c r="C989" s="218"/>
      <c r="D989" s="219" t="s">
        <v>130</v>
      </c>
      <c r="E989" s="220" t="s">
        <v>19</v>
      </c>
      <c r="F989" s="221" t="s">
        <v>702</v>
      </c>
      <c r="G989" s="218"/>
      <c r="H989" s="220" t="s">
        <v>19</v>
      </c>
      <c r="I989" s="222"/>
      <c r="J989" s="218"/>
      <c r="K989" s="218"/>
      <c r="L989" s="223"/>
      <c r="M989" s="224"/>
      <c r="N989" s="225"/>
      <c r="O989" s="225"/>
      <c r="P989" s="225"/>
      <c r="Q989" s="225"/>
      <c r="R989" s="225"/>
      <c r="S989" s="225"/>
      <c r="T989" s="226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27" t="s">
        <v>130</v>
      </c>
      <c r="AU989" s="227" t="s">
        <v>79</v>
      </c>
      <c r="AV989" s="13" t="s">
        <v>77</v>
      </c>
      <c r="AW989" s="13" t="s">
        <v>33</v>
      </c>
      <c r="AX989" s="13" t="s">
        <v>72</v>
      </c>
      <c r="AY989" s="227" t="s">
        <v>119</v>
      </c>
    </row>
    <row r="990" s="14" customFormat="1">
      <c r="A990" s="14"/>
      <c r="B990" s="228"/>
      <c r="C990" s="229"/>
      <c r="D990" s="219" t="s">
        <v>130</v>
      </c>
      <c r="E990" s="230" t="s">
        <v>19</v>
      </c>
      <c r="F990" s="231" t="s">
        <v>703</v>
      </c>
      <c r="G990" s="229"/>
      <c r="H990" s="232">
        <v>54.670000000000002</v>
      </c>
      <c r="I990" s="233"/>
      <c r="J990" s="229"/>
      <c r="K990" s="229"/>
      <c r="L990" s="234"/>
      <c r="M990" s="235"/>
      <c r="N990" s="236"/>
      <c r="O990" s="236"/>
      <c r="P990" s="236"/>
      <c r="Q990" s="236"/>
      <c r="R990" s="236"/>
      <c r="S990" s="236"/>
      <c r="T990" s="237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38" t="s">
        <v>130</v>
      </c>
      <c r="AU990" s="238" t="s">
        <v>79</v>
      </c>
      <c r="AV990" s="14" t="s">
        <v>79</v>
      </c>
      <c r="AW990" s="14" t="s">
        <v>33</v>
      </c>
      <c r="AX990" s="14" t="s">
        <v>72</v>
      </c>
      <c r="AY990" s="238" t="s">
        <v>119</v>
      </c>
    </row>
    <row r="991" s="15" customFormat="1">
      <c r="A991" s="15"/>
      <c r="B991" s="239"/>
      <c r="C991" s="240"/>
      <c r="D991" s="219" t="s">
        <v>130</v>
      </c>
      <c r="E991" s="241" t="s">
        <v>19</v>
      </c>
      <c r="F991" s="242" t="s">
        <v>133</v>
      </c>
      <c r="G991" s="240"/>
      <c r="H991" s="243">
        <v>1165.5980000000002</v>
      </c>
      <c r="I991" s="244"/>
      <c r="J991" s="240"/>
      <c r="K991" s="240"/>
      <c r="L991" s="245"/>
      <c r="M991" s="246"/>
      <c r="N991" s="247"/>
      <c r="O991" s="247"/>
      <c r="P991" s="247"/>
      <c r="Q991" s="247"/>
      <c r="R991" s="247"/>
      <c r="S991" s="247"/>
      <c r="T991" s="248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49" t="s">
        <v>130</v>
      </c>
      <c r="AU991" s="249" t="s">
        <v>79</v>
      </c>
      <c r="AV991" s="15" t="s">
        <v>126</v>
      </c>
      <c r="AW991" s="15" t="s">
        <v>33</v>
      </c>
      <c r="AX991" s="15" t="s">
        <v>77</v>
      </c>
      <c r="AY991" s="249" t="s">
        <v>119</v>
      </c>
    </row>
    <row r="992" s="2" customFormat="1" ht="24.15" customHeight="1">
      <c r="A992" s="40"/>
      <c r="B992" s="41"/>
      <c r="C992" s="250" t="s">
        <v>465</v>
      </c>
      <c r="D992" s="250" t="s">
        <v>578</v>
      </c>
      <c r="E992" s="251" t="s">
        <v>644</v>
      </c>
      <c r="F992" s="252" t="s">
        <v>645</v>
      </c>
      <c r="G992" s="253" t="s">
        <v>205</v>
      </c>
      <c r="H992" s="254">
        <v>1.5549999999999999</v>
      </c>
      <c r="I992" s="255"/>
      <c r="J992" s="256">
        <f>ROUND(I992*H992,2)</f>
        <v>0</v>
      </c>
      <c r="K992" s="252" t="s">
        <v>125</v>
      </c>
      <c r="L992" s="257"/>
      <c r="M992" s="258" t="s">
        <v>19</v>
      </c>
      <c r="N992" s="259" t="s">
        <v>43</v>
      </c>
      <c r="O992" s="86"/>
      <c r="P992" s="208">
        <f>O992*H992</f>
        <v>0</v>
      </c>
      <c r="Q992" s="208">
        <v>1</v>
      </c>
      <c r="R992" s="208">
        <f>Q992*H992</f>
        <v>1.5549999999999999</v>
      </c>
      <c r="S992" s="208">
        <v>0</v>
      </c>
      <c r="T992" s="209">
        <f>S992*H992</f>
        <v>0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10" t="s">
        <v>486</v>
      </c>
      <c r="AT992" s="210" t="s">
        <v>578</v>
      </c>
      <c r="AU992" s="210" t="s">
        <v>79</v>
      </c>
      <c r="AY992" s="19" t="s">
        <v>119</v>
      </c>
      <c r="BE992" s="211">
        <f>IF(N992="základní",J992,0)</f>
        <v>0</v>
      </c>
      <c r="BF992" s="211">
        <f>IF(N992="snížená",J992,0)</f>
        <v>0</v>
      </c>
      <c r="BG992" s="211">
        <f>IF(N992="zákl. přenesená",J992,0)</f>
        <v>0</v>
      </c>
      <c r="BH992" s="211">
        <f>IF(N992="sníž. přenesená",J992,0)</f>
        <v>0</v>
      </c>
      <c r="BI992" s="211">
        <f>IF(N992="nulová",J992,0)</f>
        <v>0</v>
      </c>
      <c r="BJ992" s="19" t="s">
        <v>77</v>
      </c>
      <c r="BK992" s="211">
        <f>ROUND(I992*H992,2)</f>
        <v>0</v>
      </c>
      <c r="BL992" s="19" t="s">
        <v>271</v>
      </c>
      <c r="BM992" s="210" t="s">
        <v>704</v>
      </c>
    </row>
    <row r="993" s="13" customFormat="1">
      <c r="A993" s="13"/>
      <c r="B993" s="217"/>
      <c r="C993" s="218"/>
      <c r="D993" s="219" t="s">
        <v>130</v>
      </c>
      <c r="E993" s="220" t="s">
        <v>19</v>
      </c>
      <c r="F993" s="221" t="s">
        <v>370</v>
      </c>
      <c r="G993" s="218"/>
      <c r="H993" s="220" t="s">
        <v>19</v>
      </c>
      <c r="I993" s="222"/>
      <c r="J993" s="218"/>
      <c r="K993" s="218"/>
      <c r="L993" s="223"/>
      <c r="M993" s="224"/>
      <c r="N993" s="225"/>
      <c r="O993" s="225"/>
      <c r="P993" s="225"/>
      <c r="Q993" s="225"/>
      <c r="R993" s="225"/>
      <c r="S993" s="225"/>
      <c r="T993" s="22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27" t="s">
        <v>130</v>
      </c>
      <c r="AU993" s="227" t="s">
        <v>79</v>
      </c>
      <c r="AV993" s="13" t="s">
        <v>77</v>
      </c>
      <c r="AW993" s="13" t="s">
        <v>33</v>
      </c>
      <c r="AX993" s="13" t="s">
        <v>72</v>
      </c>
      <c r="AY993" s="227" t="s">
        <v>119</v>
      </c>
    </row>
    <row r="994" s="13" customFormat="1">
      <c r="A994" s="13"/>
      <c r="B994" s="217"/>
      <c r="C994" s="218"/>
      <c r="D994" s="219" t="s">
        <v>130</v>
      </c>
      <c r="E994" s="220" t="s">
        <v>19</v>
      </c>
      <c r="F994" s="221" t="s">
        <v>699</v>
      </c>
      <c r="G994" s="218"/>
      <c r="H994" s="220" t="s">
        <v>19</v>
      </c>
      <c r="I994" s="222"/>
      <c r="J994" s="218"/>
      <c r="K994" s="218"/>
      <c r="L994" s="223"/>
      <c r="M994" s="224"/>
      <c r="N994" s="225"/>
      <c r="O994" s="225"/>
      <c r="P994" s="225"/>
      <c r="Q994" s="225"/>
      <c r="R994" s="225"/>
      <c r="S994" s="225"/>
      <c r="T994" s="22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27" t="s">
        <v>130</v>
      </c>
      <c r="AU994" s="227" t="s">
        <v>79</v>
      </c>
      <c r="AV994" s="13" t="s">
        <v>77</v>
      </c>
      <c r="AW994" s="13" t="s">
        <v>33</v>
      </c>
      <c r="AX994" s="13" t="s">
        <v>72</v>
      </c>
      <c r="AY994" s="227" t="s">
        <v>119</v>
      </c>
    </row>
    <row r="995" s="14" customFormat="1">
      <c r="A995" s="14"/>
      <c r="B995" s="228"/>
      <c r="C995" s="229"/>
      <c r="D995" s="219" t="s">
        <v>130</v>
      </c>
      <c r="E995" s="230" t="s">
        <v>19</v>
      </c>
      <c r="F995" s="231" t="s">
        <v>705</v>
      </c>
      <c r="G995" s="229"/>
      <c r="H995" s="232">
        <v>0.64600000000000002</v>
      </c>
      <c r="I995" s="233"/>
      <c r="J995" s="229"/>
      <c r="K995" s="229"/>
      <c r="L995" s="234"/>
      <c r="M995" s="235"/>
      <c r="N995" s="236"/>
      <c r="O995" s="236"/>
      <c r="P995" s="236"/>
      <c r="Q995" s="236"/>
      <c r="R995" s="236"/>
      <c r="S995" s="236"/>
      <c r="T995" s="237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38" t="s">
        <v>130</v>
      </c>
      <c r="AU995" s="238" t="s">
        <v>79</v>
      </c>
      <c r="AV995" s="14" t="s">
        <v>79</v>
      </c>
      <c r="AW995" s="14" t="s">
        <v>33</v>
      </c>
      <c r="AX995" s="14" t="s">
        <v>72</v>
      </c>
      <c r="AY995" s="238" t="s">
        <v>119</v>
      </c>
    </row>
    <row r="996" s="13" customFormat="1">
      <c r="A996" s="13"/>
      <c r="B996" s="217"/>
      <c r="C996" s="218"/>
      <c r="D996" s="219" t="s">
        <v>130</v>
      </c>
      <c r="E996" s="220" t="s">
        <v>19</v>
      </c>
      <c r="F996" s="221" t="s">
        <v>701</v>
      </c>
      <c r="G996" s="218"/>
      <c r="H996" s="220" t="s">
        <v>19</v>
      </c>
      <c r="I996" s="222"/>
      <c r="J996" s="218"/>
      <c r="K996" s="218"/>
      <c r="L996" s="223"/>
      <c r="M996" s="224"/>
      <c r="N996" s="225"/>
      <c r="O996" s="225"/>
      <c r="P996" s="225"/>
      <c r="Q996" s="225"/>
      <c r="R996" s="225"/>
      <c r="S996" s="225"/>
      <c r="T996" s="226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27" t="s">
        <v>130</v>
      </c>
      <c r="AU996" s="227" t="s">
        <v>79</v>
      </c>
      <c r="AV996" s="13" t="s">
        <v>77</v>
      </c>
      <c r="AW996" s="13" t="s">
        <v>33</v>
      </c>
      <c r="AX996" s="13" t="s">
        <v>72</v>
      </c>
      <c r="AY996" s="227" t="s">
        <v>119</v>
      </c>
    </row>
    <row r="997" s="14" customFormat="1">
      <c r="A997" s="14"/>
      <c r="B997" s="228"/>
      <c r="C997" s="229"/>
      <c r="D997" s="219" t="s">
        <v>130</v>
      </c>
      <c r="E997" s="230" t="s">
        <v>19</v>
      </c>
      <c r="F997" s="231" t="s">
        <v>706</v>
      </c>
      <c r="G997" s="229"/>
      <c r="H997" s="232">
        <v>0.28799999999999998</v>
      </c>
      <c r="I997" s="233"/>
      <c r="J997" s="229"/>
      <c r="K997" s="229"/>
      <c r="L997" s="234"/>
      <c r="M997" s="235"/>
      <c r="N997" s="236"/>
      <c r="O997" s="236"/>
      <c r="P997" s="236"/>
      <c r="Q997" s="236"/>
      <c r="R997" s="236"/>
      <c r="S997" s="236"/>
      <c r="T997" s="237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38" t="s">
        <v>130</v>
      </c>
      <c r="AU997" s="238" t="s">
        <v>79</v>
      </c>
      <c r="AV997" s="14" t="s">
        <v>79</v>
      </c>
      <c r="AW997" s="14" t="s">
        <v>33</v>
      </c>
      <c r="AX997" s="14" t="s">
        <v>72</v>
      </c>
      <c r="AY997" s="238" t="s">
        <v>119</v>
      </c>
    </row>
    <row r="998" s="13" customFormat="1">
      <c r="A998" s="13"/>
      <c r="B998" s="217"/>
      <c r="C998" s="218"/>
      <c r="D998" s="219" t="s">
        <v>130</v>
      </c>
      <c r="E998" s="220" t="s">
        <v>19</v>
      </c>
      <c r="F998" s="221" t="s">
        <v>702</v>
      </c>
      <c r="G998" s="218"/>
      <c r="H998" s="220" t="s">
        <v>19</v>
      </c>
      <c r="I998" s="222"/>
      <c r="J998" s="218"/>
      <c r="K998" s="218"/>
      <c r="L998" s="223"/>
      <c r="M998" s="224"/>
      <c r="N998" s="225"/>
      <c r="O998" s="225"/>
      <c r="P998" s="225"/>
      <c r="Q998" s="225"/>
      <c r="R998" s="225"/>
      <c r="S998" s="225"/>
      <c r="T998" s="22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27" t="s">
        <v>130</v>
      </c>
      <c r="AU998" s="227" t="s">
        <v>79</v>
      </c>
      <c r="AV998" s="13" t="s">
        <v>77</v>
      </c>
      <c r="AW998" s="13" t="s">
        <v>33</v>
      </c>
      <c r="AX998" s="13" t="s">
        <v>72</v>
      </c>
      <c r="AY998" s="227" t="s">
        <v>119</v>
      </c>
    </row>
    <row r="999" s="14" customFormat="1">
      <c r="A999" s="14"/>
      <c r="B999" s="228"/>
      <c r="C999" s="229"/>
      <c r="D999" s="219" t="s">
        <v>130</v>
      </c>
      <c r="E999" s="230" t="s">
        <v>19</v>
      </c>
      <c r="F999" s="231" t="s">
        <v>707</v>
      </c>
      <c r="G999" s="229"/>
      <c r="H999" s="232">
        <v>0.54700000000000004</v>
      </c>
      <c r="I999" s="233"/>
      <c r="J999" s="229"/>
      <c r="K999" s="229"/>
      <c r="L999" s="234"/>
      <c r="M999" s="235"/>
      <c r="N999" s="236"/>
      <c r="O999" s="236"/>
      <c r="P999" s="236"/>
      <c r="Q999" s="236"/>
      <c r="R999" s="236"/>
      <c r="S999" s="236"/>
      <c r="T999" s="237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38" t="s">
        <v>130</v>
      </c>
      <c r="AU999" s="238" t="s">
        <v>79</v>
      </c>
      <c r="AV999" s="14" t="s">
        <v>79</v>
      </c>
      <c r="AW999" s="14" t="s">
        <v>33</v>
      </c>
      <c r="AX999" s="14" t="s">
        <v>72</v>
      </c>
      <c r="AY999" s="238" t="s">
        <v>119</v>
      </c>
    </row>
    <row r="1000" s="15" customFormat="1">
      <c r="A1000" s="15"/>
      <c r="B1000" s="239"/>
      <c r="C1000" s="240"/>
      <c r="D1000" s="219" t="s">
        <v>130</v>
      </c>
      <c r="E1000" s="241" t="s">
        <v>19</v>
      </c>
      <c r="F1000" s="242" t="s">
        <v>133</v>
      </c>
      <c r="G1000" s="240"/>
      <c r="H1000" s="243">
        <v>1.4809999999999999</v>
      </c>
      <c r="I1000" s="244"/>
      <c r="J1000" s="240"/>
      <c r="K1000" s="240"/>
      <c r="L1000" s="245"/>
      <c r="M1000" s="246"/>
      <c r="N1000" s="247"/>
      <c r="O1000" s="247"/>
      <c r="P1000" s="247"/>
      <c r="Q1000" s="247"/>
      <c r="R1000" s="247"/>
      <c r="S1000" s="247"/>
      <c r="T1000" s="248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49" t="s">
        <v>130</v>
      </c>
      <c r="AU1000" s="249" t="s">
        <v>79</v>
      </c>
      <c r="AV1000" s="15" t="s">
        <v>126</v>
      </c>
      <c r="AW1000" s="15" t="s">
        <v>33</v>
      </c>
      <c r="AX1000" s="15" t="s">
        <v>77</v>
      </c>
      <c r="AY1000" s="249" t="s">
        <v>119</v>
      </c>
    </row>
    <row r="1001" s="14" customFormat="1">
      <c r="A1001" s="14"/>
      <c r="B1001" s="228"/>
      <c r="C1001" s="229"/>
      <c r="D1001" s="219" t="s">
        <v>130</v>
      </c>
      <c r="E1001" s="229"/>
      <c r="F1001" s="231" t="s">
        <v>708</v>
      </c>
      <c r="G1001" s="229"/>
      <c r="H1001" s="232">
        <v>1.5549999999999999</v>
      </c>
      <c r="I1001" s="233"/>
      <c r="J1001" s="229"/>
      <c r="K1001" s="229"/>
      <c r="L1001" s="234"/>
      <c r="M1001" s="235"/>
      <c r="N1001" s="236"/>
      <c r="O1001" s="236"/>
      <c r="P1001" s="236"/>
      <c r="Q1001" s="236"/>
      <c r="R1001" s="236"/>
      <c r="S1001" s="236"/>
      <c r="T1001" s="237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38" t="s">
        <v>130</v>
      </c>
      <c r="AU1001" s="238" t="s">
        <v>79</v>
      </c>
      <c r="AV1001" s="14" t="s">
        <v>79</v>
      </c>
      <c r="AW1001" s="14" t="s">
        <v>4</v>
      </c>
      <c r="AX1001" s="14" t="s">
        <v>77</v>
      </c>
      <c r="AY1001" s="238" t="s">
        <v>119</v>
      </c>
    </row>
    <row r="1002" s="2" customFormat="1" ht="24.15" customHeight="1">
      <c r="A1002" s="40"/>
      <c r="B1002" s="41"/>
      <c r="C1002" s="250" t="s">
        <v>709</v>
      </c>
      <c r="D1002" s="250" t="s">
        <v>578</v>
      </c>
      <c r="E1002" s="251" t="s">
        <v>595</v>
      </c>
      <c r="F1002" s="252" t="s">
        <v>596</v>
      </c>
      <c r="G1002" s="253" t="s">
        <v>205</v>
      </c>
      <c r="H1002" s="254">
        <v>10.683</v>
      </c>
      <c r="I1002" s="255"/>
      <c r="J1002" s="256">
        <f>ROUND(I1002*H1002,2)</f>
        <v>0</v>
      </c>
      <c r="K1002" s="252" t="s">
        <v>125</v>
      </c>
      <c r="L1002" s="257"/>
      <c r="M1002" s="258" t="s">
        <v>19</v>
      </c>
      <c r="N1002" s="259" t="s">
        <v>43</v>
      </c>
      <c r="O1002" s="86"/>
      <c r="P1002" s="208">
        <f>O1002*H1002</f>
        <v>0</v>
      </c>
      <c r="Q1002" s="208">
        <v>1</v>
      </c>
      <c r="R1002" s="208">
        <f>Q1002*H1002</f>
        <v>10.683</v>
      </c>
      <c r="S1002" s="208">
        <v>0</v>
      </c>
      <c r="T1002" s="209">
        <f>S1002*H1002</f>
        <v>0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210" t="s">
        <v>486</v>
      </c>
      <c r="AT1002" s="210" t="s">
        <v>578</v>
      </c>
      <c r="AU1002" s="210" t="s">
        <v>79</v>
      </c>
      <c r="AY1002" s="19" t="s">
        <v>119</v>
      </c>
      <c r="BE1002" s="211">
        <f>IF(N1002="základní",J1002,0)</f>
        <v>0</v>
      </c>
      <c r="BF1002" s="211">
        <f>IF(N1002="snížená",J1002,0)</f>
        <v>0</v>
      </c>
      <c r="BG1002" s="211">
        <f>IF(N1002="zákl. přenesená",J1002,0)</f>
        <v>0</v>
      </c>
      <c r="BH1002" s="211">
        <f>IF(N1002="sníž. přenesená",J1002,0)</f>
        <v>0</v>
      </c>
      <c r="BI1002" s="211">
        <f>IF(N1002="nulová",J1002,0)</f>
        <v>0</v>
      </c>
      <c r="BJ1002" s="19" t="s">
        <v>77</v>
      </c>
      <c r="BK1002" s="211">
        <f>ROUND(I1002*H1002,2)</f>
        <v>0</v>
      </c>
      <c r="BL1002" s="19" t="s">
        <v>271</v>
      </c>
      <c r="BM1002" s="210" t="s">
        <v>710</v>
      </c>
    </row>
    <row r="1003" s="13" customFormat="1">
      <c r="A1003" s="13"/>
      <c r="B1003" s="217"/>
      <c r="C1003" s="218"/>
      <c r="D1003" s="219" t="s">
        <v>130</v>
      </c>
      <c r="E1003" s="220" t="s">
        <v>19</v>
      </c>
      <c r="F1003" s="221" t="s">
        <v>364</v>
      </c>
      <c r="G1003" s="218"/>
      <c r="H1003" s="220" t="s">
        <v>19</v>
      </c>
      <c r="I1003" s="222"/>
      <c r="J1003" s="218"/>
      <c r="K1003" s="218"/>
      <c r="L1003" s="223"/>
      <c r="M1003" s="224"/>
      <c r="N1003" s="225"/>
      <c r="O1003" s="225"/>
      <c r="P1003" s="225"/>
      <c r="Q1003" s="225"/>
      <c r="R1003" s="225"/>
      <c r="S1003" s="225"/>
      <c r="T1003" s="226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27" t="s">
        <v>130</v>
      </c>
      <c r="AU1003" s="227" t="s">
        <v>79</v>
      </c>
      <c r="AV1003" s="13" t="s">
        <v>77</v>
      </c>
      <c r="AW1003" s="13" t="s">
        <v>33</v>
      </c>
      <c r="AX1003" s="13" t="s">
        <v>72</v>
      </c>
      <c r="AY1003" s="227" t="s">
        <v>119</v>
      </c>
    </row>
    <row r="1004" s="13" customFormat="1">
      <c r="A1004" s="13"/>
      <c r="B1004" s="217"/>
      <c r="C1004" s="218"/>
      <c r="D1004" s="219" t="s">
        <v>130</v>
      </c>
      <c r="E1004" s="220" t="s">
        <v>19</v>
      </c>
      <c r="F1004" s="221" t="s">
        <v>673</v>
      </c>
      <c r="G1004" s="218"/>
      <c r="H1004" s="220" t="s">
        <v>19</v>
      </c>
      <c r="I1004" s="222"/>
      <c r="J1004" s="218"/>
      <c r="K1004" s="218"/>
      <c r="L1004" s="223"/>
      <c r="M1004" s="224"/>
      <c r="N1004" s="225"/>
      <c r="O1004" s="225"/>
      <c r="P1004" s="225"/>
      <c r="Q1004" s="225"/>
      <c r="R1004" s="225"/>
      <c r="S1004" s="225"/>
      <c r="T1004" s="226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27" t="s">
        <v>130</v>
      </c>
      <c r="AU1004" s="227" t="s">
        <v>79</v>
      </c>
      <c r="AV1004" s="13" t="s">
        <v>77</v>
      </c>
      <c r="AW1004" s="13" t="s">
        <v>33</v>
      </c>
      <c r="AX1004" s="13" t="s">
        <v>72</v>
      </c>
      <c r="AY1004" s="227" t="s">
        <v>119</v>
      </c>
    </row>
    <row r="1005" s="14" customFormat="1">
      <c r="A1005" s="14"/>
      <c r="B1005" s="228"/>
      <c r="C1005" s="229"/>
      <c r="D1005" s="219" t="s">
        <v>130</v>
      </c>
      <c r="E1005" s="230" t="s">
        <v>19</v>
      </c>
      <c r="F1005" s="231" t="s">
        <v>711</v>
      </c>
      <c r="G1005" s="229"/>
      <c r="H1005" s="232">
        <v>0.20599999999999999</v>
      </c>
      <c r="I1005" s="233"/>
      <c r="J1005" s="229"/>
      <c r="K1005" s="229"/>
      <c r="L1005" s="234"/>
      <c r="M1005" s="235"/>
      <c r="N1005" s="236"/>
      <c r="O1005" s="236"/>
      <c r="P1005" s="236"/>
      <c r="Q1005" s="236"/>
      <c r="R1005" s="236"/>
      <c r="S1005" s="236"/>
      <c r="T1005" s="237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38" t="s">
        <v>130</v>
      </c>
      <c r="AU1005" s="238" t="s">
        <v>79</v>
      </c>
      <c r="AV1005" s="14" t="s">
        <v>79</v>
      </c>
      <c r="AW1005" s="14" t="s">
        <v>33</v>
      </c>
      <c r="AX1005" s="14" t="s">
        <v>72</v>
      </c>
      <c r="AY1005" s="238" t="s">
        <v>119</v>
      </c>
    </row>
    <row r="1006" s="13" customFormat="1">
      <c r="A1006" s="13"/>
      <c r="B1006" s="217"/>
      <c r="C1006" s="218"/>
      <c r="D1006" s="219" t="s">
        <v>130</v>
      </c>
      <c r="E1006" s="220" t="s">
        <v>19</v>
      </c>
      <c r="F1006" s="221" t="s">
        <v>675</v>
      </c>
      <c r="G1006" s="218"/>
      <c r="H1006" s="220" t="s">
        <v>19</v>
      </c>
      <c r="I1006" s="222"/>
      <c r="J1006" s="218"/>
      <c r="K1006" s="218"/>
      <c r="L1006" s="223"/>
      <c r="M1006" s="224"/>
      <c r="N1006" s="225"/>
      <c r="O1006" s="225"/>
      <c r="P1006" s="225"/>
      <c r="Q1006" s="225"/>
      <c r="R1006" s="225"/>
      <c r="S1006" s="225"/>
      <c r="T1006" s="226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27" t="s">
        <v>130</v>
      </c>
      <c r="AU1006" s="227" t="s">
        <v>79</v>
      </c>
      <c r="AV1006" s="13" t="s">
        <v>77</v>
      </c>
      <c r="AW1006" s="13" t="s">
        <v>33</v>
      </c>
      <c r="AX1006" s="13" t="s">
        <v>72</v>
      </c>
      <c r="AY1006" s="227" t="s">
        <v>119</v>
      </c>
    </row>
    <row r="1007" s="14" customFormat="1">
      <c r="A1007" s="14"/>
      <c r="B1007" s="228"/>
      <c r="C1007" s="229"/>
      <c r="D1007" s="219" t="s">
        <v>130</v>
      </c>
      <c r="E1007" s="230" t="s">
        <v>19</v>
      </c>
      <c r="F1007" s="231" t="s">
        <v>712</v>
      </c>
      <c r="G1007" s="229"/>
      <c r="H1007" s="232">
        <v>0.41299999999999998</v>
      </c>
      <c r="I1007" s="233"/>
      <c r="J1007" s="229"/>
      <c r="K1007" s="229"/>
      <c r="L1007" s="234"/>
      <c r="M1007" s="235"/>
      <c r="N1007" s="236"/>
      <c r="O1007" s="236"/>
      <c r="P1007" s="236"/>
      <c r="Q1007" s="236"/>
      <c r="R1007" s="236"/>
      <c r="S1007" s="236"/>
      <c r="T1007" s="237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38" t="s">
        <v>130</v>
      </c>
      <c r="AU1007" s="238" t="s">
        <v>79</v>
      </c>
      <c r="AV1007" s="14" t="s">
        <v>79</v>
      </c>
      <c r="AW1007" s="14" t="s">
        <v>33</v>
      </c>
      <c r="AX1007" s="14" t="s">
        <v>72</v>
      </c>
      <c r="AY1007" s="238" t="s">
        <v>119</v>
      </c>
    </row>
    <row r="1008" s="13" customFormat="1">
      <c r="A1008" s="13"/>
      <c r="B1008" s="217"/>
      <c r="C1008" s="218"/>
      <c r="D1008" s="219" t="s">
        <v>130</v>
      </c>
      <c r="E1008" s="220" t="s">
        <v>19</v>
      </c>
      <c r="F1008" s="221" t="s">
        <v>677</v>
      </c>
      <c r="G1008" s="218"/>
      <c r="H1008" s="220" t="s">
        <v>19</v>
      </c>
      <c r="I1008" s="222"/>
      <c r="J1008" s="218"/>
      <c r="K1008" s="218"/>
      <c r="L1008" s="223"/>
      <c r="M1008" s="224"/>
      <c r="N1008" s="225"/>
      <c r="O1008" s="225"/>
      <c r="P1008" s="225"/>
      <c r="Q1008" s="225"/>
      <c r="R1008" s="225"/>
      <c r="S1008" s="225"/>
      <c r="T1008" s="226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27" t="s">
        <v>130</v>
      </c>
      <c r="AU1008" s="227" t="s">
        <v>79</v>
      </c>
      <c r="AV1008" s="13" t="s">
        <v>77</v>
      </c>
      <c r="AW1008" s="13" t="s">
        <v>33</v>
      </c>
      <c r="AX1008" s="13" t="s">
        <v>72</v>
      </c>
      <c r="AY1008" s="227" t="s">
        <v>119</v>
      </c>
    </row>
    <row r="1009" s="14" customFormat="1">
      <c r="A1009" s="14"/>
      <c r="B1009" s="228"/>
      <c r="C1009" s="229"/>
      <c r="D1009" s="219" t="s">
        <v>130</v>
      </c>
      <c r="E1009" s="230" t="s">
        <v>19</v>
      </c>
      <c r="F1009" s="231" t="s">
        <v>713</v>
      </c>
      <c r="G1009" s="229"/>
      <c r="H1009" s="232">
        <v>0.40899999999999997</v>
      </c>
      <c r="I1009" s="233"/>
      <c r="J1009" s="229"/>
      <c r="K1009" s="229"/>
      <c r="L1009" s="234"/>
      <c r="M1009" s="235"/>
      <c r="N1009" s="236"/>
      <c r="O1009" s="236"/>
      <c r="P1009" s="236"/>
      <c r="Q1009" s="236"/>
      <c r="R1009" s="236"/>
      <c r="S1009" s="236"/>
      <c r="T1009" s="237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38" t="s">
        <v>130</v>
      </c>
      <c r="AU1009" s="238" t="s">
        <v>79</v>
      </c>
      <c r="AV1009" s="14" t="s">
        <v>79</v>
      </c>
      <c r="AW1009" s="14" t="s">
        <v>33</v>
      </c>
      <c r="AX1009" s="14" t="s">
        <v>72</v>
      </c>
      <c r="AY1009" s="238" t="s">
        <v>119</v>
      </c>
    </row>
    <row r="1010" s="13" customFormat="1">
      <c r="A1010" s="13"/>
      <c r="B1010" s="217"/>
      <c r="C1010" s="218"/>
      <c r="D1010" s="219" t="s">
        <v>130</v>
      </c>
      <c r="E1010" s="220" t="s">
        <v>19</v>
      </c>
      <c r="F1010" s="221" t="s">
        <v>679</v>
      </c>
      <c r="G1010" s="218"/>
      <c r="H1010" s="220" t="s">
        <v>19</v>
      </c>
      <c r="I1010" s="222"/>
      <c r="J1010" s="218"/>
      <c r="K1010" s="218"/>
      <c r="L1010" s="223"/>
      <c r="M1010" s="224"/>
      <c r="N1010" s="225"/>
      <c r="O1010" s="225"/>
      <c r="P1010" s="225"/>
      <c r="Q1010" s="225"/>
      <c r="R1010" s="225"/>
      <c r="S1010" s="225"/>
      <c r="T1010" s="226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27" t="s">
        <v>130</v>
      </c>
      <c r="AU1010" s="227" t="s">
        <v>79</v>
      </c>
      <c r="AV1010" s="13" t="s">
        <v>77</v>
      </c>
      <c r="AW1010" s="13" t="s">
        <v>33</v>
      </c>
      <c r="AX1010" s="13" t="s">
        <v>72</v>
      </c>
      <c r="AY1010" s="227" t="s">
        <v>119</v>
      </c>
    </row>
    <row r="1011" s="14" customFormat="1">
      <c r="A1011" s="14"/>
      <c r="B1011" s="228"/>
      <c r="C1011" s="229"/>
      <c r="D1011" s="219" t="s">
        <v>130</v>
      </c>
      <c r="E1011" s="230" t="s">
        <v>19</v>
      </c>
      <c r="F1011" s="231" t="s">
        <v>714</v>
      </c>
      <c r="G1011" s="229"/>
      <c r="H1011" s="232">
        <v>0.40400000000000003</v>
      </c>
      <c r="I1011" s="233"/>
      <c r="J1011" s="229"/>
      <c r="K1011" s="229"/>
      <c r="L1011" s="234"/>
      <c r="M1011" s="235"/>
      <c r="N1011" s="236"/>
      <c r="O1011" s="236"/>
      <c r="P1011" s="236"/>
      <c r="Q1011" s="236"/>
      <c r="R1011" s="236"/>
      <c r="S1011" s="236"/>
      <c r="T1011" s="237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38" t="s">
        <v>130</v>
      </c>
      <c r="AU1011" s="238" t="s">
        <v>79</v>
      </c>
      <c r="AV1011" s="14" t="s">
        <v>79</v>
      </c>
      <c r="AW1011" s="14" t="s">
        <v>33</v>
      </c>
      <c r="AX1011" s="14" t="s">
        <v>72</v>
      </c>
      <c r="AY1011" s="238" t="s">
        <v>119</v>
      </c>
    </row>
    <row r="1012" s="13" customFormat="1">
      <c r="A1012" s="13"/>
      <c r="B1012" s="217"/>
      <c r="C1012" s="218"/>
      <c r="D1012" s="219" t="s">
        <v>130</v>
      </c>
      <c r="E1012" s="220" t="s">
        <v>19</v>
      </c>
      <c r="F1012" s="221" t="s">
        <v>681</v>
      </c>
      <c r="G1012" s="218"/>
      <c r="H1012" s="220" t="s">
        <v>19</v>
      </c>
      <c r="I1012" s="222"/>
      <c r="J1012" s="218"/>
      <c r="K1012" s="218"/>
      <c r="L1012" s="223"/>
      <c r="M1012" s="224"/>
      <c r="N1012" s="225"/>
      <c r="O1012" s="225"/>
      <c r="P1012" s="225"/>
      <c r="Q1012" s="225"/>
      <c r="R1012" s="225"/>
      <c r="S1012" s="225"/>
      <c r="T1012" s="226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27" t="s">
        <v>130</v>
      </c>
      <c r="AU1012" s="227" t="s">
        <v>79</v>
      </c>
      <c r="AV1012" s="13" t="s">
        <v>77</v>
      </c>
      <c r="AW1012" s="13" t="s">
        <v>33</v>
      </c>
      <c r="AX1012" s="13" t="s">
        <v>72</v>
      </c>
      <c r="AY1012" s="227" t="s">
        <v>119</v>
      </c>
    </row>
    <row r="1013" s="14" customFormat="1">
      <c r="A1013" s="14"/>
      <c r="B1013" s="228"/>
      <c r="C1013" s="229"/>
      <c r="D1013" s="219" t="s">
        <v>130</v>
      </c>
      <c r="E1013" s="230" t="s">
        <v>19</v>
      </c>
      <c r="F1013" s="231" t="s">
        <v>715</v>
      </c>
      <c r="G1013" s="229"/>
      <c r="H1013" s="232">
        <v>0.20300000000000001</v>
      </c>
      <c r="I1013" s="233"/>
      <c r="J1013" s="229"/>
      <c r="K1013" s="229"/>
      <c r="L1013" s="234"/>
      <c r="M1013" s="235"/>
      <c r="N1013" s="236"/>
      <c r="O1013" s="236"/>
      <c r="P1013" s="236"/>
      <c r="Q1013" s="236"/>
      <c r="R1013" s="236"/>
      <c r="S1013" s="236"/>
      <c r="T1013" s="237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38" t="s">
        <v>130</v>
      </c>
      <c r="AU1013" s="238" t="s">
        <v>79</v>
      </c>
      <c r="AV1013" s="14" t="s">
        <v>79</v>
      </c>
      <c r="AW1013" s="14" t="s">
        <v>33</v>
      </c>
      <c r="AX1013" s="14" t="s">
        <v>72</v>
      </c>
      <c r="AY1013" s="238" t="s">
        <v>119</v>
      </c>
    </row>
    <row r="1014" s="13" customFormat="1">
      <c r="A1014" s="13"/>
      <c r="B1014" s="217"/>
      <c r="C1014" s="218"/>
      <c r="D1014" s="219" t="s">
        <v>130</v>
      </c>
      <c r="E1014" s="220" t="s">
        <v>19</v>
      </c>
      <c r="F1014" s="221" t="s">
        <v>683</v>
      </c>
      <c r="G1014" s="218"/>
      <c r="H1014" s="220" t="s">
        <v>19</v>
      </c>
      <c r="I1014" s="222"/>
      <c r="J1014" s="218"/>
      <c r="K1014" s="218"/>
      <c r="L1014" s="223"/>
      <c r="M1014" s="224"/>
      <c r="N1014" s="225"/>
      <c r="O1014" s="225"/>
      <c r="P1014" s="225"/>
      <c r="Q1014" s="225"/>
      <c r="R1014" s="225"/>
      <c r="S1014" s="225"/>
      <c r="T1014" s="226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27" t="s">
        <v>130</v>
      </c>
      <c r="AU1014" s="227" t="s">
        <v>79</v>
      </c>
      <c r="AV1014" s="13" t="s">
        <v>77</v>
      </c>
      <c r="AW1014" s="13" t="s">
        <v>33</v>
      </c>
      <c r="AX1014" s="13" t="s">
        <v>72</v>
      </c>
      <c r="AY1014" s="227" t="s">
        <v>119</v>
      </c>
    </row>
    <row r="1015" s="14" customFormat="1">
      <c r="A1015" s="14"/>
      <c r="B1015" s="228"/>
      <c r="C1015" s="229"/>
      <c r="D1015" s="219" t="s">
        <v>130</v>
      </c>
      <c r="E1015" s="230" t="s">
        <v>19</v>
      </c>
      <c r="F1015" s="231" t="s">
        <v>716</v>
      </c>
      <c r="G1015" s="229"/>
      <c r="H1015" s="232">
        <v>0.20399999999999999</v>
      </c>
      <c r="I1015" s="233"/>
      <c r="J1015" s="229"/>
      <c r="K1015" s="229"/>
      <c r="L1015" s="234"/>
      <c r="M1015" s="235"/>
      <c r="N1015" s="236"/>
      <c r="O1015" s="236"/>
      <c r="P1015" s="236"/>
      <c r="Q1015" s="236"/>
      <c r="R1015" s="236"/>
      <c r="S1015" s="236"/>
      <c r="T1015" s="237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38" t="s">
        <v>130</v>
      </c>
      <c r="AU1015" s="238" t="s">
        <v>79</v>
      </c>
      <c r="AV1015" s="14" t="s">
        <v>79</v>
      </c>
      <c r="AW1015" s="14" t="s">
        <v>33</v>
      </c>
      <c r="AX1015" s="14" t="s">
        <v>72</v>
      </c>
      <c r="AY1015" s="238" t="s">
        <v>119</v>
      </c>
    </row>
    <row r="1016" s="13" customFormat="1">
      <c r="A1016" s="13"/>
      <c r="B1016" s="217"/>
      <c r="C1016" s="218"/>
      <c r="D1016" s="219" t="s">
        <v>130</v>
      </c>
      <c r="E1016" s="220" t="s">
        <v>19</v>
      </c>
      <c r="F1016" s="221" t="s">
        <v>685</v>
      </c>
      <c r="G1016" s="218"/>
      <c r="H1016" s="220" t="s">
        <v>19</v>
      </c>
      <c r="I1016" s="222"/>
      <c r="J1016" s="218"/>
      <c r="K1016" s="218"/>
      <c r="L1016" s="223"/>
      <c r="M1016" s="224"/>
      <c r="N1016" s="225"/>
      <c r="O1016" s="225"/>
      <c r="P1016" s="225"/>
      <c r="Q1016" s="225"/>
      <c r="R1016" s="225"/>
      <c r="S1016" s="225"/>
      <c r="T1016" s="226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27" t="s">
        <v>130</v>
      </c>
      <c r="AU1016" s="227" t="s">
        <v>79</v>
      </c>
      <c r="AV1016" s="13" t="s">
        <v>77</v>
      </c>
      <c r="AW1016" s="13" t="s">
        <v>33</v>
      </c>
      <c r="AX1016" s="13" t="s">
        <v>72</v>
      </c>
      <c r="AY1016" s="227" t="s">
        <v>119</v>
      </c>
    </row>
    <row r="1017" s="14" customFormat="1">
      <c r="A1017" s="14"/>
      <c r="B1017" s="228"/>
      <c r="C1017" s="229"/>
      <c r="D1017" s="219" t="s">
        <v>130</v>
      </c>
      <c r="E1017" s="230" t="s">
        <v>19</v>
      </c>
      <c r="F1017" s="231" t="s">
        <v>717</v>
      </c>
      <c r="G1017" s="229"/>
      <c r="H1017" s="232">
        <v>0.40699999999999997</v>
      </c>
      <c r="I1017" s="233"/>
      <c r="J1017" s="229"/>
      <c r="K1017" s="229"/>
      <c r="L1017" s="234"/>
      <c r="M1017" s="235"/>
      <c r="N1017" s="236"/>
      <c r="O1017" s="236"/>
      <c r="P1017" s="236"/>
      <c r="Q1017" s="236"/>
      <c r="R1017" s="236"/>
      <c r="S1017" s="236"/>
      <c r="T1017" s="237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38" t="s">
        <v>130</v>
      </c>
      <c r="AU1017" s="238" t="s">
        <v>79</v>
      </c>
      <c r="AV1017" s="14" t="s">
        <v>79</v>
      </c>
      <c r="AW1017" s="14" t="s">
        <v>33</v>
      </c>
      <c r="AX1017" s="14" t="s">
        <v>72</v>
      </c>
      <c r="AY1017" s="238" t="s">
        <v>119</v>
      </c>
    </row>
    <row r="1018" s="13" customFormat="1">
      <c r="A1018" s="13"/>
      <c r="B1018" s="217"/>
      <c r="C1018" s="218"/>
      <c r="D1018" s="219" t="s">
        <v>130</v>
      </c>
      <c r="E1018" s="220" t="s">
        <v>19</v>
      </c>
      <c r="F1018" s="221" t="s">
        <v>687</v>
      </c>
      <c r="G1018" s="218"/>
      <c r="H1018" s="220" t="s">
        <v>19</v>
      </c>
      <c r="I1018" s="222"/>
      <c r="J1018" s="218"/>
      <c r="K1018" s="218"/>
      <c r="L1018" s="223"/>
      <c r="M1018" s="224"/>
      <c r="N1018" s="225"/>
      <c r="O1018" s="225"/>
      <c r="P1018" s="225"/>
      <c r="Q1018" s="225"/>
      <c r="R1018" s="225"/>
      <c r="S1018" s="225"/>
      <c r="T1018" s="226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27" t="s">
        <v>130</v>
      </c>
      <c r="AU1018" s="227" t="s">
        <v>79</v>
      </c>
      <c r="AV1018" s="13" t="s">
        <v>77</v>
      </c>
      <c r="AW1018" s="13" t="s">
        <v>33</v>
      </c>
      <c r="AX1018" s="13" t="s">
        <v>72</v>
      </c>
      <c r="AY1018" s="227" t="s">
        <v>119</v>
      </c>
    </row>
    <row r="1019" s="14" customFormat="1">
      <c r="A1019" s="14"/>
      <c r="B1019" s="228"/>
      <c r="C1019" s="229"/>
      <c r="D1019" s="219" t="s">
        <v>130</v>
      </c>
      <c r="E1019" s="230" t="s">
        <v>19</v>
      </c>
      <c r="F1019" s="231" t="s">
        <v>717</v>
      </c>
      <c r="G1019" s="229"/>
      <c r="H1019" s="232">
        <v>0.40699999999999997</v>
      </c>
      <c r="I1019" s="233"/>
      <c r="J1019" s="229"/>
      <c r="K1019" s="229"/>
      <c r="L1019" s="234"/>
      <c r="M1019" s="235"/>
      <c r="N1019" s="236"/>
      <c r="O1019" s="236"/>
      <c r="P1019" s="236"/>
      <c r="Q1019" s="236"/>
      <c r="R1019" s="236"/>
      <c r="S1019" s="236"/>
      <c r="T1019" s="237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38" t="s">
        <v>130</v>
      </c>
      <c r="AU1019" s="238" t="s">
        <v>79</v>
      </c>
      <c r="AV1019" s="14" t="s">
        <v>79</v>
      </c>
      <c r="AW1019" s="14" t="s">
        <v>33</v>
      </c>
      <c r="AX1019" s="14" t="s">
        <v>72</v>
      </c>
      <c r="AY1019" s="238" t="s">
        <v>119</v>
      </c>
    </row>
    <row r="1020" s="13" customFormat="1">
      <c r="A1020" s="13"/>
      <c r="B1020" s="217"/>
      <c r="C1020" s="218"/>
      <c r="D1020" s="219" t="s">
        <v>130</v>
      </c>
      <c r="E1020" s="220" t="s">
        <v>19</v>
      </c>
      <c r="F1020" s="221" t="s">
        <v>688</v>
      </c>
      <c r="G1020" s="218"/>
      <c r="H1020" s="220" t="s">
        <v>19</v>
      </c>
      <c r="I1020" s="222"/>
      <c r="J1020" s="218"/>
      <c r="K1020" s="218"/>
      <c r="L1020" s="223"/>
      <c r="M1020" s="224"/>
      <c r="N1020" s="225"/>
      <c r="O1020" s="225"/>
      <c r="P1020" s="225"/>
      <c r="Q1020" s="225"/>
      <c r="R1020" s="225"/>
      <c r="S1020" s="225"/>
      <c r="T1020" s="226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27" t="s">
        <v>130</v>
      </c>
      <c r="AU1020" s="227" t="s">
        <v>79</v>
      </c>
      <c r="AV1020" s="13" t="s">
        <v>77</v>
      </c>
      <c r="AW1020" s="13" t="s">
        <v>33</v>
      </c>
      <c r="AX1020" s="13" t="s">
        <v>72</v>
      </c>
      <c r="AY1020" s="227" t="s">
        <v>119</v>
      </c>
    </row>
    <row r="1021" s="14" customFormat="1">
      <c r="A1021" s="14"/>
      <c r="B1021" s="228"/>
      <c r="C1021" s="229"/>
      <c r="D1021" s="219" t="s">
        <v>130</v>
      </c>
      <c r="E1021" s="230" t="s">
        <v>19</v>
      </c>
      <c r="F1021" s="231" t="s">
        <v>717</v>
      </c>
      <c r="G1021" s="229"/>
      <c r="H1021" s="232">
        <v>0.40699999999999997</v>
      </c>
      <c r="I1021" s="233"/>
      <c r="J1021" s="229"/>
      <c r="K1021" s="229"/>
      <c r="L1021" s="234"/>
      <c r="M1021" s="235"/>
      <c r="N1021" s="236"/>
      <c r="O1021" s="236"/>
      <c r="P1021" s="236"/>
      <c r="Q1021" s="236"/>
      <c r="R1021" s="236"/>
      <c r="S1021" s="236"/>
      <c r="T1021" s="237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38" t="s">
        <v>130</v>
      </c>
      <c r="AU1021" s="238" t="s">
        <v>79</v>
      </c>
      <c r="AV1021" s="14" t="s">
        <v>79</v>
      </c>
      <c r="AW1021" s="14" t="s">
        <v>33</v>
      </c>
      <c r="AX1021" s="14" t="s">
        <v>72</v>
      </c>
      <c r="AY1021" s="238" t="s">
        <v>119</v>
      </c>
    </row>
    <row r="1022" s="13" customFormat="1">
      <c r="A1022" s="13"/>
      <c r="B1022" s="217"/>
      <c r="C1022" s="218"/>
      <c r="D1022" s="219" t="s">
        <v>130</v>
      </c>
      <c r="E1022" s="220" t="s">
        <v>19</v>
      </c>
      <c r="F1022" s="221" t="s">
        <v>689</v>
      </c>
      <c r="G1022" s="218"/>
      <c r="H1022" s="220" t="s">
        <v>19</v>
      </c>
      <c r="I1022" s="222"/>
      <c r="J1022" s="218"/>
      <c r="K1022" s="218"/>
      <c r="L1022" s="223"/>
      <c r="M1022" s="224"/>
      <c r="N1022" s="225"/>
      <c r="O1022" s="225"/>
      <c r="P1022" s="225"/>
      <c r="Q1022" s="225"/>
      <c r="R1022" s="225"/>
      <c r="S1022" s="225"/>
      <c r="T1022" s="226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27" t="s">
        <v>130</v>
      </c>
      <c r="AU1022" s="227" t="s">
        <v>79</v>
      </c>
      <c r="AV1022" s="13" t="s">
        <v>77</v>
      </c>
      <c r="AW1022" s="13" t="s">
        <v>33</v>
      </c>
      <c r="AX1022" s="13" t="s">
        <v>72</v>
      </c>
      <c r="AY1022" s="227" t="s">
        <v>119</v>
      </c>
    </row>
    <row r="1023" s="14" customFormat="1">
      <c r="A1023" s="14"/>
      <c r="B1023" s="228"/>
      <c r="C1023" s="229"/>
      <c r="D1023" s="219" t="s">
        <v>130</v>
      </c>
      <c r="E1023" s="230" t="s">
        <v>19</v>
      </c>
      <c r="F1023" s="231" t="s">
        <v>717</v>
      </c>
      <c r="G1023" s="229"/>
      <c r="H1023" s="232">
        <v>0.40699999999999997</v>
      </c>
      <c r="I1023" s="233"/>
      <c r="J1023" s="229"/>
      <c r="K1023" s="229"/>
      <c r="L1023" s="234"/>
      <c r="M1023" s="235"/>
      <c r="N1023" s="236"/>
      <c r="O1023" s="236"/>
      <c r="P1023" s="236"/>
      <c r="Q1023" s="236"/>
      <c r="R1023" s="236"/>
      <c r="S1023" s="236"/>
      <c r="T1023" s="237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38" t="s">
        <v>130</v>
      </c>
      <c r="AU1023" s="238" t="s">
        <v>79</v>
      </c>
      <c r="AV1023" s="14" t="s">
        <v>79</v>
      </c>
      <c r="AW1023" s="14" t="s">
        <v>33</v>
      </c>
      <c r="AX1023" s="14" t="s">
        <v>72</v>
      </c>
      <c r="AY1023" s="238" t="s">
        <v>119</v>
      </c>
    </row>
    <row r="1024" s="13" customFormat="1">
      <c r="A1024" s="13"/>
      <c r="B1024" s="217"/>
      <c r="C1024" s="218"/>
      <c r="D1024" s="219" t="s">
        <v>130</v>
      </c>
      <c r="E1024" s="220" t="s">
        <v>19</v>
      </c>
      <c r="F1024" s="221" t="s">
        <v>690</v>
      </c>
      <c r="G1024" s="218"/>
      <c r="H1024" s="220" t="s">
        <v>19</v>
      </c>
      <c r="I1024" s="222"/>
      <c r="J1024" s="218"/>
      <c r="K1024" s="218"/>
      <c r="L1024" s="223"/>
      <c r="M1024" s="224"/>
      <c r="N1024" s="225"/>
      <c r="O1024" s="225"/>
      <c r="P1024" s="225"/>
      <c r="Q1024" s="225"/>
      <c r="R1024" s="225"/>
      <c r="S1024" s="225"/>
      <c r="T1024" s="226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27" t="s">
        <v>130</v>
      </c>
      <c r="AU1024" s="227" t="s">
        <v>79</v>
      </c>
      <c r="AV1024" s="13" t="s">
        <v>77</v>
      </c>
      <c r="AW1024" s="13" t="s">
        <v>33</v>
      </c>
      <c r="AX1024" s="13" t="s">
        <v>72</v>
      </c>
      <c r="AY1024" s="227" t="s">
        <v>119</v>
      </c>
    </row>
    <row r="1025" s="14" customFormat="1">
      <c r="A1025" s="14"/>
      <c r="B1025" s="228"/>
      <c r="C1025" s="229"/>
      <c r="D1025" s="219" t="s">
        <v>130</v>
      </c>
      <c r="E1025" s="230" t="s">
        <v>19</v>
      </c>
      <c r="F1025" s="231" t="s">
        <v>717</v>
      </c>
      <c r="G1025" s="229"/>
      <c r="H1025" s="232">
        <v>0.40699999999999997</v>
      </c>
      <c r="I1025" s="233"/>
      <c r="J1025" s="229"/>
      <c r="K1025" s="229"/>
      <c r="L1025" s="234"/>
      <c r="M1025" s="235"/>
      <c r="N1025" s="236"/>
      <c r="O1025" s="236"/>
      <c r="P1025" s="236"/>
      <c r="Q1025" s="236"/>
      <c r="R1025" s="236"/>
      <c r="S1025" s="236"/>
      <c r="T1025" s="237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38" t="s">
        <v>130</v>
      </c>
      <c r="AU1025" s="238" t="s">
        <v>79</v>
      </c>
      <c r="AV1025" s="14" t="s">
        <v>79</v>
      </c>
      <c r="AW1025" s="14" t="s">
        <v>33</v>
      </c>
      <c r="AX1025" s="14" t="s">
        <v>72</v>
      </c>
      <c r="AY1025" s="238" t="s">
        <v>119</v>
      </c>
    </row>
    <row r="1026" s="13" customFormat="1">
      <c r="A1026" s="13"/>
      <c r="B1026" s="217"/>
      <c r="C1026" s="218"/>
      <c r="D1026" s="219" t="s">
        <v>130</v>
      </c>
      <c r="E1026" s="220" t="s">
        <v>19</v>
      </c>
      <c r="F1026" s="221" t="s">
        <v>691</v>
      </c>
      <c r="G1026" s="218"/>
      <c r="H1026" s="220" t="s">
        <v>19</v>
      </c>
      <c r="I1026" s="222"/>
      <c r="J1026" s="218"/>
      <c r="K1026" s="218"/>
      <c r="L1026" s="223"/>
      <c r="M1026" s="224"/>
      <c r="N1026" s="225"/>
      <c r="O1026" s="225"/>
      <c r="P1026" s="225"/>
      <c r="Q1026" s="225"/>
      <c r="R1026" s="225"/>
      <c r="S1026" s="225"/>
      <c r="T1026" s="226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27" t="s">
        <v>130</v>
      </c>
      <c r="AU1026" s="227" t="s">
        <v>79</v>
      </c>
      <c r="AV1026" s="13" t="s">
        <v>77</v>
      </c>
      <c r="AW1026" s="13" t="s">
        <v>33</v>
      </c>
      <c r="AX1026" s="13" t="s">
        <v>72</v>
      </c>
      <c r="AY1026" s="227" t="s">
        <v>119</v>
      </c>
    </row>
    <row r="1027" s="14" customFormat="1">
      <c r="A1027" s="14"/>
      <c r="B1027" s="228"/>
      <c r="C1027" s="229"/>
      <c r="D1027" s="219" t="s">
        <v>130</v>
      </c>
      <c r="E1027" s="230" t="s">
        <v>19</v>
      </c>
      <c r="F1027" s="231" t="s">
        <v>718</v>
      </c>
      <c r="G1027" s="229"/>
      <c r="H1027" s="232">
        <v>0.40200000000000002</v>
      </c>
      <c r="I1027" s="233"/>
      <c r="J1027" s="229"/>
      <c r="K1027" s="229"/>
      <c r="L1027" s="234"/>
      <c r="M1027" s="235"/>
      <c r="N1027" s="236"/>
      <c r="O1027" s="236"/>
      <c r="P1027" s="236"/>
      <c r="Q1027" s="236"/>
      <c r="R1027" s="236"/>
      <c r="S1027" s="236"/>
      <c r="T1027" s="237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38" t="s">
        <v>130</v>
      </c>
      <c r="AU1027" s="238" t="s">
        <v>79</v>
      </c>
      <c r="AV1027" s="14" t="s">
        <v>79</v>
      </c>
      <c r="AW1027" s="14" t="s">
        <v>33</v>
      </c>
      <c r="AX1027" s="14" t="s">
        <v>72</v>
      </c>
      <c r="AY1027" s="238" t="s">
        <v>119</v>
      </c>
    </row>
    <row r="1028" s="13" customFormat="1">
      <c r="A1028" s="13"/>
      <c r="B1028" s="217"/>
      <c r="C1028" s="218"/>
      <c r="D1028" s="219" t="s">
        <v>130</v>
      </c>
      <c r="E1028" s="220" t="s">
        <v>19</v>
      </c>
      <c r="F1028" s="221" t="s">
        <v>368</v>
      </c>
      <c r="G1028" s="218"/>
      <c r="H1028" s="220" t="s">
        <v>19</v>
      </c>
      <c r="I1028" s="222"/>
      <c r="J1028" s="218"/>
      <c r="K1028" s="218"/>
      <c r="L1028" s="223"/>
      <c r="M1028" s="224"/>
      <c r="N1028" s="225"/>
      <c r="O1028" s="225"/>
      <c r="P1028" s="225"/>
      <c r="Q1028" s="225"/>
      <c r="R1028" s="225"/>
      <c r="S1028" s="225"/>
      <c r="T1028" s="226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27" t="s">
        <v>130</v>
      </c>
      <c r="AU1028" s="227" t="s">
        <v>79</v>
      </c>
      <c r="AV1028" s="13" t="s">
        <v>77</v>
      </c>
      <c r="AW1028" s="13" t="s">
        <v>33</v>
      </c>
      <c r="AX1028" s="13" t="s">
        <v>72</v>
      </c>
      <c r="AY1028" s="227" t="s">
        <v>119</v>
      </c>
    </row>
    <row r="1029" s="13" customFormat="1">
      <c r="A1029" s="13"/>
      <c r="B1029" s="217"/>
      <c r="C1029" s="218"/>
      <c r="D1029" s="219" t="s">
        <v>130</v>
      </c>
      <c r="E1029" s="220" t="s">
        <v>19</v>
      </c>
      <c r="F1029" s="221" t="s">
        <v>693</v>
      </c>
      <c r="G1029" s="218"/>
      <c r="H1029" s="220" t="s">
        <v>19</v>
      </c>
      <c r="I1029" s="222"/>
      <c r="J1029" s="218"/>
      <c r="K1029" s="218"/>
      <c r="L1029" s="223"/>
      <c r="M1029" s="224"/>
      <c r="N1029" s="225"/>
      <c r="O1029" s="225"/>
      <c r="P1029" s="225"/>
      <c r="Q1029" s="225"/>
      <c r="R1029" s="225"/>
      <c r="S1029" s="225"/>
      <c r="T1029" s="226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27" t="s">
        <v>130</v>
      </c>
      <c r="AU1029" s="227" t="s">
        <v>79</v>
      </c>
      <c r="AV1029" s="13" t="s">
        <v>77</v>
      </c>
      <c r="AW1029" s="13" t="s">
        <v>33</v>
      </c>
      <c r="AX1029" s="13" t="s">
        <v>72</v>
      </c>
      <c r="AY1029" s="227" t="s">
        <v>119</v>
      </c>
    </row>
    <row r="1030" s="14" customFormat="1">
      <c r="A1030" s="14"/>
      <c r="B1030" s="228"/>
      <c r="C1030" s="229"/>
      <c r="D1030" s="219" t="s">
        <v>130</v>
      </c>
      <c r="E1030" s="230" t="s">
        <v>19</v>
      </c>
      <c r="F1030" s="231" t="s">
        <v>719</v>
      </c>
      <c r="G1030" s="229"/>
      <c r="H1030" s="232">
        <v>5</v>
      </c>
      <c r="I1030" s="233"/>
      <c r="J1030" s="229"/>
      <c r="K1030" s="229"/>
      <c r="L1030" s="234"/>
      <c r="M1030" s="235"/>
      <c r="N1030" s="236"/>
      <c r="O1030" s="236"/>
      <c r="P1030" s="236"/>
      <c r="Q1030" s="236"/>
      <c r="R1030" s="236"/>
      <c r="S1030" s="236"/>
      <c r="T1030" s="237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38" t="s">
        <v>130</v>
      </c>
      <c r="AU1030" s="238" t="s">
        <v>79</v>
      </c>
      <c r="AV1030" s="14" t="s">
        <v>79</v>
      </c>
      <c r="AW1030" s="14" t="s">
        <v>33</v>
      </c>
      <c r="AX1030" s="14" t="s">
        <v>72</v>
      </c>
      <c r="AY1030" s="238" t="s">
        <v>119</v>
      </c>
    </row>
    <row r="1031" s="13" customFormat="1">
      <c r="A1031" s="13"/>
      <c r="B1031" s="217"/>
      <c r="C1031" s="218"/>
      <c r="D1031" s="219" t="s">
        <v>130</v>
      </c>
      <c r="E1031" s="220" t="s">
        <v>19</v>
      </c>
      <c r="F1031" s="221" t="s">
        <v>695</v>
      </c>
      <c r="G1031" s="218"/>
      <c r="H1031" s="220" t="s">
        <v>19</v>
      </c>
      <c r="I1031" s="222"/>
      <c r="J1031" s="218"/>
      <c r="K1031" s="218"/>
      <c r="L1031" s="223"/>
      <c r="M1031" s="224"/>
      <c r="N1031" s="225"/>
      <c r="O1031" s="225"/>
      <c r="P1031" s="225"/>
      <c r="Q1031" s="225"/>
      <c r="R1031" s="225"/>
      <c r="S1031" s="225"/>
      <c r="T1031" s="226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27" t="s">
        <v>130</v>
      </c>
      <c r="AU1031" s="227" t="s">
        <v>79</v>
      </c>
      <c r="AV1031" s="13" t="s">
        <v>77</v>
      </c>
      <c r="AW1031" s="13" t="s">
        <v>33</v>
      </c>
      <c r="AX1031" s="13" t="s">
        <v>72</v>
      </c>
      <c r="AY1031" s="227" t="s">
        <v>119</v>
      </c>
    </row>
    <row r="1032" s="14" customFormat="1">
      <c r="A1032" s="14"/>
      <c r="B1032" s="228"/>
      <c r="C1032" s="229"/>
      <c r="D1032" s="219" t="s">
        <v>130</v>
      </c>
      <c r="E1032" s="230" t="s">
        <v>19</v>
      </c>
      <c r="F1032" s="231" t="s">
        <v>720</v>
      </c>
      <c r="G1032" s="229"/>
      <c r="H1032" s="232">
        <v>0.437</v>
      </c>
      <c r="I1032" s="233"/>
      <c r="J1032" s="229"/>
      <c r="K1032" s="229"/>
      <c r="L1032" s="234"/>
      <c r="M1032" s="235"/>
      <c r="N1032" s="236"/>
      <c r="O1032" s="236"/>
      <c r="P1032" s="236"/>
      <c r="Q1032" s="236"/>
      <c r="R1032" s="236"/>
      <c r="S1032" s="236"/>
      <c r="T1032" s="237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38" t="s">
        <v>130</v>
      </c>
      <c r="AU1032" s="238" t="s">
        <v>79</v>
      </c>
      <c r="AV1032" s="14" t="s">
        <v>79</v>
      </c>
      <c r="AW1032" s="14" t="s">
        <v>33</v>
      </c>
      <c r="AX1032" s="14" t="s">
        <v>72</v>
      </c>
      <c r="AY1032" s="238" t="s">
        <v>119</v>
      </c>
    </row>
    <row r="1033" s="13" customFormat="1">
      <c r="A1033" s="13"/>
      <c r="B1033" s="217"/>
      <c r="C1033" s="218"/>
      <c r="D1033" s="219" t="s">
        <v>130</v>
      </c>
      <c r="E1033" s="220" t="s">
        <v>19</v>
      </c>
      <c r="F1033" s="221" t="s">
        <v>697</v>
      </c>
      <c r="G1033" s="218"/>
      <c r="H1033" s="220" t="s">
        <v>19</v>
      </c>
      <c r="I1033" s="222"/>
      <c r="J1033" s="218"/>
      <c r="K1033" s="218"/>
      <c r="L1033" s="223"/>
      <c r="M1033" s="224"/>
      <c r="N1033" s="225"/>
      <c r="O1033" s="225"/>
      <c r="P1033" s="225"/>
      <c r="Q1033" s="225"/>
      <c r="R1033" s="225"/>
      <c r="S1033" s="225"/>
      <c r="T1033" s="226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27" t="s">
        <v>130</v>
      </c>
      <c r="AU1033" s="227" t="s">
        <v>79</v>
      </c>
      <c r="AV1033" s="13" t="s">
        <v>77</v>
      </c>
      <c r="AW1033" s="13" t="s">
        <v>33</v>
      </c>
      <c r="AX1033" s="13" t="s">
        <v>72</v>
      </c>
      <c r="AY1033" s="227" t="s">
        <v>119</v>
      </c>
    </row>
    <row r="1034" s="14" customFormat="1">
      <c r="A1034" s="14"/>
      <c r="B1034" s="228"/>
      <c r="C1034" s="229"/>
      <c r="D1034" s="219" t="s">
        <v>130</v>
      </c>
      <c r="E1034" s="230" t="s">
        <v>19</v>
      </c>
      <c r="F1034" s="231" t="s">
        <v>721</v>
      </c>
      <c r="G1034" s="229"/>
      <c r="H1034" s="232">
        <v>0.46100000000000002</v>
      </c>
      <c r="I1034" s="233"/>
      <c r="J1034" s="229"/>
      <c r="K1034" s="229"/>
      <c r="L1034" s="234"/>
      <c r="M1034" s="235"/>
      <c r="N1034" s="236"/>
      <c r="O1034" s="236"/>
      <c r="P1034" s="236"/>
      <c r="Q1034" s="236"/>
      <c r="R1034" s="236"/>
      <c r="S1034" s="236"/>
      <c r="T1034" s="237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38" t="s">
        <v>130</v>
      </c>
      <c r="AU1034" s="238" t="s">
        <v>79</v>
      </c>
      <c r="AV1034" s="14" t="s">
        <v>79</v>
      </c>
      <c r="AW1034" s="14" t="s">
        <v>33</v>
      </c>
      <c r="AX1034" s="14" t="s">
        <v>72</v>
      </c>
      <c r="AY1034" s="238" t="s">
        <v>119</v>
      </c>
    </row>
    <row r="1035" s="15" customFormat="1">
      <c r="A1035" s="15"/>
      <c r="B1035" s="239"/>
      <c r="C1035" s="240"/>
      <c r="D1035" s="219" t="s">
        <v>130</v>
      </c>
      <c r="E1035" s="241" t="s">
        <v>19</v>
      </c>
      <c r="F1035" s="242" t="s">
        <v>133</v>
      </c>
      <c r="G1035" s="240"/>
      <c r="H1035" s="243">
        <v>10.174</v>
      </c>
      <c r="I1035" s="244"/>
      <c r="J1035" s="240"/>
      <c r="K1035" s="240"/>
      <c r="L1035" s="245"/>
      <c r="M1035" s="246"/>
      <c r="N1035" s="247"/>
      <c r="O1035" s="247"/>
      <c r="P1035" s="247"/>
      <c r="Q1035" s="247"/>
      <c r="R1035" s="247"/>
      <c r="S1035" s="247"/>
      <c r="T1035" s="248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49" t="s">
        <v>130</v>
      </c>
      <c r="AU1035" s="249" t="s">
        <v>79</v>
      </c>
      <c r="AV1035" s="15" t="s">
        <v>126</v>
      </c>
      <c r="AW1035" s="15" t="s">
        <v>33</v>
      </c>
      <c r="AX1035" s="15" t="s">
        <v>77</v>
      </c>
      <c r="AY1035" s="249" t="s">
        <v>119</v>
      </c>
    </row>
    <row r="1036" s="14" customFormat="1">
      <c r="A1036" s="14"/>
      <c r="B1036" s="228"/>
      <c r="C1036" s="229"/>
      <c r="D1036" s="219" t="s">
        <v>130</v>
      </c>
      <c r="E1036" s="229"/>
      <c r="F1036" s="231" t="s">
        <v>722</v>
      </c>
      <c r="G1036" s="229"/>
      <c r="H1036" s="232">
        <v>10.683</v>
      </c>
      <c r="I1036" s="233"/>
      <c r="J1036" s="229"/>
      <c r="K1036" s="229"/>
      <c r="L1036" s="234"/>
      <c r="M1036" s="235"/>
      <c r="N1036" s="236"/>
      <c r="O1036" s="236"/>
      <c r="P1036" s="236"/>
      <c r="Q1036" s="236"/>
      <c r="R1036" s="236"/>
      <c r="S1036" s="236"/>
      <c r="T1036" s="237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38" t="s">
        <v>130</v>
      </c>
      <c r="AU1036" s="238" t="s">
        <v>79</v>
      </c>
      <c r="AV1036" s="14" t="s">
        <v>79</v>
      </c>
      <c r="AW1036" s="14" t="s">
        <v>4</v>
      </c>
      <c r="AX1036" s="14" t="s">
        <v>77</v>
      </c>
      <c r="AY1036" s="238" t="s">
        <v>119</v>
      </c>
    </row>
    <row r="1037" s="2" customFormat="1" ht="24.15" customHeight="1">
      <c r="A1037" s="40"/>
      <c r="B1037" s="41"/>
      <c r="C1037" s="199" t="s">
        <v>723</v>
      </c>
      <c r="D1037" s="199" t="s">
        <v>121</v>
      </c>
      <c r="E1037" s="200" t="s">
        <v>724</v>
      </c>
      <c r="F1037" s="201" t="s">
        <v>725</v>
      </c>
      <c r="G1037" s="202" t="s">
        <v>361</v>
      </c>
      <c r="H1037" s="203">
        <v>1255.27</v>
      </c>
      <c r="I1037" s="204"/>
      <c r="J1037" s="205">
        <f>ROUND(I1037*H1037,2)</f>
        <v>0</v>
      </c>
      <c r="K1037" s="201" t="s">
        <v>125</v>
      </c>
      <c r="L1037" s="46"/>
      <c r="M1037" s="206" t="s">
        <v>19</v>
      </c>
      <c r="N1037" s="207" t="s">
        <v>43</v>
      </c>
      <c r="O1037" s="86"/>
      <c r="P1037" s="208">
        <f>O1037*H1037</f>
        <v>0</v>
      </c>
      <c r="Q1037" s="208">
        <v>5.0000000000000002E-05</v>
      </c>
      <c r="R1037" s="208">
        <f>Q1037*H1037</f>
        <v>0.0627635</v>
      </c>
      <c r="S1037" s="208">
        <v>0</v>
      </c>
      <c r="T1037" s="209">
        <f>S1037*H1037</f>
        <v>0</v>
      </c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R1037" s="210" t="s">
        <v>271</v>
      </c>
      <c r="AT1037" s="210" t="s">
        <v>121</v>
      </c>
      <c r="AU1037" s="210" t="s">
        <v>79</v>
      </c>
      <c r="AY1037" s="19" t="s">
        <v>119</v>
      </c>
      <c r="BE1037" s="211">
        <f>IF(N1037="základní",J1037,0)</f>
        <v>0</v>
      </c>
      <c r="BF1037" s="211">
        <f>IF(N1037="snížená",J1037,0)</f>
        <v>0</v>
      </c>
      <c r="BG1037" s="211">
        <f>IF(N1037="zákl. přenesená",J1037,0)</f>
        <v>0</v>
      </c>
      <c r="BH1037" s="211">
        <f>IF(N1037="sníž. přenesená",J1037,0)</f>
        <v>0</v>
      </c>
      <c r="BI1037" s="211">
        <f>IF(N1037="nulová",J1037,0)</f>
        <v>0</v>
      </c>
      <c r="BJ1037" s="19" t="s">
        <v>77</v>
      </c>
      <c r="BK1037" s="211">
        <f>ROUND(I1037*H1037,2)</f>
        <v>0</v>
      </c>
      <c r="BL1037" s="19" t="s">
        <v>271</v>
      </c>
      <c r="BM1037" s="210" t="s">
        <v>726</v>
      </c>
    </row>
    <row r="1038" s="2" customFormat="1">
      <c r="A1038" s="40"/>
      <c r="B1038" s="41"/>
      <c r="C1038" s="42"/>
      <c r="D1038" s="212" t="s">
        <v>128</v>
      </c>
      <c r="E1038" s="42"/>
      <c r="F1038" s="213" t="s">
        <v>727</v>
      </c>
      <c r="G1038" s="42"/>
      <c r="H1038" s="42"/>
      <c r="I1038" s="214"/>
      <c r="J1038" s="42"/>
      <c r="K1038" s="42"/>
      <c r="L1038" s="46"/>
      <c r="M1038" s="215"/>
      <c r="N1038" s="216"/>
      <c r="O1038" s="86"/>
      <c r="P1038" s="86"/>
      <c r="Q1038" s="86"/>
      <c r="R1038" s="86"/>
      <c r="S1038" s="86"/>
      <c r="T1038" s="87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T1038" s="19" t="s">
        <v>128</v>
      </c>
      <c r="AU1038" s="19" t="s">
        <v>79</v>
      </c>
    </row>
    <row r="1039" s="13" customFormat="1">
      <c r="A1039" s="13"/>
      <c r="B1039" s="217"/>
      <c r="C1039" s="218"/>
      <c r="D1039" s="219" t="s">
        <v>130</v>
      </c>
      <c r="E1039" s="220" t="s">
        <v>19</v>
      </c>
      <c r="F1039" s="221" t="s">
        <v>372</v>
      </c>
      <c r="G1039" s="218"/>
      <c r="H1039" s="220" t="s">
        <v>19</v>
      </c>
      <c r="I1039" s="222"/>
      <c r="J1039" s="218"/>
      <c r="K1039" s="218"/>
      <c r="L1039" s="223"/>
      <c r="M1039" s="224"/>
      <c r="N1039" s="225"/>
      <c r="O1039" s="225"/>
      <c r="P1039" s="225"/>
      <c r="Q1039" s="225"/>
      <c r="R1039" s="225"/>
      <c r="S1039" s="225"/>
      <c r="T1039" s="226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27" t="s">
        <v>130</v>
      </c>
      <c r="AU1039" s="227" t="s">
        <v>79</v>
      </c>
      <c r="AV1039" s="13" t="s">
        <v>77</v>
      </c>
      <c r="AW1039" s="13" t="s">
        <v>33</v>
      </c>
      <c r="AX1039" s="13" t="s">
        <v>72</v>
      </c>
      <c r="AY1039" s="227" t="s">
        <v>119</v>
      </c>
    </row>
    <row r="1040" s="13" customFormat="1">
      <c r="A1040" s="13"/>
      <c r="B1040" s="217"/>
      <c r="C1040" s="218"/>
      <c r="D1040" s="219" t="s">
        <v>130</v>
      </c>
      <c r="E1040" s="220" t="s">
        <v>19</v>
      </c>
      <c r="F1040" s="221" t="s">
        <v>728</v>
      </c>
      <c r="G1040" s="218"/>
      <c r="H1040" s="220" t="s">
        <v>19</v>
      </c>
      <c r="I1040" s="222"/>
      <c r="J1040" s="218"/>
      <c r="K1040" s="218"/>
      <c r="L1040" s="223"/>
      <c r="M1040" s="224"/>
      <c r="N1040" s="225"/>
      <c r="O1040" s="225"/>
      <c r="P1040" s="225"/>
      <c r="Q1040" s="225"/>
      <c r="R1040" s="225"/>
      <c r="S1040" s="225"/>
      <c r="T1040" s="226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27" t="s">
        <v>130</v>
      </c>
      <c r="AU1040" s="227" t="s">
        <v>79</v>
      </c>
      <c r="AV1040" s="13" t="s">
        <v>77</v>
      </c>
      <c r="AW1040" s="13" t="s">
        <v>33</v>
      </c>
      <c r="AX1040" s="13" t="s">
        <v>72</v>
      </c>
      <c r="AY1040" s="227" t="s">
        <v>119</v>
      </c>
    </row>
    <row r="1041" s="14" customFormat="1">
      <c r="A1041" s="14"/>
      <c r="B1041" s="228"/>
      <c r="C1041" s="229"/>
      <c r="D1041" s="219" t="s">
        <v>130</v>
      </c>
      <c r="E1041" s="230" t="s">
        <v>19</v>
      </c>
      <c r="F1041" s="231" t="s">
        <v>729</v>
      </c>
      <c r="G1041" s="229"/>
      <c r="H1041" s="232">
        <v>1255.27</v>
      </c>
      <c r="I1041" s="233"/>
      <c r="J1041" s="229"/>
      <c r="K1041" s="229"/>
      <c r="L1041" s="234"/>
      <c r="M1041" s="235"/>
      <c r="N1041" s="236"/>
      <c r="O1041" s="236"/>
      <c r="P1041" s="236"/>
      <c r="Q1041" s="236"/>
      <c r="R1041" s="236"/>
      <c r="S1041" s="236"/>
      <c r="T1041" s="237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38" t="s">
        <v>130</v>
      </c>
      <c r="AU1041" s="238" t="s">
        <v>79</v>
      </c>
      <c r="AV1041" s="14" t="s">
        <v>79</v>
      </c>
      <c r="AW1041" s="14" t="s">
        <v>33</v>
      </c>
      <c r="AX1041" s="14" t="s">
        <v>72</v>
      </c>
      <c r="AY1041" s="238" t="s">
        <v>119</v>
      </c>
    </row>
    <row r="1042" s="15" customFormat="1">
      <c r="A1042" s="15"/>
      <c r="B1042" s="239"/>
      <c r="C1042" s="240"/>
      <c r="D1042" s="219" t="s">
        <v>130</v>
      </c>
      <c r="E1042" s="241" t="s">
        <v>19</v>
      </c>
      <c r="F1042" s="242" t="s">
        <v>133</v>
      </c>
      <c r="G1042" s="240"/>
      <c r="H1042" s="243">
        <v>1255.27</v>
      </c>
      <c r="I1042" s="244"/>
      <c r="J1042" s="240"/>
      <c r="K1042" s="240"/>
      <c r="L1042" s="245"/>
      <c r="M1042" s="246"/>
      <c r="N1042" s="247"/>
      <c r="O1042" s="247"/>
      <c r="P1042" s="247"/>
      <c r="Q1042" s="247"/>
      <c r="R1042" s="247"/>
      <c r="S1042" s="247"/>
      <c r="T1042" s="248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49" t="s">
        <v>130</v>
      </c>
      <c r="AU1042" s="249" t="s">
        <v>79</v>
      </c>
      <c r="AV1042" s="15" t="s">
        <v>126</v>
      </c>
      <c r="AW1042" s="15" t="s">
        <v>33</v>
      </c>
      <c r="AX1042" s="15" t="s">
        <v>77</v>
      </c>
      <c r="AY1042" s="249" t="s">
        <v>119</v>
      </c>
    </row>
    <row r="1043" s="2" customFormat="1" ht="21.75" customHeight="1">
      <c r="A1043" s="40"/>
      <c r="B1043" s="41"/>
      <c r="C1043" s="250" t="s">
        <v>730</v>
      </c>
      <c r="D1043" s="250" t="s">
        <v>578</v>
      </c>
      <c r="E1043" s="251" t="s">
        <v>731</v>
      </c>
      <c r="F1043" s="252" t="s">
        <v>732</v>
      </c>
      <c r="G1043" s="253" t="s">
        <v>205</v>
      </c>
      <c r="H1043" s="254">
        <v>1.3180000000000001</v>
      </c>
      <c r="I1043" s="255"/>
      <c r="J1043" s="256">
        <f>ROUND(I1043*H1043,2)</f>
        <v>0</v>
      </c>
      <c r="K1043" s="252" t="s">
        <v>125</v>
      </c>
      <c r="L1043" s="257"/>
      <c r="M1043" s="258" t="s">
        <v>19</v>
      </c>
      <c r="N1043" s="259" t="s">
        <v>43</v>
      </c>
      <c r="O1043" s="86"/>
      <c r="P1043" s="208">
        <f>O1043*H1043</f>
        <v>0</v>
      </c>
      <c r="Q1043" s="208">
        <v>1</v>
      </c>
      <c r="R1043" s="208">
        <f>Q1043*H1043</f>
        <v>1.3180000000000001</v>
      </c>
      <c r="S1043" s="208">
        <v>0</v>
      </c>
      <c r="T1043" s="209">
        <f>S1043*H1043</f>
        <v>0</v>
      </c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R1043" s="210" t="s">
        <v>486</v>
      </c>
      <c r="AT1043" s="210" t="s">
        <v>578</v>
      </c>
      <c r="AU1043" s="210" t="s">
        <v>79</v>
      </c>
      <c r="AY1043" s="19" t="s">
        <v>119</v>
      </c>
      <c r="BE1043" s="211">
        <f>IF(N1043="základní",J1043,0)</f>
        <v>0</v>
      </c>
      <c r="BF1043" s="211">
        <f>IF(N1043="snížená",J1043,0)</f>
        <v>0</v>
      </c>
      <c r="BG1043" s="211">
        <f>IF(N1043="zákl. přenesená",J1043,0)</f>
        <v>0</v>
      </c>
      <c r="BH1043" s="211">
        <f>IF(N1043="sníž. přenesená",J1043,0)</f>
        <v>0</v>
      </c>
      <c r="BI1043" s="211">
        <f>IF(N1043="nulová",J1043,0)</f>
        <v>0</v>
      </c>
      <c r="BJ1043" s="19" t="s">
        <v>77</v>
      </c>
      <c r="BK1043" s="211">
        <f>ROUND(I1043*H1043,2)</f>
        <v>0</v>
      </c>
      <c r="BL1043" s="19" t="s">
        <v>271</v>
      </c>
      <c r="BM1043" s="210" t="s">
        <v>733</v>
      </c>
    </row>
    <row r="1044" s="13" customFormat="1">
      <c r="A1044" s="13"/>
      <c r="B1044" s="217"/>
      <c r="C1044" s="218"/>
      <c r="D1044" s="219" t="s">
        <v>130</v>
      </c>
      <c r="E1044" s="220" t="s">
        <v>19</v>
      </c>
      <c r="F1044" s="221" t="s">
        <v>372</v>
      </c>
      <c r="G1044" s="218"/>
      <c r="H1044" s="220" t="s">
        <v>19</v>
      </c>
      <c r="I1044" s="222"/>
      <c r="J1044" s="218"/>
      <c r="K1044" s="218"/>
      <c r="L1044" s="223"/>
      <c r="M1044" s="224"/>
      <c r="N1044" s="225"/>
      <c r="O1044" s="225"/>
      <c r="P1044" s="225"/>
      <c r="Q1044" s="225"/>
      <c r="R1044" s="225"/>
      <c r="S1044" s="225"/>
      <c r="T1044" s="226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27" t="s">
        <v>130</v>
      </c>
      <c r="AU1044" s="227" t="s">
        <v>79</v>
      </c>
      <c r="AV1044" s="13" t="s">
        <v>77</v>
      </c>
      <c r="AW1044" s="13" t="s">
        <v>33</v>
      </c>
      <c r="AX1044" s="13" t="s">
        <v>72</v>
      </c>
      <c r="AY1044" s="227" t="s">
        <v>119</v>
      </c>
    </row>
    <row r="1045" s="13" customFormat="1">
      <c r="A1045" s="13"/>
      <c r="B1045" s="217"/>
      <c r="C1045" s="218"/>
      <c r="D1045" s="219" t="s">
        <v>130</v>
      </c>
      <c r="E1045" s="220" t="s">
        <v>19</v>
      </c>
      <c r="F1045" s="221" t="s">
        <v>728</v>
      </c>
      <c r="G1045" s="218"/>
      <c r="H1045" s="220" t="s">
        <v>19</v>
      </c>
      <c r="I1045" s="222"/>
      <c r="J1045" s="218"/>
      <c r="K1045" s="218"/>
      <c r="L1045" s="223"/>
      <c r="M1045" s="224"/>
      <c r="N1045" s="225"/>
      <c r="O1045" s="225"/>
      <c r="P1045" s="225"/>
      <c r="Q1045" s="225"/>
      <c r="R1045" s="225"/>
      <c r="S1045" s="225"/>
      <c r="T1045" s="226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27" t="s">
        <v>130</v>
      </c>
      <c r="AU1045" s="227" t="s">
        <v>79</v>
      </c>
      <c r="AV1045" s="13" t="s">
        <v>77</v>
      </c>
      <c r="AW1045" s="13" t="s">
        <v>33</v>
      </c>
      <c r="AX1045" s="13" t="s">
        <v>72</v>
      </c>
      <c r="AY1045" s="227" t="s">
        <v>119</v>
      </c>
    </row>
    <row r="1046" s="14" customFormat="1">
      <c r="A1046" s="14"/>
      <c r="B1046" s="228"/>
      <c r="C1046" s="229"/>
      <c r="D1046" s="219" t="s">
        <v>130</v>
      </c>
      <c r="E1046" s="230" t="s">
        <v>19</v>
      </c>
      <c r="F1046" s="231" t="s">
        <v>734</v>
      </c>
      <c r="G1046" s="229"/>
      <c r="H1046" s="232">
        <v>1.2549999999999999</v>
      </c>
      <c r="I1046" s="233"/>
      <c r="J1046" s="229"/>
      <c r="K1046" s="229"/>
      <c r="L1046" s="234"/>
      <c r="M1046" s="235"/>
      <c r="N1046" s="236"/>
      <c r="O1046" s="236"/>
      <c r="P1046" s="236"/>
      <c r="Q1046" s="236"/>
      <c r="R1046" s="236"/>
      <c r="S1046" s="236"/>
      <c r="T1046" s="237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38" t="s">
        <v>130</v>
      </c>
      <c r="AU1046" s="238" t="s">
        <v>79</v>
      </c>
      <c r="AV1046" s="14" t="s">
        <v>79</v>
      </c>
      <c r="AW1046" s="14" t="s">
        <v>33</v>
      </c>
      <c r="AX1046" s="14" t="s">
        <v>72</v>
      </c>
      <c r="AY1046" s="238" t="s">
        <v>119</v>
      </c>
    </row>
    <row r="1047" s="15" customFormat="1">
      <c r="A1047" s="15"/>
      <c r="B1047" s="239"/>
      <c r="C1047" s="240"/>
      <c r="D1047" s="219" t="s">
        <v>130</v>
      </c>
      <c r="E1047" s="241" t="s">
        <v>19</v>
      </c>
      <c r="F1047" s="242" t="s">
        <v>133</v>
      </c>
      <c r="G1047" s="240"/>
      <c r="H1047" s="243">
        <v>1.2549999999999999</v>
      </c>
      <c r="I1047" s="244"/>
      <c r="J1047" s="240"/>
      <c r="K1047" s="240"/>
      <c r="L1047" s="245"/>
      <c r="M1047" s="246"/>
      <c r="N1047" s="247"/>
      <c r="O1047" s="247"/>
      <c r="P1047" s="247"/>
      <c r="Q1047" s="247"/>
      <c r="R1047" s="247"/>
      <c r="S1047" s="247"/>
      <c r="T1047" s="248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T1047" s="249" t="s">
        <v>130</v>
      </c>
      <c r="AU1047" s="249" t="s">
        <v>79</v>
      </c>
      <c r="AV1047" s="15" t="s">
        <v>126</v>
      </c>
      <c r="AW1047" s="15" t="s">
        <v>33</v>
      </c>
      <c r="AX1047" s="15" t="s">
        <v>77</v>
      </c>
      <c r="AY1047" s="249" t="s">
        <v>119</v>
      </c>
    </row>
    <row r="1048" s="14" customFormat="1">
      <c r="A1048" s="14"/>
      <c r="B1048" s="228"/>
      <c r="C1048" s="229"/>
      <c r="D1048" s="219" t="s">
        <v>130</v>
      </c>
      <c r="E1048" s="229"/>
      <c r="F1048" s="231" t="s">
        <v>735</v>
      </c>
      <c r="G1048" s="229"/>
      <c r="H1048" s="232">
        <v>1.3180000000000001</v>
      </c>
      <c r="I1048" s="233"/>
      <c r="J1048" s="229"/>
      <c r="K1048" s="229"/>
      <c r="L1048" s="234"/>
      <c r="M1048" s="235"/>
      <c r="N1048" s="236"/>
      <c r="O1048" s="236"/>
      <c r="P1048" s="236"/>
      <c r="Q1048" s="236"/>
      <c r="R1048" s="236"/>
      <c r="S1048" s="236"/>
      <c r="T1048" s="237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38" t="s">
        <v>130</v>
      </c>
      <c r="AU1048" s="238" t="s">
        <v>79</v>
      </c>
      <c r="AV1048" s="14" t="s">
        <v>79</v>
      </c>
      <c r="AW1048" s="14" t="s">
        <v>4</v>
      </c>
      <c r="AX1048" s="14" t="s">
        <v>77</v>
      </c>
      <c r="AY1048" s="238" t="s">
        <v>119</v>
      </c>
    </row>
    <row r="1049" s="2" customFormat="1" ht="24.15" customHeight="1">
      <c r="A1049" s="40"/>
      <c r="B1049" s="41"/>
      <c r="C1049" s="199" t="s">
        <v>736</v>
      </c>
      <c r="D1049" s="199" t="s">
        <v>121</v>
      </c>
      <c r="E1049" s="200" t="s">
        <v>737</v>
      </c>
      <c r="F1049" s="201" t="s">
        <v>738</v>
      </c>
      <c r="G1049" s="202" t="s">
        <v>361</v>
      </c>
      <c r="H1049" s="203">
        <v>420.36000000000001</v>
      </c>
      <c r="I1049" s="204"/>
      <c r="J1049" s="205">
        <f>ROUND(I1049*H1049,2)</f>
        <v>0</v>
      </c>
      <c r="K1049" s="201" t="s">
        <v>125</v>
      </c>
      <c r="L1049" s="46"/>
      <c r="M1049" s="206" t="s">
        <v>19</v>
      </c>
      <c r="N1049" s="207" t="s">
        <v>43</v>
      </c>
      <c r="O1049" s="86"/>
      <c r="P1049" s="208">
        <f>O1049*H1049</f>
        <v>0</v>
      </c>
      <c r="Q1049" s="208">
        <v>5.0000000000000002E-05</v>
      </c>
      <c r="R1049" s="208">
        <f>Q1049*H1049</f>
        <v>0.021018000000000002</v>
      </c>
      <c r="S1049" s="208">
        <v>0</v>
      </c>
      <c r="T1049" s="209">
        <f>S1049*H1049</f>
        <v>0</v>
      </c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R1049" s="210" t="s">
        <v>271</v>
      </c>
      <c r="AT1049" s="210" t="s">
        <v>121</v>
      </c>
      <c r="AU1049" s="210" t="s">
        <v>79</v>
      </c>
      <c r="AY1049" s="19" t="s">
        <v>119</v>
      </c>
      <c r="BE1049" s="211">
        <f>IF(N1049="základní",J1049,0)</f>
        <v>0</v>
      </c>
      <c r="BF1049" s="211">
        <f>IF(N1049="snížená",J1049,0)</f>
        <v>0</v>
      </c>
      <c r="BG1049" s="211">
        <f>IF(N1049="zákl. přenesená",J1049,0)</f>
        <v>0</v>
      </c>
      <c r="BH1049" s="211">
        <f>IF(N1049="sníž. přenesená",J1049,0)</f>
        <v>0</v>
      </c>
      <c r="BI1049" s="211">
        <f>IF(N1049="nulová",J1049,0)</f>
        <v>0</v>
      </c>
      <c r="BJ1049" s="19" t="s">
        <v>77</v>
      </c>
      <c r="BK1049" s="211">
        <f>ROUND(I1049*H1049,2)</f>
        <v>0</v>
      </c>
      <c r="BL1049" s="19" t="s">
        <v>271</v>
      </c>
      <c r="BM1049" s="210" t="s">
        <v>739</v>
      </c>
    </row>
    <row r="1050" s="2" customFormat="1">
      <c r="A1050" s="40"/>
      <c r="B1050" s="41"/>
      <c r="C1050" s="42"/>
      <c r="D1050" s="212" t="s">
        <v>128</v>
      </c>
      <c r="E1050" s="42"/>
      <c r="F1050" s="213" t="s">
        <v>740</v>
      </c>
      <c r="G1050" s="42"/>
      <c r="H1050" s="42"/>
      <c r="I1050" s="214"/>
      <c r="J1050" s="42"/>
      <c r="K1050" s="42"/>
      <c r="L1050" s="46"/>
      <c r="M1050" s="215"/>
      <c r="N1050" s="216"/>
      <c r="O1050" s="86"/>
      <c r="P1050" s="86"/>
      <c r="Q1050" s="86"/>
      <c r="R1050" s="86"/>
      <c r="S1050" s="86"/>
      <c r="T1050" s="87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T1050" s="19" t="s">
        <v>128</v>
      </c>
      <c r="AU1050" s="19" t="s">
        <v>79</v>
      </c>
    </row>
    <row r="1051" s="13" customFormat="1">
      <c r="A1051" s="13"/>
      <c r="B1051" s="217"/>
      <c r="C1051" s="218"/>
      <c r="D1051" s="219" t="s">
        <v>130</v>
      </c>
      <c r="E1051" s="220" t="s">
        <v>19</v>
      </c>
      <c r="F1051" s="221" t="s">
        <v>372</v>
      </c>
      <c r="G1051" s="218"/>
      <c r="H1051" s="220" t="s">
        <v>19</v>
      </c>
      <c r="I1051" s="222"/>
      <c r="J1051" s="218"/>
      <c r="K1051" s="218"/>
      <c r="L1051" s="223"/>
      <c r="M1051" s="224"/>
      <c r="N1051" s="225"/>
      <c r="O1051" s="225"/>
      <c r="P1051" s="225"/>
      <c r="Q1051" s="225"/>
      <c r="R1051" s="225"/>
      <c r="S1051" s="225"/>
      <c r="T1051" s="226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27" t="s">
        <v>130</v>
      </c>
      <c r="AU1051" s="227" t="s">
        <v>79</v>
      </c>
      <c r="AV1051" s="13" t="s">
        <v>77</v>
      </c>
      <c r="AW1051" s="13" t="s">
        <v>33</v>
      </c>
      <c r="AX1051" s="13" t="s">
        <v>72</v>
      </c>
      <c r="AY1051" s="227" t="s">
        <v>119</v>
      </c>
    </row>
    <row r="1052" s="13" customFormat="1">
      <c r="A1052" s="13"/>
      <c r="B1052" s="217"/>
      <c r="C1052" s="218"/>
      <c r="D1052" s="219" t="s">
        <v>130</v>
      </c>
      <c r="E1052" s="220" t="s">
        <v>19</v>
      </c>
      <c r="F1052" s="221" t="s">
        <v>741</v>
      </c>
      <c r="G1052" s="218"/>
      <c r="H1052" s="220" t="s">
        <v>19</v>
      </c>
      <c r="I1052" s="222"/>
      <c r="J1052" s="218"/>
      <c r="K1052" s="218"/>
      <c r="L1052" s="223"/>
      <c r="M1052" s="224"/>
      <c r="N1052" s="225"/>
      <c r="O1052" s="225"/>
      <c r="P1052" s="225"/>
      <c r="Q1052" s="225"/>
      <c r="R1052" s="225"/>
      <c r="S1052" s="225"/>
      <c r="T1052" s="226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27" t="s">
        <v>130</v>
      </c>
      <c r="AU1052" s="227" t="s">
        <v>79</v>
      </c>
      <c r="AV1052" s="13" t="s">
        <v>77</v>
      </c>
      <c r="AW1052" s="13" t="s">
        <v>33</v>
      </c>
      <c r="AX1052" s="13" t="s">
        <v>72</v>
      </c>
      <c r="AY1052" s="227" t="s">
        <v>119</v>
      </c>
    </row>
    <row r="1053" s="14" customFormat="1">
      <c r="A1053" s="14"/>
      <c r="B1053" s="228"/>
      <c r="C1053" s="229"/>
      <c r="D1053" s="219" t="s">
        <v>130</v>
      </c>
      <c r="E1053" s="230" t="s">
        <v>19</v>
      </c>
      <c r="F1053" s="231" t="s">
        <v>742</v>
      </c>
      <c r="G1053" s="229"/>
      <c r="H1053" s="232">
        <v>226.06</v>
      </c>
      <c r="I1053" s="233"/>
      <c r="J1053" s="229"/>
      <c r="K1053" s="229"/>
      <c r="L1053" s="234"/>
      <c r="M1053" s="235"/>
      <c r="N1053" s="236"/>
      <c r="O1053" s="236"/>
      <c r="P1053" s="236"/>
      <c r="Q1053" s="236"/>
      <c r="R1053" s="236"/>
      <c r="S1053" s="236"/>
      <c r="T1053" s="237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38" t="s">
        <v>130</v>
      </c>
      <c r="AU1053" s="238" t="s">
        <v>79</v>
      </c>
      <c r="AV1053" s="14" t="s">
        <v>79</v>
      </c>
      <c r="AW1053" s="14" t="s">
        <v>33</v>
      </c>
      <c r="AX1053" s="14" t="s">
        <v>72</v>
      </c>
      <c r="AY1053" s="238" t="s">
        <v>119</v>
      </c>
    </row>
    <row r="1054" s="13" customFormat="1">
      <c r="A1054" s="13"/>
      <c r="B1054" s="217"/>
      <c r="C1054" s="218"/>
      <c r="D1054" s="219" t="s">
        <v>130</v>
      </c>
      <c r="E1054" s="220" t="s">
        <v>19</v>
      </c>
      <c r="F1054" s="221" t="s">
        <v>743</v>
      </c>
      <c r="G1054" s="218"/>
      <c r="H1054" s="220" t="s">
        <v>19</v>
      </c>
      <c r="I1054" s="222"/>
      <c r="J1054" s="218"/>
      <c r="K1054" s="218"/>
      <c r="L1054" s="223"/>
      <c r="M1054" s="224"/>
      <c r="N1054" s="225"/>
      <c r="O1054" s="225"/>
      <c r="P1054" s="225"/>
      <c r="Q1054" s="225"/>
      <c r="R1054" s="225"/>
      <c r="S1054" s="225"/>
      <c r="T1054" s="226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27" t="s">
        <v>130</v>
      </c>
      <c r="AU1054" s="227" t="s">
        <v>79</v>
      </c>
      <c r="AV1054" s="13" t="s">
        <v>77</v>
      </c>
      <c r="AW1054" s="13" t="s">
        <v>33</v>
      </c>
      <c r="AX1054" s="13" t="s">
        <v>72</v>
      </c>
      <c r="AY1054" s="227" t="s">
        <v>119</v>
      </c>
    </row>
    <row r="1055" s="14" customFormat="1">
      <c r="A1055" s="14"/>
      <c r="B1055" s="228"/>
      <c r="C1055" s="229"/>
      <c r="D1055" s="219" t="s">
        <v>130</v>
      </c>
      <c r="E1055" s="230" t="s">
        <v>19</v>
      </c>
      <c r="F1055" s="231" t="s">
        <v>744</v>
      </c>
      <c r="G1055" s="229"/>
      <c r="H1055" s="232">
        <v>194.30000000000001</v>
      </c>
      <c r="I1055" s="233"/>
      <c r="J1055" s="229"/>
      <c r="K1055" s="229"/>
      <c r="L1055" s="234"/>
      <c r="M1055" s="235"/>
      <c r="N1055" s="236"/>
      <c r="O1055" s="236"/>
      <c r="P1055" s="236"/>
      <c r="Q1055" s="236"/>
      <c r="R1055" s="236"/>
      <c r="S1055" s="236"/>
      <c r="T1055" s="237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38" t="s">
        <v>130</v>
      </c>
      <c r="AU1055" s="238" t="s">
        <v>79</v>
      </c>
      <c r="AV1055" s="14" t="s">
        <v>79</v>
      </c>
      <c r="AW1055" s="14" t="s">
        <v>33</v>
      </c>
      <c r="AX1055" s="14" t="s">
        <v>72</v>
      </c>
      <c r="AY1055" s="238" t="s">
        <v>119</v>
      </c>
    </row>
    <row r="1056" s="15" customFormat="1">
      <c r="A1056" s="15"/>
      <c r="B1056" s="239"/>
      <c r="C1056" s="240"/>
      <c r="D1056" s="219" t="s">
        <v>130</v>
      </c>
      <c r="E1056" s="241" t="s">
        <v>19</v>
      </c>
      <c r="F1056" s="242" t="s">
        <v>133</v>
      </c>
      <c r="G1056" s="240"/>
      <c r="H1056" s="243">
        <v>420.36000000000001</v>
      </c>
      <c r="I1056" s="244"/>
      <c r="J1056" s="240"/>
      <c r="K1056" s="240"/>
      <c r="L1056" s="245"/>
      <c r="M1056" s="246"/>
      <c r="N1056" s="247"/>
      <c r="O1056" s="247"/>
      <c r="P1056" s="247"/>
      <c r="Q1056" s="247"/>
      <c r="R1056" s="247"/>
      <c r="S1056" s="247"/>
      <c r="T1056" s="248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49" t="s">
        <v>130</v>
      </c>
      <c r="AU1056" s="249" t="s">
        <v>79</v>
      </c>
      <c r="AV1056" s="15" t="s">
        <v>126</v>
      </c>
      <c r="AW1056" s="15" t="s">
        <v>33</v>
      </c>
      <c r="AX1056" s="15" t="s">
        <v>77</v>
      </c>
      <c r="AY1056" s="249" t="s">
        <v>119</v>
      </c>
    </row>
    <row r="1057" s="2" customFormat="1" ht="21.75" customHeight="1">
      <c r="A1057" s="40"/>
      <c r="B1057" s="41"/>
      <c r="C1057" s="250" t="s">
        <v>745</v>
      </c>
      <c r="D1057" s="250" t="s">
        <v>578</v>
      </c>
      <c r="E1057" s="251" t="s">
        <v>746</v>
      </c>
      <c r="F1057" s="252" t="s">
        <v>747</v>
      </c>
      <c r="G1057" s="253" t="s">
        <v>205</v>
      </c>
      <c r="H1057" s="254">
        <v>0.441</v>
      </c>
      <c r="I1057" s="255"/>
      <c r="J1057" s="256">
        <f>ROUND(I1057*H1057,2)</f>
        <v>0</v>
      </c>
      <c r="K1057" s="252" t="s">
        <v>125</v>
      </c>
      <c r="L1057" s="257"/>
      <c r="M1057" s="258" t="s">
        <v>19</v>
      </c>
      <c r="N1057" s="259" t="s">
        <v>43</v>
      </c>
      <c r="O1057" s="86"/>
      <c r="P1057" s="208">
        <f>O1057*H1057</f>
        <v>0</v>
      </c>
      <c r="Q1057" s="208">
        <v>1</v>
      </c>
      <c r="R1057" s="208">
        <f>Q1057*H1057</f>
        <v>0.441</v>
      </c>
      <c r="S1057" s="208">
        <v>0</v>
      </c>
      <c r="T1057" s="209">
        <f>S1057*H1057</f>
        <v>0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0" t="s">
        <v>486</v>
      </c>
      <c r="AT1057" s="210" t="s">
        <v>578</v>
      </c>
      <c r="AU1057" s="210" t="s">
        <v>79</v>
      </c>
      <c r="AY1057" s="19" t="s">
        <v>119</v>
      </c>
      <c r="BE1057" s="211">
        <f>IF(N1057="základní",J1057,0)</f>
        <v>0</v>
      </c>
      <c r="BF1057" s="211">
        <f>IF(N1057="snížená",J1057,0)</f>
        <v>0</v>
      </c>
      <c r="BG1057" s="211">
        <f>IF(N1057="zákl. přenesená",J1057,0)</f>
        <v>0</v>
      </c>
      <c r="BH1057" s="211">
        <f>IF(N1057="sníž. přenesená",J1057,0)</f>
        <v>0</v>
      </c>
      <c r="BI1057" s="211">
        <f>IF(N1057="nulová",J1057,0)</f>
        <v>0</v>
      </c>
      <c r="BJ1057" s="19" t="s">
        <v>77</v>
      </c>
      <c r="BK1057" s="211">
        <f>ROUND(I1057*H1057,2)</f>
        <v>0</v>
      </c>
      <c r="BL1057" s="19" t="s">
        <v>271</v>
      </c>
      <c r="BM1057" s="210" t="s">
        <v>748</v>
      </c>
    </row>
    <row r="1058" s="13" customFormat="1">
      <c r="A1058" s="13"/>
      <c r="B1058" s="217"/>
      <c r="C1058" s="218"/>
      <c r="D1058" s="219" t="s">
        <v>130</v>
      </c>
      <c r="E1058" s="220" t="s">
        <v>19</v>
      </c>
      <c r="F1058" s="221" t="s">
        <v>372</v>
      </c>
      <c r="G1058" s="218"/>
      <c r="H1058" s="220" t="s">
        <v>19</v>
      </c>
      <c r="I1058" s="222"/>
      <c r="J1058" s="218"/>
      <c r="K1058" s="218"/>
      <c r="L1058" s="223"/>
      <c r="M1058" s="224"/>
      <c r="N1058" s="225"/>
      <c r="O1058" s="225"/>
      <c r="P1058" s="225"/>
      <c r="Q1058" s="225"/>
      <c r="R1058" s="225"/>
      <c r="S1058" s="225"/>
      <c r="T1058" s="226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27" t="s">
        <v>130</v>
      </c>
      <c r="AU1058" s="227" t="s">
        <v>79</v>
      </c>
      <c r="AV1058" s="13" t="s">
        <v>77</v>
      </c>
      <c r="AW1058" s="13" t="s">
        <v>33</v>
      </c>
      <c r="AX1058" s="13" t="s">
        <v>72</v>
      </c>
      <c r="AY1058" s="227" t="s">
        <v>119</v>
      </c>
    </row>
    <row r="1059" s="13" customFormat="1">
      <c r="A1059" s="13"/>
      <c r="B1059" s="217"/>
      <c r="C1059" s="218"/>
      <c r="D1059" s="219" t="s">
        <v>130</v>
      </c>
      <c r="E1059" s="220" t="s">
        <v>19</v>
      </c>
      <c r="F1059" s="221" t="s">
        <v>741</v>
      </c>
      <c r="G1059" s="218"/>
      <c r="H1059" s="220" t="s">
        <v>19</v>
      </c>
      <c r="I1059" s="222"/>
      <c r="J1059" s="218"/>
      <c r="K1059" s="218"/>
      <c r="L1059" s="223"/>
      <c r="M1059" s="224"/>
      <c r="N1059" s="225"/>
      <c r="O1059" s="225"/>
      <c r="P1059" s="225"/>
      <c r="Q1059" s="225"/>
      <c r="R1059" s="225"/>
      <c r="S1059" s="225"/>
      <c r="T1059" s="226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27" t="s">
        <v>130</v>
      </c>
      <c r="AU1059" s="227" t="s">
        <v>79</v>
      </c>
      <c r="AV1059" s="13" t="s">
        <v>77</v>
      </c>
      <c r="AW1059" s="13" t="s">
        <v>33</v>
      </c>
      <c r="AX1059" s="13" t="s">
        <v>72</v>
      </c>
      <c r="AY1059" s="227" t="s">
        <v>119</v>
      </c>
    </row>
    <row r="1060" s="14" customFormat="1">
      <c r="A1060" s="14"/>
      <c r="B1060" s="228"/>
      <c r="C1060" s="229"/>
      <c r="D1060" s="219" t="s">
        <v>130</v>
      </c>
      <c r="E1060" s="230" t="s">
        <v>19</v>
      </c>
      <c r="F1060" s="231" t="s">
        <v>749</v>
      </c>
      <c r="G1060" s="229"/>
      <c r="H1060" s="232">
        <v>0.22600000000000001</v>
      </c>
      <c r="I1060" s="233"/>
      <c r="J1060" s="229"/>
      <c r="K1060" s="229"/>
      <c r="L1060" s="234"/>
      <c r="M1060" s="235"/>
      <c r="N1060" s="236"/>
      <c r="O1060" s="236"/>
      <c r="P1060" s="236"/>
      <c r="Q1060" s="236"/>
      <c r="R1060" s="236"/>
      <c r="S1060" s="236"/>
      <c r="T1060" s="237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38" t="s">
        <v>130</v>
      </c>
      <c r="AU1060" s="238" t="s">
        <v>79</v>
      </c>
      <c r="AV1060" s="14" t="s">
        <v>79</v>
      </c>
      <c r="AW1060" s="14" t="s">
        <v>33</v>
      </c>
      <c r="AX1060" s="14" t="s">
        <v>72</v>
      </c>
      <c r="AY1060" s="238" t="s">
        <v>119</v>
      </c>
    </row>
    <row r="1061" s="13" customFormat="1">
      <c r="A1061" s="13"/>
      <c r="B1061" s="217"/>
      <c r="C1061" s="218"/>
      <c r="D1061" s="219" t="s">
        <v>130</v>
      </c>
      <c r="E1061" s="220" t="s">
        <v>19</v>
      </c>
      <c r="F1061" s="221" t="s">
        <v>743</v>
      </c>
      <c r="G1061" s="218"/>
      <c r="H1061" s="220" t="s">
        <v>19</v>
      </c>
      <c r="I1061" s="222"/>
      <c r="J1061" s="218"/>
      <c r="K1061" s="218"/>
      <c r="L1061" s="223"/>
      <c r="M1061" s="224"/>
      <c r="N1061" s="225"/>
      <c r="O1061" s="225"/>
      <c r="P1061" s="225"/>
      <c r="Q1061" s="225"/>
      <c r="R1061" s="225"/>
      <c r="S1061" s="225"/>
      <c r="T1061" s="22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27" t="s">
        <v>130</v>
      </c>
      <c r="AU1061" s="227" t="s">
        <v>79</v>
      </c>
      <c r="AV1061" s="13" t="s">
        <v>77</v>
      </c>
      <c r="AW1061" s="13" t="s">
        <v>33</v>
      </c>
      <c r="AX1061" s="13" t="s">
        <v>72</v>
      </c>
      <c r="AY1061" s="227" t="s">
        <v>119</v>
      </c>
    </row>
    <row r="1062" s="14" customFormat="1">
      <c r="A1062" s="14"/>
      <c r="B1062" s="228"/>
      <c r="C1062" s="229"/>
      <c r="D1062" s="219" t="s">
        <v>130</v>
      </c>
      <c r="E1062" s="230" t="s">
        <v>19</v>
      </c>
      <c r="F1062" s="231" t="s">
        <v>750</v>
      </c>
      <c r="G1062" s="229"/>
      <c r="H1062" s="232">
        <v>0.19400000000000001</v>
      </c>
      <c r="I1062" s="233"/>
      <c r="J1062" s="229"/>
      <c r="K1062" s="229"/>
      <c r="L1062" s="234"/>
      <c r="M1062" s="235"/>
      <c r="N1062" s="236"/>
      <c r="O1062" s="236"/>
      <c r="P1062" s="236"/>
      <c r="Q1062" s="236"/>
      <c r="R1062" s="236"/>
      <c r="S1062" s="236"/>
      <c r="T1062" s="237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38" t="s">
        <v>130</v>
      </c>
      <c r="AU1062" s="238" t="s">
        <v>79</v>
      </c>
      <c r="AV1062" s="14" t="s">
        <v>79</v>
      </c>
      <c r="AW1062" s="14" t="s">
        <v>33</v>
      </c>
      <c r="AX1062" s="14" t="s">
        <v>72</v>
      </c>
      <c r="AY1062" s="238" t="s">
        <v>119</v>
      </c>
    </row>
    <row r="1063" s="15" customFormat="1">
      <c r="A1063" s="15"/>
      <c r="B1063" s="239"/>
      <c r="C1063" s="240"/>
      <c r="D1063" s="219" t="s">
        <v>130</v>
      </c>
      <c r="E1063" s="241" t="s">
        <v>19</v>
      </c>
      <c r="F1063" s="242" t="s">
        <v>133</v>
      </c>
      <c r="G1063" s="240"/>
      <c r="H1063" s="243">
        <v>0.42000000000000004</v>
      </c>
      <c r="I1063" s="244"/>
      <c r="J1063" s="240"/>
      <c r="K1063" s="240"/>
      <c r="L1063" s="245"/>
      <c r="M1063" s="246"/>
      <c r="N1063" s="247"/>
      <c r="O1063" s="247"/>
      <c r="P1063" s="247"/>
      <c r="Q1063" s="247"/>
      <c r="R1063" s="247"/>
      <c r="S1063" s="247"/>
      <c r="T1063" s="248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T1063" s="249" t="s">
        <v>130</v>
      </c>
      <c r="AU1063" s="249" t="s">
        <v>79</v>
      </c>
      <c r="AV1063" s="15" t="s">
        <v>126</v>
      </c>
      <c r="AW1063" s="15" t="s">
        <v>33</v>
      </c>
      <c r="AX1063" s="15" t="s">
        <v>77</v>
      </c>
      <c r="AY1063" s="249" t="s">
        <v>119</v>
      </c>
    </row>
    <row r="1064" s="14" customFormat="1">
      <c r="A1064" s="14"/>
      <c r="B1064" s="228"/>
      <c r="C1064" s="229"/>
      <c r="D1064" s="219" t="s">
        <v>130</v>
      </c>
      <c r="E1064" s="229"/>
      <c r="F1064" s="231" t="s">
        <v>751</v>
      </c>
      <c r="G1064" s="229"/>
      <c r="H1064" s="232">
        <v>0.441</v>
      </c>
      <c r="I1064" s="233"/>
      <c r="J1064" s="229"/>
      <c r="K1064" s="229"/>
      <c r="L1064" s="234"/>
      <c r="M1064" s="235"/>
      <c r="N1064" s="236"/>
      <c r="O1064" s="236"/>
      <c r="P1064" s="236"/>
      <c r="Q1064" s="236"/>
      <c r="R1064" s="236"/>
      <c r="S1064" s="236"/>
      <c r="T1064" s="237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38" t="s">
        <v>130</v>
      </c>
      <c r="AU1064" s="238" t="s">
        <v>79</v>
      </c>
      <c r="AV1064" s="14" t="s">
        <v>79</v>
      </c>
      <c r="AW1064" s="14" t="s">
        <v>4</v>
      </c>
      <c r="AX1064" s="14" t="s">
        <v>77</v>
      </c>
      <c r="AY1064" s="238" t="s">
        <v>119</v>
      </c>
    </row>
    <row r="1065" s="2" customFormat="1" ht="55.5" customHeight="1">
      <c r="A1065" s="40"/>
      <c r="B1065" s="41"/>
      <c r="C1065" s="199" t="s">
        <v>752</v>
      </c>
      <c r="D1065" s="199" t="s">
        <v>121</v>
      </c>
      <c r="E1065" s="200" t="s">
        <v>753</v>
      </c>
      <c r="F1065" s="201" t="s">
        <v>754</v>
      </c>
      <c r="G1065" s="202" t="s">
        <v>755</v>
      </c>
      <c r="H1065" s="260"/>
      <c r="I1065" s="204"/>
      <c r="J1065" s="205">
        <f>ROUND(I1065*H1065,2)</f>
        <v>0</v>
      </c>
      <c r="K1065" s="201" t="s">
        <v>125</v>
      </c>
      <c r="L1065" s="46"/>
      <c r="M1065" s="206" t="s">
        <v>19</v>
      </c>
      <c r="N1065" s="207" t="s">
        <v>43</v>
      </c>
      <c r="O1065" s="86"/>
      <c r="P1065" s="208">
        <f>O1065*H1065</f>
        <v>0</v>
      </c>
      <c r="Q1065" s="208">
        <v>0</v>
      </c>
      <c r="R1065" s="208">
        <f>Q1065*H1065</f>
        <v>0</v>
      </c>
      <c r="S1065" s="208">
        <v>0</v>
      </c>
      <c r="T1065" s="209">
        <f>S1065*H1065</f>
        <v>0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10" t="s">
        <v>271</v>
      </c>
      <c r="AT1065" s="210" t="s">
        <v>121</v>
      </c>
      <c r="AU1065" s="210" t="s">
        <v>79</v>
      </c>
      <c r="AY1065" s="19" t="s">
        <v>119</v>
      </c>
      <c r="BE1065" s="211">
        <f>IF(N1065="základní",J1065,0)</f>
        <v>0</v>
      </c>
      <c r="BF1065" s="211">
        <f>IF(N1065="snížená",J1065,0)</f>
        <v>0</v>
      </c>
      <c r="BG1065" s="211">
        <f>IF(N1065="zákl. přenesená",J1065,0)</f>
        <v>0</v>
      </c>
      <c r="BH1065" s="211">
        <f>IF(N1065="sníž. přenesená",J1065,0)</f>
        <v>0</v>
      </c>
      <c r="BI1065" s="211">
        <f>IF(N1065="nulová",J1065,0)</f>
        <v>0</v>
      </c>
      <c r="BJ1065" s="19" t="s">
        <v>77</v>
      </c>
      <c r="BK1065" s="211">
        <f>ROUND(I1065*H1065,2)</f>
        <v>0</v>
      </c>
      <c r="BL1065" s="19" t="s">
        <v>271</v>
      </c>
      <c r="BM1065" s="210" t="s">
        <v>756</v>
      </c>
    </row>
    <row r="1066" s="2" customFormat="1">
      <c r="A1066" s="40"/>
      <c r="B1066" s="41"/>
      <c r="C1066" s="42"/>
      <c r="D1066" s="212" t="s">
        <v>128</v>
      </c>
      <c r="E1066" s="42"/>
      <c r="F1066" s="213" t="s">
        <v>757</v>
      </c>
      <c r="G1066" s="42"/>
      <c r="H1066" s="42"/>
      <c r="I1066" s="214"/>
      <c r="J1066" s="42"/>
      <c r="K1066" s="42"/>
      <c r="L1066" s="46"/>
      <c r="M1066" s="215"/>
      <c r="N1066" s="216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128</v>
      </c>
      <c r="AU1066" s="19" t="s">
        <v>79</v>
      </c>
    </row>
    <row r="1067" s="2" customFormat="1" ht="66.75" customHeight="1">
      <c r="A1067" s="40"/>
      <c r="B1067" s="41"/>
      <c r="C1067" s="199" t="s">
        <v>758</v>
      </c>
      <c r="D1067" s="199" t="s">
        <v>121</v>
      </c>
      <c r="E1067" s="200" t="s">
        <v>759</v>
      </c>
      <c r="F1067" s="201" t="s">
        <v>760</v>
      </c>
      <c r="G1067" s="202" t="s">
        <v>755</v>
      </c>
      <c r="H1067" s="260"/>
      <c r="I1067" s="204"/>
      <c r="J1067" s="205">
        <f>ROUND(I1067*H1067,2)</f>
        <v>0</v>
      </c>
      <c r="K1067" s="201" t="s">
        <v>125</v>
      </c>
      <c r="L1067" s="46"/>
      <c r="M1067" s="206" t="s">
        <v>19</v>
      </c>
      <c r="N1067" s="207" t="s">
        <v>43</v>
      </c>
      <c r="O1067" s="86"/>
      <c r="P1067" s="208">
        <f>O1067*H1067</f>
        <v>0</v>
      </c>
      <c r="Q1067" s="208">
        <v>0</v>
      </c>
      <c r="R1067" s="208">
        <f>Q1067*H1067</f>
        <v>0</v>
      </c>
      <c r="S1067" s="208">
        <v>0</v>
      </c>
      <c r="T1067" s="209">
        <f>S1067*H1067</f>
        <v>0</v>
      </c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R1067" s="210" t="s">
        <v>271</v>
      </c>
      <c r="AT1067" s="210" t="s">
        <v>121</v>
      </c>
      <c r="AU1067" s="210" t="s">
        <v>79</v>
      </c>
      <c r="AY1067" s="19" t="s">
        <v>119</v>
      </c>
      <c r="BE1067" s="211">
        <f>IF(N1067="základní",J1067,0)</f>
        <v>0</v>
      </c>
      <c r="BF1067" s="211">
        <f>IF(N1067="snížená",J1067,0)</f>
        <v>0</v>
      </c>
      <c r="BG1067" s="211">
        <f>IF(N1067="zákl. přenesená",J1067,0)</f>
        <v>0</v>
      </c>
      <c r="BH1067" s="211">
        <f>IF(N1067="sníž. přenesená",J1067,0)</f>
        <v>0</v>
      </c>
      <c r="BI1067" s="211">
        <f>IF(N1067="nulová",J1067,0)</f>
        <v>0</v>
      </c>
      <c r="BJ1067" s="19" t="s">
        <v>77</v>
      </c>
      <c r="BK1067" s="211">
        <f>ROUND(I1067*H1067,2)</f>
        <v>0</v>
      </c>
      <c r="BL1067" s="19" t="s">
        <v>271</v>
      </c>
      <c r="BM1067" s="210" t="s">
        <v>761</v>
      </c>
    </row>
    <row r="1068" s="2" customFormat="1">
      <c r="A1068" s="40"/>
      <c r="B1068" s="41"/>
      <c r="C1068" s="42"/>
      <c r="D1068" s="212" t="s">
        <v>128</v>
      </c>
      <c r="E1068" s="42"/>
      <c r="F1068" s="213" t="s">
        <v>762</v>
      </c>
      <c r="G1068" s="42"/>
      <c r="H1068" s="42"/>
      <c r="I1068" s="214"/>
      <c r="J1068" s="42"/>
      <c r="K1068" s="42"/>
      <c r="L1068" s="46"/>
      <c r="M1068" s="215"/>
      <c r="N1068" s="216"/>
      <c r="O1068" s="86"/>
      <c r="P1068" s="86"/>
      <c r="Q1068" s="86"/>
      <c r="R1068" s="86"/>
      <c r="S1068" s="86"/>
      <c r="T1068" s="87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T1068" s="19" t="s">
        <v>128</v>
      </c>
      <c r="AU1068" s="19" t="s">
        <v>79</v>
      </c>
    </row>
    <row r="1069" s="12" customFormat="1" ht="25.92" customHeight="1">
      <c r="A1069" s="12"/>
      <c r="B1069" s="183"/>
      <c r="C1069" s="184"/>
      <c r="D1069" s="185" t="s">
        <v>71</v>
      </c>
      <c r="E1069" s="186" t="s">
        <v>763</v>
      </c>
      <c r="F1069" s="186" t="s">
        <v>764</v>
      </c>
      <c r="G1069" s="184"/>
      <c r="H1069" s="184"/>
      <c r="I1069" s="187"/>
      <c r="J1069" s="188">
        <f>BK1069</f>
        <v>0</v>
      </c>
      <c r="K1069" s="184"/>
      <c r="L1069" s="189"/>
      <c r="M1069" s="190"/>
      <c r="N1069" s="191"/>
      <c r="O1069" s="191"/>
      <c r="P1069" s="192">
        <f>P1070+P1073+P1076+P1079</f>
        <v>0</v>
      </c>
      <c r="Q1069" s="191"/>
      <c r="R1069" s="192">
        <f>R1070+R1073+R1076+R1079</f>
        <v>0</v>
      </c>
      <c r="S1069" s="191"/>
      <c r="T1069" s="193">
        <f>T1070+T1073+T1076+T1079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194" t="s">
        <v>197</v>
      </c>
      <c r="AT1069" s="195" t="s">
        <v>71</v>
      </c>
      <c r="AU1069" s="195" t="s">
        <v>72</v>
      </c>
      <c r="AY1069" s="194" t="s">
        <v>119</v>
      </c>
      <c r="BK1069" s="196">
        <f>BK1070+BK1073+BK1076+BK1079</f>
        <v>0</v>
      </c>
    </row>
    <row r="1070" s="12" customFormat="1" ht="22.8" customHeight="1">
      <c r="A1070" s="12"/>
      <c r="B1070" s="183"/>
      <c r="C1070" s="184"/>
      <c r="D1070" s="185" t="s">
        <v>71</v>
      </c>
      <c r="E1070" s="197" t="s">
        <v>765</v>
      </c>
      <c r="F1070" s="197" t="s">
        <v>766</v>
      </c>
      <c r="G1070" s="184"/>
      <c r="H1070" s="184"/>
      <c r="I1070" s="187"/>
      <c r="J1070" s="198">
        <f>BK1070</f>
        <v>0</v>
      </c>
      <c r="K1070" s="184"/>
      <c r="L1070" s="189"/>
      <c r="M1070" s="190"/>
      <c r="N1070" s="191"/>
      <c r="O1070" s="191"/>
      <c r="P1070" s="192">
        <f>SUM(P1071:P1072)</f>
        <v>0</v>
      </c>
      <c r="Q1070" s="191"/>
      <c r="R1070" s="192">
        <f>SUM(R1071:R1072)</f>
        <v>0</v>
      </c>
      <c r="S1070" s="191"/>
      <c r="T1070" s="193">
        <f>SUM(T1071:T1072)</f>
        <v>0</v>
      </c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R1070" s="194" t="s">
        <v>197</v>
      </c>
      <c r="AT1070" s="195" t="s">
        <v>71</v>
      </c>
      <c r="AU1070" s="195" t="s">
        <v>77</v>
      </c>
      <c r="AY1070" s="194" t="s">
        <v>119</v>
      </c>
      <c r="BK1070" s="196">
        <f>SUM(BK1071:BK1072)</f>
        <v>0</v>
      </c>
    </row>
    <row r="1071" s="2" customFormat="1" ht="16.5" customHeight="1">
      <c r="A1071" s="40"/>
      <c r="B1071" s="41"/>
      <c r="C1071" s="199" t="s">
        <v>767</v>
      </c>
      <c r="D1071" s="199" t="s">
        <v>121</v>
      </c>
      <c r="E1071" s="200" t="s">
        <v>768</v>
      </c>
      <c r="F1071" s="201" t="s">
        <v>769</v>
      </c>
      <c r="G1071" s="202" t="s">
        <v>476</v>
      </c>
      <c r="H1071" s="203">
        <v>1</v>
      </c>
      <c r="I1071" s="204"/>
      <c r="J1071" s="205">
        <f>ROUND(I1071*H1071,2)</f>
        <v>0</v>
      </c>
      <c r="K1071" s="201" t="s">
        <v>125</v>
      </c>
      <c r="L1071" s="46"/>
      <c r="M1071" s="206" t="s">
        <v>19</v>
      </c>
      <c r="N1071" s="207" t="s">
        <v>43</v>
      </c>
      <c r="O1071" s="86"/>
      <c r="P1071" s="208">
        <f>O1071*H1071</f>
        <v>0</v>
      </c>
      <c r="Q1071" s="208">
        <v>0</v>
      </c>
      <c r="R1071" s="208">
        <f>Q1071*H1071</f>
        <v>0</v>
      </c>
      <c r="S1071" s="208">
        <v>0</v>
      </c>
      <c r="T1071" s="209">
        <f>S1071*H1071</f>
        <v>0</v>
      </c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R1071" s="210" t="s">
        <v>770</v>
      </c>
      <c r="AT1071" s="210" t="s">
        <v>121</v>
      </c>
      <c r="AU1071" s="210" t="s">
        <v>79</v>
      </c>
      <c r="AY1071" s="19" t="s">
        <v>119</v>
      </c>
      <c r="BE1071" s="211">
        <f>IF(N1071="základní",J1071,0)</f>
        <v>0</v>
      </c>
      <c r="BF1071" s="211">
        <f>IF(N1071="snížená",J1071,0)</f>
        <v>0</v>
      </c>
      <c r="BG1071" s="211">
        <f>IF(N1071="zákl. přenesená",J1071,0)</f>
        <v>0</v>
      </c>
      <c r="BH1071" s="211">
        <f>IF(N1071="sníž. přenesená",J1071,0)</f>
        <v>0</v>
      </c>
      <c r="BI1071" s="211">
        <f>IF(N1071="nulová",J1071,0)</f>
        <v>0</v>
      </c>
      <c r="BJ1071" s="19" t="s">
        <v>77</v>
      </c>
      <c r="BK1071" s="211">
        <f>ROUND(I1071*H1071,2)</f>
        <v>0</v>
      </c>
      <c r="BL1071" s="19" t="s">
        <v>770</v>
      </c>
      <c r="BM1071" s="210" t="s">
        <v>771</v>
      </c>
    </row>
    <row r="1072" s="2" customFormat="1">
      <c r="A1072" s="40"/>
      <c r="B1072" s="41"/>
      <c r="C1072" s="42"/>
      <c r="D1072" s="212" t="s">
        <v>128</v>
      </c>
      <c r="E1072" s="42"/>
      <c r="F1072" s="213" t="s">
        <v>772</v>
      </c>
      <c r="G1072" s="42"/>
      <c r="H1072" s="42"/>
      <c r="I1072" s="214"/>
      <c r="J1072" s="42"/>
      <c r="K1072" s="42"/>
      <c r="L1072" s="46"/>
      <c r="M1072" s="215"/>
      <c r="N1072" s="216"/>
      <c r="O1072" s="86"/>
      <c r="P1072" s="86"/>
      <c r="Q1072" s="86"/>
      <c r="R1072" s="86"/>
      <c r="S1072" s="86"/>
      <c r="T1072" s="87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T1072" s="19" t="s">
        <v>128</v>
      </c>
      <c r="AU1072" s="19" t="s">
        <v>79</v>
      </c>
    </row>
    <row r="1073" s="12" customFormat="1" ht="22.8" customHeight="1">
      <c r="A1073" s="12"/>
      <c r="B1073" s="183"/>
      <c r="C1073" s="184"/>
      <c r="D1073" s="185" t="s">
        <v>71</v>
      </c>
      <c r="E1073" s="197" t="s">
        <v>773</v>
      </c>
      <c r="F1073" s="197" t="s">
        <v>774</v>
      </c>
      <c r="G1073" s="184"/>
      <c r="H1073" s="184"/>
      <c r="I1073" s="187"/>
      <c r="J1073" s="198">
        <f>BK1073</f>
        <v>0</v>
      </c>
      <c r="K1073" s="184"/>
      <c r="L1073" s="189"/>
      <c r="M1073" s="190"/>
      <c r="N1073" s="191"/>
      <c r="O1073" s="191"/>
      <c r="P1073" s="192">
        <f>SUM(P1074:P1075)</f>
        <v>0</v>
      </c>
      <c r="Q1073" s="191"/>
      <c r="R1073" s="192">
        <f>SUM(R1074:R1075)</f>
        <v>0</v>
      </c>
      <c r="S1073" s="191"/>
      <c r="T1073" s="193">
        <f>SUM(T1074:T1075)</f>
        <v>0</v>
      </c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R1073" s="194" t="s">
        <v>197</v>
      </c>
      <c r="AT1073" s="195" t="s">
        <v>71</v>
      </c>
      <c r="AU1073" s="195" t="s">
        <v>77</v>
      </c>
      <c r="AY1073" s="194" t="s">
        <v>119</v>
      </c>
      <c r="BK1073" s="196">
        <f>SUM(BK1074:BK1075)</f>
        <v>0</v>
      </c>
    </row>
    <row r="1074" s="2" customFormat="1" ht="16.5" customHeight="1">
      <c r="A1074" s="40"/>
      <c r="B1074" s="41"/>
      <c r="C1074" s="199" t="s">
        <v>775</v>
      </c>
      <c r="D1074" s="199" t="s">
        <v>121</v>
      </c>
      <c r="E1074" s="200" t="s">
        <v>776</v>
      </c>
      <c r="F1074" s="201" t="s">
        <v>777</v>
      </c>
      <c r="G1074" s="202" t="s">
        <v>755</v>
      </c>
      <c r="H1074" s="260"/>
      <c r="I1074" s="204"/>
      <c r="J1074" s="205">
        <f>ROUND(I1074*H1074,2)</f>
        <v>0</v>
      </c>
      <c r="K1074" s="201" t="s">
        <v>125</v>
      </c>
      <c r="L1074" s="46"/>
      <c r="M1074" s="206" t="s">
        <v>19</v>
      </c>
      <c r="N1074" s="207" t="s">
        <v>43</v>
      </c>
      <c r="O1074" s="86"/>
      <c r="P1074" s="208">
        <f>O1074*H1074</f>
        <v>0</v>
      </c>
      <c r="Q1074" s="208">
        <v>0</v>
      </c>
      <c r="R1074" s="208">
        <f>Q1074*H1074</f>
        <v>0</v>
      </c>
      <c r="S1074" s="208">
        <v>0</v>
      </c>
      <c r="T1074" s="209">
        <f>S1074*H1074</f>
        <v>0</v>
      </c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R1074" s="210" t="s">
        <v>770</v>
      </c>
      <c r="AT1074" s="210" t="s">
        <v>121</v>
      </c>
      <c r="AU1074" s="210" t="s">
        <v>79</v>
      </c>
      <c r="AY1074" s="19" t="s">
        <v>119</v>
      </c>
      <c r="BE1074" s="211">
        <f>IF(N1074="základní",J1074,0)</f>
        <v>0</v>
      </c>
      <c r="BF1074" s="211">
        <f>IF(N1074="snížená",J1074,0)</f>
        <v>0</v>
      </c>
      <c r="BG1074" s="211">
        <f>IF(N1074="zákl. přenesená",J1074,0)</f>
        <v>0</v>
      </c>
      <c r="BH1074" s="211">
        <f>IF(N1074="sníž. přenesená",J1074,0)</f>
        <v>0</v>
      </c>
      <c r="BI1074" s="211">
        <f>IF(N1074="nulová",J1074,0)</f>
        <v>0</v>
      </c>
      <c r="BJ1074" s="19" t="s">
        <v>77</v>
      </c>
      <c r="BK1074" s="211">
        <f>ROUND(I1074*H1074,2)</f>
        <v>0</v>
      </c>
      <c r="BL1074" s="19" t="s">
        <v>770</v>
      </c>
      <c r="BM1074" s="210" t="s">
        <v>778</v>
      </c>
    </row>
    <row r="1075" s="2" customFormat="1">
      <c r="A1075" s="40"/>
      <c r="B1075" s="41"/>
      <c r="C1075" s="42"/>
      <c r="D1075" s="212" t="s">
        <v>128</v>
      </c>
      <c r="E1075" s="42"/>
      <c r="F1075" s="213" t="s">
        <v>779</v>
      </c>
      <c r="G1075" s="42"/>
      <c r="H1075" s="42"/>
      <c r="I1075" s="214"/>
      <c r="J1075" s="42"/>
      <c r="K1075" s="42"/>
      <c r="L1075" s="46"/>
      <c r="M1075" s="215"/>
      <c r="N1075" s="216"/>
      <c r="O1075" s="86"/>
      <c r="P1075" s="86"/>
      <c r="Q1075" s="86"/>
      <c r="R1075" s="86"/>
      <c r="S1075" s="86"/>
      <c r="T1075" s="87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T1075" s="19" t="s">
        <v>128</v>
      </c>
      <c r="AU1075" s="19" t="s">
        <v>79</v>
      </c>
    </row>
    <row r="1076" s="12" customFormat="1" ht="22.8" customHeight="1">
      <c r="A1076" s="12"/>
      <c r="B1076" s="183"/>
      <c r="C1076" s="184"/>
      <c r="D1076" s="185" t="s">
        <v>71</v>
      </c>
      <c r="E1076" s="197" t="s">
        <v>780</v>
      </c>
      <c r="F1076" s="197" t="s">
        <v>781</v>
      </c>
      <c r="G1076" s="184"/>
      <c r="H1076" s="184"/>
      <c r="I1076" s="187"/>
      <c r="J1076" s="198">
        <f>BK1076</f>
        <v>0</v>
      </c>
      <c r="K1076" s="184"/>
      <c r="L1076" s="189"/>
      <c r="M1076" s="190"/>
      <c r="N1076" s="191"/>
      <c r="O1076" s="191"/>
      <c r="P1076" s="192">
        <f>SUM(P1077:P1078)</f>
        <v>0</v>
      </c>
      <c r="Q1076" s="191"/>
      <c r="R1076" s="192">
        <f>SUM(R1077:R1078)</f>
        <v>0</v>
      </c>
      <c r="S1076" s="191"/>
      <c r="T1076" s="193">
        <f>SUM(T1077:T1078)</f>
        <v>0</v>
      </c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R1076" s="194" t="s">
        <v>197</v>
      </c>
      <c r="AT1076" s="195" t="s">
        <v>71</v>
      </c>
      <c r="AU1076" s="195" t="s">
        <v>77</v>
      </c>
      <c r="AY1076" s="194" t="s">
        <v>119</v>
      </c>
      <c r="BK1076" s="196">
        <f>SUM(BK1077:BK1078)</f>
        <v>0</v>
      </c>
    </row>
    <row r="1077" s="2" customFormat="1" ht="16.5" customHeight="1">
      <c r="A1077" s="40"/>
      <c r="B1077" s="41"/>
      <c r="C1077" s="199" t="s">
        <v>782</v>
      </c>
      <c r="D1077" s="199" t="s">
        <v>121</v>
      </c>
      <c r="E1077" s="200" t="s">
        <v>783</v>
      </c>
      <c r="F1077" s="201" t="s">
        <v>784</v>
      </c>
      <c r="G1077" s="202" t="s">
        <v>476</v>
      </c>
      <c r="H1077" s="203">
        <v>1</v>
      </c>
      <c r="I1077" s="204"/>
      <c r="J1077" s="205">
        <f>ROUND(I1077*H1077,2)</f>
        <v>0</v>
      </c>
      <c r="K1077" s="201" t="s">
        <v>125</v>
      </c>
      <c r="L1077" s="46"/>
      <c r="M1077" s="206" t="s">
        <v>19</v>
      </c>
      <c r="N1077" s="207" t="s">
        <v>43</v>
      </c>
      <c r="O1077" s="86"/>
      <c r="P1077" s="208">
        <f>O1077*H1077</f>
        <v>0</v>
      </c>
      <c r="Q1077" s="208">
        <v>0</v>
      </c>
      <c r="R1077" s="208">
        <f>Q1077*H1077</f>
        <v>0</v>
      </c>
      <c r="S1077" s="208">
        <v>0</v>
      </c>
      <c r="T1077" s="209">
        <f>S1077*H1077</f>
        <v>0</v>
      </c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R1077" s="210" t="s">
        <v>770</v>
      </c>
      <c r="AT1077" s="210" t="s">
        <v>121</v>
      </c>
      <c r="AU1077" s="210" t="s">
        <v>79</v>
      </c>
      <c r="AY1077" s="19" t="s">
        <v>119</v>
      </c>
      <c r="BE1077" s="211">
        <f>IF(N1077="základní",J1077,0)</f>
        <v>0</v>
      </c>
      <c r="BF1077" s="211">
        <f>IF(N1077="snížená",J1077,0)</f>
        <v>0</v>
      </c>
      <c r="BG1077" s="211">
        <f>IF(N1077="zákl. přenesená",J1077,0)</f>
        <v>0</v>
      </c>
      <c r="BH1077" s="211">
        <f>IF(N1077="sníž. přenesená",J1077,0)</f>
        <v>0</v>
      </c>
      <c r="BI1077" s="211">
        <f>IF(N1077="nulová",J1077,0)</f>
        <v>0</v>
      </c>
      <c r="BJ1077" s="19" t="s">
        <v>77</v>
      </c>
      <c r="BK1077" s="211">
        <f>ROUND(I1077*H1077,2)</f>
        <v>0</v>
      </c>
      <c r="BL1077" s="19" t="s">
        <v>770</v>
      </c>
      <c r="BM1077" s="210" t="s">
        <v>785</v>
      </c>
    </row>
    <row r="1078" s="2" customFormat="1">
      <c r="A1078" s="40"/>
      <c r="B1078" s="41"/>
      <c r="C1078" s="42"/>
      <c r="D1078" s="212" t="s">
        <v>128</v>
      </c>
      <c r="E1078" s="42"/>
      <c r="F1078" s="213" t="s">
        <v>786</v>
      </c>
      <c r="G1078" s="42"/>
      <c r="H1078" s="42"/>
      <c r="I1078" s="214"/>
      <c r="J1078" s="42"/>
      <c r="K1078" s="42"/>
      <c r="L1078" s="46"/>
      <c r="M1078" s="215"/>
      <c r="N1078" s="216"/>
      <c r="O1078" s="86"/>
      <c r="P1078" s="86"/>
      <c r="Q1078" s="86"/>
      <c r="R1078" s="86"/>
      <c r="S1078" s="86"/>
      <c r="T1078" s="87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T1078" s="19" t="s">
        <v>128</v>
      </c>
      <c r="AU1078" s="19" t="s">
        <v>79</v>
      </c>
    </row>
    <row r="1079" s="12" customFormat="1" ht="22.8" customHeight="1">
      <c r="A1079" s="12"/>
      <c r="B1079" s="183"/>
      <c r="C1079" s="184"/>
      <c r="D1079" s="185" t="s">
        <v>71</v>
      </c>
      <c r="E1079" s="197" t="s">
        <v>787</v>
      </c>
      <c r="F1079" s="197" t="s">
        <v>788</v>
      </c>
      <c r="G1079" s="184"/>
      <c r="H1079" s="184"/>
      <c r="I1079" s="187"/>
      <c r="J1079" s="198">
        <f>BK1079</f>
        <v>0</v>
      </c>
      <c r="K1079" s="184"/>
      <c r="L1079" s="189"/>
      <c r="M1079" s="190"/>
      <c r="N1079" s="191"/>
      <c r="O1079" s="191"/>
      <c r="P1079" s="192">
        <f>SUM(P1080:P1081)</f>
        <v>0</v>
      </c>
      <c r="Q1079" s="191"/>
      <c r="R1079" s="192">
        <f>SUM(R1080:R1081)</f>
        <v>0</v>
      </c>
      <c r="S1079" s="191"/>
      <c r="T1079" s="193">
        <f>SUM(T1080:T1081)</f>
        <v>0</v>
      </c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R1079" s="194" t="s">
        <v>197</v>
      </c>
      <c r="AT1079" s="195" t="s">
        <v>71</v>
      </c>
      <c r="AU1079" s="195" t="s">
        <v>77</v>
      </c>
      <c r="AY1079" s="194" t="s">
        <v>119</v>
      </c>
      <c r="BK1079" s="196">
        <f>SUM(BK1080:BK1081)</f>
        <v>0</v>
      </c>
    </row>
    <row r="1080" s="2" customFormat="1" ht="21.75" customHeight="1">
      <c r="A1080" s="40"/>
      <c r="B1080" s="41"/>
      <c r="C1080" s="199" t="s">
        <v>789</v>
      </c>
      <c r="D1080" s="199" t="s">
        <v>121</v>
      </c>
      <c r="E1080" s="200" t="s">
        <v>790</v>
      </c>
      <c r="F1080" s="201" t="s">
        <v>791</v>
      </c>
      <c r="G1080" s="202" t="s">
        <v>755</v>
      </c>
      <c r="H1080" s="260"/>
      <c r="I1080" s="204"/>
      <c r="J1080" s="205">
        <f>ROUND(I1080*H1080,2)</f>
        <v>0</v>
      </c>
      <c r="K1080" s="201" t="s">
        <v>125</v>
      </c>
      <c r="L1080" s="46"/>
      <c r="M1080" s="206" t="s">
        <v>19</v>
      </c>
      <c r="N1080" s="207" t="s">
        <v>43</v>
      </c>
      <c r="O1080" s="86"/>
      <c r="P1080" s="208">
        <f>O1080*H1080</f>
        <v>0</v>
      </c>
      <c r="Q1080" s="208">
        <v>0</v>
      </c>
      <c r="R1080" s="208">
        <f>Q1080*H1080</f>
        <v>0</v>
      </c>
      <c r="S1080" s="208">
        <v>0</v>
      </c>
      <c r="T1080" s="209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10" t="s">
        <v>770</v>
      </c>
      <c r="AT1080" s="210" t="s">
        <v>121</v>
      </c>
      <c r="AU1080" s="210" t="s">
        <v>79</v>
      </c>
      <c r="AY1080" s="19" t="s">
        <v>119</v>
      </c>
      <c r="BE1080" s="211">
        <f>IF(N1080="základní",J1080,0)</f>
        <v>0</v>
      </c>
      <c r="BF1080" s="211">
        <f>IF(N1080="snížená",J1080,0)</f>
        <v>0</v>
      </c>
      <c r="BG1080" s="211">
        <f>IF(N1080="zákl. přenesená",J1080,0)</f>
        <v>0</v>
      </c>
      <c r="BH1080" s="211">
        <f>IF(N1080="sníž. přenesená",J1080,0)</f>
        <v>0</v>
      </c>
      <c r="BI1080" s="211">
        <f>IF(N1080="nulová",J1080,0)</f>
        <v>0</v>
      </c>
      <c r="BJ1080" s="19" t="s">
        <v>77</v>
      </c>
      <c r="BK1080" s="211">
        <f>ROUND(I1080*H1080,2)</f>
        <v>0</v>
      </c>
      <c r="BL1080" s="19" t="s">
        <v>770</v>
      </c>
      <c r="BM1080" s="210" t="s">
        <v>792</v>
      </c>
    </row>
    <row r="1081" s="2" customFormat="1">
      <c r="A1081" s="40"/>
      <c r="B1081" s="41"/>
      <c r="C1081" s="42"/>
      <c r="D1081" s="212" t="s">
        <v>128</v>
      </c>
      <c r="E1081" s="42"/>
      <c r="F1081" s="213" t="s">
        <v>793</v>
      </c>
      <c r="G1081" s="42"/>
      <c r="H1081" s="42"/>
      <c r="I1081" s="214"/>
      <c r="J1081" s="42"/>
      <c r="K1081" s="42"/>
      <c r="L1081" s="46"/>
      <c r="M1081" s="261"/>
      <c r="N1081" s="262"/>
      <c r="O1081" s="263"/>
      <c r="P1081" s="263"/>
      <c r="Q1081" s="263"/>
      <c r="R1081" s="263"/>
      <c r="S1081" s="263"/>
      <c r="T1081" s="264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T1081" s="19" t="s">
        <v>128</v>
      </c>
      <c r="AU1081" s="19" t="s">
        <v>79</v>
      </c>
    </row>
    <row r="1082" s="2" customFormat="1" ht="6.96" customHeight="1">
      <c r="A1082" s="40"/>
      <c r="B1082" s="61"/>
      <c r="C1082" s="62"/>
      <c r="D1082" s="62"/>
      <c r="E1082" s="62"/>
      <c r="F1082" s="62"/>
      <c r="G1082" s="62"/>
      <c r="H1082" s="62"/>
      <c r="I1082" s="62"/>
      <c r="J1082" s="62"/>
      <c r="K1082" s="62"/>
      <c r="L1082" s="46"/>
      <c r="M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</row>
  </sheetData>
  <sheetProtection sheet="1" autoFilter="0" formatColumns="0" formatRows="0" objects="1" scenarios="1" spinCount="100000" saltValue="l1dIHRohs5nIF32+Nh5kfhYxbUojWt5nbFwu5KOyY9RANcIkh688z0jIsznsD7nEsEYcR8DT1h4yayrGbPfQTg==" hashValue="8a8Vgs/CuFHeQa/aZf8gvKNZV4RMy4Y70QCc4oIz4EOg9AH1uaqdjbpGFnVkI8bPIRTkEyUBZY2oULkynUaVUw==" algorithmName="SHA-512" password="CC13"/>
  <autoFilter ref="C91:K1081"/>
  <mergeCells count="6">
    <mergeCell ref="E7:H7"/>
    <mergeCell ref="E16:H16"/>
    <mergeCell ref="E25:H25"/>
    <mergeCell ref="E46:H46"/>
    <mergeCell ref="E84:H84"/>
    <mergeCell ref="L2:V2"/>
  </mergeCells>
  <hyperlinks>
    <hyperlink ref="F96" r:id="rId1" display="https://podminky.urs.cz/item/CS_URS_2026_01/113107312"/>
    <hyperlink ref="F101" r:id="rId2" display="https://podminky.urs.cz/item/CS_URS_2026_01/113107342"/>
    <hyperlink ref="F107" r:id="rId3" display="https://podminky.urs.cz/item/CS_URS_2026_01/279113143"/>
    <hyperlink ref="F117" r:id="rId4" display="https://podminky.urs.cz/item/CS_URS_2026_01/341351311"/>
    <hyperlink ref="F187" r:id="rId5" display="https://podminky.urs.cz/item/CS_URS_2026_01/341351312"/>
    <hyperlink ref="F257" r:id="rId6" display="https://podminky.urs.cz/item/CS_URS_2026_01/341361821"/>
    <hyperlink ref="F267" r:id="rId7" display="https://podminky.urs.cz/item/CS_URS_2026_01/341362021"/>
    <hyperlink ref="F275" r:id="rId8" display="https://podminky.urs.cz/item/CS_URS_2026_01/342321610"/>
    <hyperlink ref="F346" r:id="rId9" display="https://podminky.urs.cz/item/CS_URS_2026_01/411321616"/>
    <hyperlink ref="F352" r:id="rId10" display="https://podminky.urs.cz/item/CS_URS_2026_01/411354229"/>
    <hyperlink ref="F384" r:id="rId11" display="https://podminky.urs.cz/item/CS_URS_2026_01/411354313"/>
    <hyperlink ref="F419" r:id="rId12" display="https://podminky.urs.cz/item/CS_URS_2026_01/411354314"/>
    <hyperlink ref="F454" r:id="rId13" display="https://podminky.urs.cz/item/CS_URS_2026_01/411362021"/>
    <hyperlink ref="F460" r:id="rId14" display="https://podminky.urs.cz/item/CS_URS_2026_01/417321616"/>
    <hyperlink ref="F497" r:id="rId15" display="https://podminky.urs.cz/item/CS_URS_2026_01/417351115"/>
    <hyperlink ref="F534" r:id="rId16" display="https://podminky.urs.cz/item/CS_URS_2026_01/417351116"/>
    <hyperlink ref="F536" r:id="rId17" display="https://podminky.urs.cz/item/CS_URS_2026_01/417361821"/>
    <hyperlink ref="F544" r:id="rId18" display="https://podminky.urs.cz/item/CS_URS_2026_01/564231011"/>
    <hyperlink ref="F549" r:id="rId19" display="https://podminky.urs.cz/item/CS_URS_2026_01/565175001"/>
    <hyperlink ref="F555" r:id="rId20" display="https://podminky.urs.cz/item/CS_URS_2026_01/628613611"/>
    <hyperlink ref="F568" r:id="rId21" display="https://podminky.urs.cz/item/CS_URS_2026_01/631311225"/>
    <hyperlink ref="F606" r:id="rId22" display="https://podminky.urs.cz/item/CS_URS_2026_01/631319012"/>
    <hyperlink ref="F644" r:id="rId23" display="https://podminky.urs.cz/item/CS_URS_2026_01/631319173"/>
    <hyperlink ref="F682" r:id="rId24" display="https://podminky.urs.cz/item/CS_URS_2026_01/631361821"/>
    <hyperlink ref="F692" r:id="rId25" display="https://podminky.urs.cz/item/CS_URS_2026_01/952902121"/>
    <hyperlink ref="F699" r:id="rId26" display="https://podminky.urs.cz/item/CS_URS_2026_01/962042320"/>
    <hyperlink ref="F711" r:id="rId27" display="https://podminky.urs.cz/item/CS_URS_2026_01/963012520"/>
    <hyperlink ref="F725" r:id="rId28" display="https://podminky.urs.cz/item/CS_URS_2026_01/985131111"/>
    <hyperlink ref="F732" r:id="rId29" display="https://podminky.urs.cz/item/CS_URS_2026_01/985139111"/>
    <hyperlink ref="F742" r:id="rId30" display="https://podminky.urs.cz/item/CS_URS_2026_01/985311114"/>
    <hyperlink ref="F747" r:id="rId31" display="https://podminky.urs.cz/item/CS_URS_2026_01/997013211"/>
    <hyperlink ref="F749" r:id="rId32" display="https://podminky.urs.cz/item/CS_URS_2026_01/997013219"/>
    <hyperlink ref="F753" r:id="rId33" display="https://podminky.urs.cz/item/CS_URS_2026_01/997013501"/>
    <hyperlink ref="F755" r:id="rId34" display="https://podminky.urs.cz/item/CS_URS_2026_01/997013509"/>
    <hyperlink ref="F759" r:id="rId35" display="https://podminky.urs.cz/item/CS_URS_2026_01/997013645"/>
    <hyperlink ref="F762" r:id="rId36" display="https://podminky.urs.cz/item/CS_URS_2026_01/997013861"/>
    <hyperlink ref="F764" r:id="rId37" display="https://podminky.urs.cz/item/CS_URS_2026_01/997013873"/>
    <hyperlink ref="F767" r:id="rId38" display="https://podminky.urs.cz/item/CS_URS_2026_01/998011008"/>
    <hyperlink ref="F769" r:id="rId39" display="https://podminky.urs.cz/item/CS_URS_2026_01/998011014"/>
    <hyperlink ref="F773" r:id="rId40" display="https://podminky.urs.cz/item/CS_URS_2026_01/733120842"/>
    <hyperlink ref="F800" r:id="rId41" display="https://podminky.urs.cz/item/CS_URS_2026_01/767995111"/>
    <hyperlink ref="F820" r:id="rId42" display="https://podminky.urs.cz/item/CS_URS_2026_01/767995112"/>
    <hyperlink ref="F836" r:id="rId43" display="https://podminky.urs.cz/item/CS_URS_2026_01/767995113"/>
    <hyperlink ref="F951" r:id="rId44" display="https://podminky.urs.cz/item/CS_URS_2026_01/767995114"/>
    <hyperlink ref="F1038" r:id="rId45" display="https://podminky.urs.cz/item/CS_URS_2026_01/767995115"/>
    <hyperlink ref="F1050" r:id="rId46" display="https://podminky.urs.cz/item/CS_URS_2026_01/767995116"/>
    <hyperlink ref="F1066" r:id="rId47" display="https://podminky.urs.cz/item/CS_URS_2026_01/998767311"/>
    <hyperlink ref="F1068" r:id="rId48" display="https://podminky.urs.cz/item/CS_URS_2026_01/998767319"/>
    <hyperlink ref="F1072" r:id="rId49" display="https://podminky.urs.cz/item/CS_URS_2026_01/013254000"/>
    <hyperlink ref="F1075" r:id="rId50" display="https://podminky.urs.cz/item/CS_URS_2026_01/034002000"/>
    <hyperlink ref="F1078" r:id="rId51" display="https://podminky.urs.cz/item/CS_URS_2026_01/041414000"/>
    <hyperlink ref="F1081" r:id="rId52" display="https://podminky.urs.cz/item/CS_URS_2026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6" customFormat="1" ht="45" customHeight="1">
      <c r="B3" s="269"/>
      <c r="C3" s="270" t="s">
        <v>794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795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796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797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798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799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800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801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802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803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804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76</v>
      </c>
      <c r="F18" s="276" t="s">
        <v>805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806</v>
      </c>
      <c r="F19" s="276" t="s">
        <v>807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808</v>
      </c>
      <c r="F20" s="276" t="s">
        <v>809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810</v>
      </c>
      <c r="F21" s="276" t="s">
        <v>811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812</v>
      </c>
      <c r="F22" s="276" t="s">
        <v>813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814</v>
      </c>
      <c r="F23" s="276" t="s">
        <v>815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816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817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818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819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820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821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822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823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824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105</v>
      </c>
      <c r="F36" s="276"/>
      <c r="G36" s="276" t="s">
        <v>825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826</v>
      </c>
      <c r="F37" s="276"/>
      <c r="G37" s="276" t="s">
        <v>827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53</v>
      </c>
      <c r="F38" s="276"/>
      <c r="G38" s="276" t="s">
        <v>828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54</v>
      </c>
      <c r="F39" s="276"/>
      <c r="G39" s="276" t="s">
        <v>829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106</v>
      </c>
      <c r="F40" s="276"/>
      <c r="G40" s="276" t="s">
        <v>830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107</v>
      </c>
      <c r="F41" s="276"/>
      <c r="G41" s="276" t="s">
        <v>831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832</v>
      </c>
      <c r="F42" s="276"/>
      <c r="G42" s="276" t="s">
        <v>833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834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835</v>
      </c>
      <c r="F44" s="276"/>
      <c r="G44" s="276" t="s">
        <v>836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109</v>
      </c>
      <c r="F45" s="276"/>
      <c r="G45" s="276" t="s">
        <v>837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838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839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840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841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842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843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844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845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846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847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848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849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850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851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852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853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854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855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856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857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858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859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860</v>
      </c>
      <c r="D76" s="294"/>
      <c r="E76" s="294"/>
      <c r="F76" s="294" t="s">
        <v>861</v>
      </c>
      <c r="G76" s="295"/>
      <c r="H76" s="294" t="s">
        <v>54</v>
      </c>
      <c r="I76" s="294" t="s">
        <v>57</v>
      </c>
      <c r="J76" s="294" t="s">
        <v>862</v>
      </c>
      <c r="K76" s="293"/>
    </row>
    <row r="77" s="1" customFormat="1" ht="17.25" customHeight="1">
      <c r="B77" s="291"/>
      <c r="C77" s="296" t="s">
        <v>863</v>
      </c>
      <c r="D77" s="296"/>
      <c r="E77" s="296"/>
      <c r="F77" s="297" t="s">
        <v>864</v>
      </c>
      <c r="G77" s="298"/>
      <c r="H77" s="296"/>
      <c r="I77" s="296"/>
      <c r="J77" s="296" t="s">
        <v>865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53</v>
      </c>
      <c r="D79" s="301"/>
      <c r="E79" s="301"/>
      <c r="F79" s="302" t="s">
        <v>866</v>
      </c>
      <c r="G79" s="303"/>
      <c r="H79" s="279" t="s">
        <v>867</v>
      </c>
      <c r="I79" s="279" t="s">
        <v>868</v>
      </c>
      <c r="J79" s="279">
        <v>20</v>
      </c>
      <c r="K79" s="293"/>
    </row>
    <row r="80" s="1" customFormat="1" ht="15" customHeight="1">
      <c r="B80" s="291"/>
      <c r="C80" s="279" t="s">
        <v>869</v>
      </c>
      <c r="D80" s="279"/>
      <c r="E80" s="279"/>
      <c r="F80" s="302" t="s">
        <v>866</v>
      </c>
      <c r="G80" s="303"/>
      <c r="H80" s="279" t="s">
        <v>870</v>
      </c>
      <c r="I80" s="279" t="s">
        <v>868</v>
      </c>
      <c r="J80" s="279">
        <v>120</v>
      </c>
      <c r="K80" s="293"/>
    </row>
    <row r="81" s="1" customFormat="1" ht="15" customHeight="1">
      <c r="B81" s="304"/>
      <c r="C81" s="279" t="s">
        <v>871</v>
      </c>
      <c r="D81" s="279"/>
      <c r="E81" s="279"/>
      <c r="F81" s="302" t="s">
        <v>872</v>
      </c>
      <c r="G81" s="303"/>
      <c r="H81" s="279" t="s">
        <v>873</v>
      </c>
      <c r="I81" s="279" t="s">
        <v>868</v>
      </c>
      <c r="J81" s="279">
        <v>50</v>
      </c>
      <c r="K81" s="293"/>
    </row>
    <row r="82" s="1" customFormat="1" ht="15" customHeight="1">
      <c r="B82" s="304"/>
      <c r="C82" s="279" t="s">
        <v>874</v>
      </c>
      <c r="D82" s="279"/>
      <c r="E82" s="279"/>
      <c r="F82" s="302" t="s">
        <v>866</v>
      </c>
      <c r="G82" s="303"/>
      <c r="H82" s="279" t="s">
        <v>875</v>
      </c>
      <c r="I82" s="279" t="s">
        <v>876</v>
      </c>
      <c r="J82" s="279"/>
      <c r="K82" s="293"/>
    </row>
    <row r="83" s="1" customFormat="1" ht="15" customHeight="1">
      <c r="B83" s="304"/>
      <c r="C83" s="305" t="s">
        <v>877</v>
      </c>
      <c r="D83" s="305"/>
      <c r="E83" s="305"/>
      <c r="F83" s="306" t="s">
        <v>872</v>
      </c>
      <c r="G83" s="305"/>
      <c r="H83" s="305" t="s">
        <v>878</v>
      </c>
      <c r="I83" s="305" t="s">
        <v>868</v>
      </c>
      <c r="J83" s="305">
        <v>15</v>
      </c>
      <c r="K83" s="293"/>
    </row>
    <row r="84" s="1" customFormat="1" ht="15" customHeight="1">
      <c r="B84" s="304"/>
      <c r="C84" s="305" t="s">
        <v>879</v>
      </c>
      <c r="D84" s="305"/>
      <c r="E84" s="305"/>
      <c r="F84" s="306" t="s">
        <v>872</v>
      </c>
      <c r="G84" s="305"/>
      <c r="H84" s="305" t="s">
        <v>880</v>
      </c>
      <c r="I84" s="305" t="s">
        <v>868</v>
      </c>
      <c r="J84" s="305">
        <v>15</v>
      </c>
      <c r="K84" s="293"/>
    </row>
    <row r="85" s="1" customFormat="1" ht="15" customHeight="1">
      <c r="B85" s="304"/>
      <c r="C85" s="305" t="s">
        <v>881</v>
      </c>
      <c r="D85" s="305"/>
      <c r="E85" s="305"/>
      <c r="F85" s="306" t="s">
        <v>872</v>
      </c>
      <c r="G85" s="305"/>
      <c r="H85" s="305" t="s">
        <v>882</v>
      </c>
      <c r="I85" s="305" t="s">
        <v>868</v>
      </c>
      <c r="J85" s="305">
        <v>20</v>
      </c>
      <c r="K85" s="293"/>
    </row>
    <row r="86" s="1" customFormat="1" ht="15" customHeight="1">
      <c r="B86" s="304"/>
      <c r="C86" s="305" t="s">
        <v>883</v>
      </c>
      <c r="D86" s="305"/>
      <c r="E86" s="305"/>
      <c r="F86" s="306" t="s">
        <v>872</v>
      </c>
      <c r="G86" s="305"/>
      <c r="H86" s="305" t="s">
        <v>884</v>
      </c>
      <c r="I86" s="305" t="s">
        <v>868</v>
      </c>
      <c r="J86" s="305">
        <v>20</v>
      </c>
      <c r="K86" s="293"/>
    </row>
    <row r="87" s="1" customFormat="1" ht="15" customHeight="1">
      <c r="B87" s="304"/>
      <c r="C87" s="279" t="s">
        <v>885</v>
      </c>
      <c r="D87" s="279"/>
      <c r="E87" s="279"/>
      <c r="F87" s="302" t="s">
        <v>872</v>
      </c>
      <c r="G87" s="303"/>
      <c r="H87" s="279" t="s">
        <v>886</v>
      </c>
      <c r="I87" s="279" t="s">
        <v>868</v>
      </c>
      <c r="J87" s="279">
        <v>50</v>
      </c>
      <c r="K87" s="293"/>
    </row>
    <row r="88" s="1" customFormat="1" ht="15" customHeight="1">
      <c r="B88" s="304"/>
      <c r="C88" s="279" t="s">
        <v>887</v>
      </c>
      <c r="D88" s="279"/>
      <c r="E88" s="279"/>
      <c r="F88" s="302" t="s">
        <v>872</v>
      </c>
      <c r="G88" s="303"/>
      <c r="H88" s="279" t="s">
        <v>888</v>
      </c>
      <c r="I88" s="279" t="s">
        <v>868</v>
      </c>
      <c r="J88" s="279">
        <v>20</v>
      </c>
      <c r="K88" s="293"/>
    </row>
    <row r="89" s="1" customFormat="1" ht="15" customHeight="1">
      <c r="B89" s="304"/>
      <c r="C89" s="279" t="s">
        <v>889</v>
      </c>
      <c r="D89" s="279"/>
      <c r="E89" s="279"/>
      <c r="F89" s="302" t="s">
        <v>872</v>
      </c>
      <c r="G89" s="303"/>
      <c r="H89" s="279" t="s">
        <v>890</v>
      </c>
      <c r="I89" s="279" t="s">
        <v>868</v>
      </c>
      <c r="J89" s="279">
        <v>20</v>
      </c>
      <c r="K89" s="293"/>
    </row>
    <row r="90" s="1" customFormat="1" ht="15" customHeight="1">
      <c r="B90" s="304"/>
      <c r="C90" s="279" t="s">
        <v>891</v>
      </c>
      <c r="D90" s="279"/>
      <c r="E90" s="279"/>
      <c r="F90" s="302" t="s">
        <v>872</v>
      </c>
      <c r="G90" s="303"/>
      <c r="H90" s="279" t="s">
        <v>892</v>
      </c>
      <c r="I90" s="279" t="s">
        <v>868</v>
      </c>
      <c r="J90" s="279">
        <v>50</v>
      </c>
      <c r="K90" s="293"/>
    </row>
    <row r="91" s="1" customFormat="1" ht="15" customHeight="1">
      <c r="B91" s="304"/>
      <c r="C91" s="279" t="s">
        <v>893</v>
      </c>
      <c r="D91" s="279"/>
      <c r="E91" s="279"/>
      <c r="F91" s="302" t="s">
        <v>872</v>
      </c>
      <c r="G91" s="303"/>
      <c r="H91" s="279" t="s">
        <v>893</v>
      </c>
      <c r="I91" s="279" t="s">
        <v>868</v>
      </c>
      <c r="J91" s="279">
        <v>50</v>
      </c>
      <c r="K91" s="293"/>
    </row>
    <row r="92" s="1" customFormat="1" ht="15" customHeight="1">
      <c r="B92" s="304"/>
      <c r="C92" s="279" t="s">
        <v>894</v>
      </c>
      <c r="D92" s="279"/>
      <c r="E92" s="279"/>
      <c r="F92" s="302" t="s">
        <v>872</v>
      </c>
      <c r="G92" s="303"/>
      <c r="H92" s="279" t="s">
        <v>895</v>
      </c>
      <c r="I92" s="279" t="s">
        <v>868</v>
      </c>
      <c r="J92" s="279">
        <v>255</v>
      </c>
      <c r="K92" s="293"/>
    </row>
    <row r="93" s="1" customFormat="1" ht="15" customHeight="1">
      <c r="B93" s="304"/>
      <c r="C93" s="279" t="s">
        <v>896</v>
      </c>
      <c r="D93" s="279"/>
      <c r="E93" s="279"/>
      <c r="F93" s="302" t="s">
        <v>866</v>
      </c>
      <c r="G93" s="303"/>
      <c r="H93" s="279" t="s">
        <v>897</v>
      </c>
      <c r="I93" s="279" t="s">
        <v>898</v>
      </c>
      <c r="J93" s="279"/>
      <c r="K93" s="293"/>
    </row>
    <row r="94" s="1" customFormat="1" ht="15" customHeight="1">
      <c r="B94" s="304"/>
      <c r="C94" s="279" t="s">
        <v>899</v>
      </c>
      <c r="D94" s="279"/>
      <c r="E94" s="279"/>
      <c r="F94" s="302" t="s">
        <v>866</v>
      </c>
      <c r="G94" s="303"/>
      <c r="H94" s="279" t="s">
        <v>900</v>
      </c>
      <c r="I94" s="279" t="s">
        <v>901</v>
      </c>
      <c r="J94" s="279"/>
      <c r="K94" s="293"/>
    </row>
    <row r="95" s="1" customFormat="1" ht="15" customHeight="1">
      <c r="B95" s="304"/>
      <c r="C95" s="279" t="s">
        <v>902</v>
      </c>
      <c r="D95" s="279"/>
      <c r="E95" s="279"/>
      <c r="F95" s="302" t="s">
        <v>866</v>
      </c>
      <c r="G95" s="303"/>
      <c r="H95" s="279" t="s">
        <v>902</v>
      </c>
      <c r="I95" s="279" t="s">
        <v>901</v>
      </c>
      <c r="J95" s="279"/>
      <c r="K95" s="293"/>
    </row>
    <row r="96" s="1" customFormat="1" ht="15" customHeight="1">
      <c r="B96" s="304"/>
      <c r="C96" s="279" t="s">
        <v>38</v>
      </c>
      <c r="D96" s="279"/>
      <c r="E96" s="279"/>
      <c r="F96" s="302" t="s">
        <v>866</v>
      </c>
      <c r="G96" s="303"/>
      <c r="H96" s="279" t="s">
        <v>903</v>
      </c>
      <c r="I96" s="279" t="s">
        <v>901</v>
      </c>
      <c r="J96" s="279"/>
      <c r="K96" s="293"/>
    </row>
    <row r="97" s="1" customFormat="1" ht="15" customHeight="1">
      <c r="B97" s="304"/>
      <c r="C97" s="279" t="s">
        <v>48</v>
      </c>
      <c r="D97" s="279"/>
      <c r="E97" s="279"/>
      <c r="F97" s="302" t="s">
        <v>866</v>
      </c>
      <c r="G97" s="303"/>
      <c r="H97" s="279" t="s">
        <v>904</v>
      </c>
      <c r="I97" s="279" t="s">
        <v>901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905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860</v>
      </c>
      <c r="D103" s="294"/>
      <c r="E103" s="294"/>
      <c r="F103" s="294" t="s">
        <v>861</v>
      </c>
      <c r="G103" s="295"/>
      <c r="H103" s="294" t="s">
        <v>54</v>
      </c>
      <c r="I103" s="294" t="s">
        <v>57</v>
      </c>
      <c r="J103" s="294" t="s">
        <v>862</v>
      </c>
      <c r="K103" s="293"/>
    </row>
    <row r="104" s="1" customFormat="1" ht="17.25" customHeight="1">
      <c r="B104" s="291"/>
      <c r="C104" s="296" t="s">
        <v>863</v>
      </c>
      <c r="D104" s="296"/>
      <c r="E104" s="296"/>
      <c r="F104" s="297" t="s">
        <v>864</v>
      </c>
      <c r="G104" s="298"/>
      <c r="H104" s="296"/>
      <c r="I104" s="296"/>
      <c r="J104" s="296" t="s">
        <v>865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53</v>
      </c>
      <c r="D106" s="301"/>
      <c r="E106" s="301"/>
      <c r="F106" s="302" t="s">
        <v>866</v>
      </c>
      <c r="G106" s="279"/>
      <c r="H106" s="279" t="s">
        <v>906</v>
      </c>
      <c r="I106" s="279" t="s">
        <v>868</v>
      </c>
      <c r="J106" s="279">
        <v>20</v>
      </c>
      <c r="K106" s="293"/>
    </row>
    <row r="107" s="1" customFormat="1" ht="15" customHeight="1">
      <c r="B107" s="291"/>
      <c r="C107" s="279" t="s">
        <v>869</v>
      </c>
      <c r="D107" s="279"/>
      <c r="E107" s="279"/>
      <c r="F107" s="302" t="s">
        <v>866</v>
      </c>
      <c r="G107" s="279"/>
      <c r="H107" s="279" t="s">
        <v>906</v>
      </c>
      <c r="I107" s="279" t="s">
        <v>868</v>
      </c>
      <c r="J107" s="279">
        <v>120</v>
      </c>
      <c r="K107" s="293"/>
    </row>
    <row r="108" s="1" customFormat="1" ht="15" customHeight="1">
      <c r="B108" s="304"/>
      <c r="C108" s="279" t="s">
        <v>871</v>
      </c>
      <c r="D108" s="279"/>
      <c r="E108" s="279"/>
      <c r="F108" s="302" t="s">
        <v>872</v>
      </c>
      <c r="G108" s="279"/>
      <c r="H108" s="279" t="s">
        <v>906</v>
      </c>
      <c r="I108" s="279" t="s">
        <v>868</v>
      </c>
      <c r="J108" s="279">
        <v>50</v>
      </c>
      <c r="K108" s="293"/>
    </row>
    <row r="109" s="1" customFormat="1" ht="15" customHeight="1">
      <c r="B109" s="304"/>
      <c r="C109" s="279" t="s">
        <v>874</v>
      </c>
      <c r="D109" s="279"/>
      <c r="E109" s="279"/>
      <c r="F109" s="302" t="s">
        <v>866</v>
      </c>
      <c r="G109" s="279"/>
      <c r="H109" s="279" t="s">
        <v>906</v>
      </c>
      <c r="I109" s="279" t="s">
        <v>876</v>
      </c>
      <c r="J109" s="279"/>
      <c r="K109" s="293"/>
    </row>
    <row r="110" s="1" customFormat="1" ht="15" customHeight="1">
      <c r="B110" s="304"/>
      <c r="C110" s="279" t="s">
        <v>885</v>
      </c>
      <c r="D110" s="279"/>
      <c r="E110" s="279"/>
      <c r="F110" s="302" t="s">
        <v>872</v>
      </c>
      <c r="G110" s="279"/>
      <c r="H110" s="279" t="s">
        <v>906</v>
      </c>
      <c r="I110" s="279" t="s">
        <v>868</v>
      </c>
      <c r="J110" s="279">
        <v>50</v>
      </c>
      <c r="K110" s="293"/>
    </row>
    <row r="111" s="1" customFormat="1" ht="15" customHeight="1">
      <c r="B111" s="304"/>
      <c r="C111" s="279" t="s">
        <v>893</v>
      </c>
      <c r="D111" s="279"/>
      <c r="E111" s="279"/>
      <c r="F111" s="302" t="s">
        <v>872</v>
      </c>
      <c r="G111" s="279"/>
      <c r="H111" s="279" t="s">
        <v>906</v>
      </c>
      <c r="I111" s="279" t="s">
        <v>868</v>
      </c>
      <c r="J111" s="279">
        <v>50</v>
      </c>
      <c r="K111" s="293"/>
    </row>
    <row r="112" s="1" customFormat="1" ht="15" customHeight="1">
      <c r="B112" s="304"/>
      <c r="C112" s="279" t="s">
        <v>891</v>
      </c>
      <c r="D112" s="279"/>
      <c r="E112" s="279"/>
      <c r="F112" s="302" t="s">
        <v>872</v>
      </c>
      <c r="G112" s="279"/>
      <c r="H112" s="279" t="s">
        <v>906</v>
      </c>
      <c r="I112" s="279" t="s">
        <v>868</v>
      </c>
      <c r="J112" s="279">
        <v>50</v>
      </c>
      <c r="K112" s="293"/>
    </row>
    <row r="113" s="1" customFormat="1" ht="15" customHeight="1">
      <c r="B113" s="304"/>
      <c r="C113" s="279" t="s">
        <v>53</v>
      </c>
      <c r="D113" s="279"/>
      <c r="E113" s="279"/>
      <c r="F113" s="302" t="s">
        <v>866</v>
      </c>
      <c r="G113" s="279"/>
      <c r="H113" s="279" t="s">
        <v>907</v>
      </c>
      <c r="I113" s="279" t="s">
        <v>868</v>
      </c>
      <c r="J113" s="279">
        <v>20</v>
      </c>
      <c r="K113" s="293"/>
    </row>
    <row r="114" s="1" customFormat="1" ht="15" customHeight="1">
      <c r="B114" s="304"/>
      <c r="C114" s="279" t="s">
        <v>908</v>
      </c>
      <c r="D114" s="279"/>
      <c r="E114" s="279"/>
      <c r="F114" s="302" t="s">
        <v>866</v>
      </c>
      <c r="G114" s="279"/>
      <c r="H114" s="279" t="s">
        <v>909</v>
      </c>
      <c r="I114" s="279" t="s">
        <v>868</v>
      </c>
      <c r="J114" s="279">
        <v>120</v>
      </c>
      <c r="K114" s="293"/>
    </row>
    <row r="115" s="1" customFormat="1" ht="15" customHeight="1">
      <c r="B115" s="304"/>
      <c r="C115" s="279" t="s">
        <v>38</v>
      </c>
      <c r="D115" s="279"/>
      <c r="E115" s="279"/>
      <c r="F115" s="302" t="s">
        <v>866</v>
      </c>
      <c r="G115" s="279"/>
      <c r="H115" s="279" t="s">
        <v>910</v>
      </c>
      <c r="I115" s="279" t="s">
        <v>901</v>
      </c>
      <c r="J115" s="279"/>
      <c r="K115" s="293"/>
    </row>
    <row r="116" s="1" customFormat="1" ht="15" customHeight="1">
      <c r="B116" s="304"/>
      <c r="C116" s="279" t="s">
        <v>48</v>
      </c>
      <c r="D116" s="279"/>
      <c r="E116" s="279"/>
      <c r="F116" s="302" t="s">
        <v>866</v>
      </c>
      <c r="G116" s="279"/>
      <c r="H116" s="279" t="s">
        <v>911</v>
      </c>
      <c r="I116" s="279" t="s">
        <v>901</v>
      </c>
      <c r="J116" s="279"/>
      <c r="K116" s="293"/>
    </row>
    <row r="117" s="1" customFormat="1" ht="15" customHeight="1">
      <c r="B117" s="304"/>
      <c r="C117" s="279" t="s">
        <v>57</v>
      </c>
      <c r="D117" s="279"/>
      <c r="E117" s="279"/>
      <c r="F117" s="302" t="s">
        <v>866</v>
      </c>
      <c r="G117" s="279"/>
      <c r="H117" s="279" t="s">
        <v>912</v>
      </c>
      <c r="I117" s="279" t="s">
        <v>913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914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860</v>
      </c>
      <c r="D123" s="294"/>
      <c r="E123" s="294"/>
      <c r="F123" s="294" t="s">
        <v>861</v>
      </c>
      <c r="G123" s="295"/>
      <c r="H123" s="294" t="s">
        <v>54</v>
      </c>
      <c r="I123" s="294" t="s">
        <v>57</v>
      </c>
      <c r="J123" s="294" t="s">
        <v>862</v>
      </c>
      <c r="K123" s="323"/>
    </row>
    <row r="124" s="1" customFormat="1" ht="17.25" customHeight="1">
      <c r="B124" s="322"/>
      <c r="C124" s="296" t="s">
        <v>863</v>
      </c>
      <c r="D124" s="296"/>
      <c r="E124" s="296"/>
      <c r="F124" s="297" t="s">
        <v>864</v>
      </c>
      <c r="G124" s="298"/>
      <c r="H124" s="296"/>
      <c r="I124" s="296"/>
      <c r="J124" s="296" t="s">
        <v>865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869</v>
      </c>
      <c r="D126" s="301"/>
      <c r="E126" s="301"/>
      <c r="F126" s="302" t="s">
        <v>866</v>
      </c>
      <c r="G126" s="279"/>
      <c r="H126" s="279" t="s">
        <v>906</v>
      </c>
      <c r="I126" s="279" t="s">
        <v>868</v>
      </c>
      <c r="J126" s="279">
        <v>120</v>
      </c>
      <c r="K126" s="327"/>
    </row>
    <row r="127" s="1" customFormat="1" ht="15" customHeight="1">
      <c r="B127" s="324"/>
      <c r="C127" s="279" t="s">
        <v>915</v>
      </c>
      <c r="D127" s="279"/>
      <c r="E127" s="279"/>
      <c r="F127" s="302" t="s">
        <v>866</v>
      </c>
      <c r="G127" s="279"/>
      <c r="H127" s="279" t="s">
        <v>916</v>
      </c>
      <c r="I127" s="279" t="s">
        <v>868</v>
      </c>
      <c r="J127" s="279" t="s">
        <v>917</v>
      </c>
      <c r="K127" s="327"/>
    </row>
    <row r="128" s="1" customFormat="1" ht="15" customHeight="1">
      <c r="B128" s="324"/>
      <c r="C128" s="279" t="s">
        <v>814</v>
      </c>
      <c r="D128" s="279"/>
      <c r="E128" s="279"/>
      <c r="F128" s="302" t="s">
        <v>866</v>
      </c>
      <c r="G128" s="279"/>
      <c r="H128" s="279" t="s">
        <v>918</v>
      </c>
      <c r="I128" s="279" t="s">
        <v>868</v>
      </c>
      <c r="J128" s="279" t="s">
        <v>917</v>
      </c>
      <c r="K128" s="327"/>
    </row>
    <row r="129" s="1" customFormat="1" ht="15" customHeight="1">
      <c r="B129" s="324"/>
      <c r="C129" s="279" t="s">
        <v>877</v>
      </c>
      <c r="D129" s="279"/>
      <c r="E129" s="279"/>
      <c r="F129" s="302" t="s">
        <v>872</v>
      </c>
      <c r="G129" s="279"/>
      <c r="H129" s="279" t="s">
        <v>878</v>
      </c>
      <c r="I129" s="279" t="s">
        <v>868</v>
      </c>
      <c r="J129" s="279">
        <v>15</v>
      </c>
      <c r="K129" s="327"/>
    </row>
    <row r="130" s="1" customFormat="1" ht="15" customHeight="1">
      <c r="B130" s="324"/>
      <c r="C130" s="305" t="s">
        <v>879</v>
      </c>
      <c r="D130" s="305"/>
      <c r="E130" s="305"/>
      <c r="F130" s="306" t="s">
        <v>872</v>
      </c>
      <c r="G130" s="305"/>
      <c r="H130" s="305" t="s">
        <v>880</v>
      </c>
      <c r="I130" s="305" t="s">
        <v>868</v>
      </c>
      <c r="J130" s="305">
        <v>15</v>
      </c>
      <c r="K130" s="327"/>
    </row>
    <row r="131" s="1" customFormat="1" ht="15" customHeight="1">
      <c r="B131" s="324"/>
      <c r="C131" s="305" t="s">
        <v>881</v>
      </c>
      <c r="D131" s="305"/>
      <c r="E131" s="305"/>
      <c r="F131" s="306" t="s">
        <v>872</v>
      </c>
      <c r="G131" s="305"/>
      <c r="H131" s="305" t="s">
        <v>882</v>
      </c>
      <c r="I131" s="305" t="s">
        <v>868</v>
      </c>
      <c r="J131" s="305">
        <v>20</v>
      </c>
      <c r="K131" s="327"/>
    </row>
    <row r="132" s="1" customFormat="1" ht="15" customHeight="1">
      <c r="B132" s="324"/>
      <c r="C132" s="305" t="s">
        <v>883</v>
      </c>
      <c r="D132" s="305"/>
      <c r="E132" s="305"/>
      <c r="F132" s="306" t="s">
        <v>872</v>
      </c>
      <c r="G132" s="305"/>
      <c r="H132" s="305" t="s">
        <v>884</v>
      </c>
      <c r="I132" s="305" t="s">
        <v>868</v>
      </c>
      <c r="J132" s="305">
        <v>20</v>
      </c>
      <c r="K132" s="327"/>
    </row>
    <row r="133" s="1" customFormat="1" ht="15" customHeight="1">
      <c r="B133" s="324"/>
      <c r="C133" s="279" t="s">
        <v>871</v>
      </c>
      <c r="D133" s="279"/>
      <c r="E133" s="279"/>
      <c r="F133" s="302" t="s">
        <v>872</v>
      </c>
      <c r="G133" s="279"/>
      <c r="H133" s="279" t="s">
        <v>906</v>
      </c>
      <c r="I133" s="279" t="s">
        <v>868</v>
      </c>
      <c r="J133" s="279">
        <v>50</v>
      </c>
      <c r="K133" s="327"/>
    </row>
    <row r="134" s="1" customFormat="1" ht="15" customHeight="1">
      <c r="B134" s="324"/>
      <c r="C134" s="279" t="s">
        <v>885</v>
      </c>
      <c r="D134" s="279"/>
      <c r="E134" s="279"/>
      <c r="F134" s="302" t="s">
        <v>872</v>
      </c>
      <c r="G134" s="279"/>
      <c r="H134" s="279" t="s">
        <v>906</v>
      </c>
      <c r="I134" s="279" t="s">
        <v>868</v>
      </c>
      <c r="J134" s="279">
        <v>50</v>
      </c>
      <c r="K134" s="327"/>
    </row>
    <row r="135" s="1" customFormat="1" ht="15" customHeight="1">
      <c r="B135" s="324"/>
      <c r="C135" s="279" t="s">
        <v>891</v>
      </c>
      <c r="D135" s="279"/>
      <c r="E135" s="279"/>
      <c r="F135" s="302" t="s">
        <v>872</v>
      </c>
      <c r="G135" s="279"/>
      <c r="H135" s="279" t="s">
        <v>906</v>
      </c>
      <c r="I135" s="279" t="s">
        <v>868</v>
      </c>
      <c r="J135" s="279">
        <v>50</v>
      </c>
      <c r="K135" s="327"/>
    </row>
    <row r="136" s="1" customFormat="1" ht="15" customHeight="1">
      <c r="B136" s="324"/>
      <c r="C136" s="279" t="s">
        <v>893</v>
      </c>
      <c r="D136" s="279"/>
      <c r="E136" s="279"/>
      <c r="F136" s="302" t="s">
        <v>872</v>
      </c>
      <c r="G136" s="279"/>
      <c r="H136" s="279" t="s">
        <v>906</v>
      </c>
      <c r="I136" s="279" t="s">
        <v>868</v>
      </c>
      <c r="J136" s="279">
        <v>50</v>
      </c>
      <c r="K136" s="327"/>
    </row>
    <row r="137" s="1" customFormat="1" ht="15" customHeight="1">
      <c r="B137" s="324"/>
      <c r="C137" s="279" t="s">
        <v>894</v>
      </c>
      <c r="D137" s="279"/>
      <c r="E137" s="279"/>
      <c r="F137" s="302" t="s">
        <v>872</v>
      </c>
      <c r="G137" s="279"/>
      <c r="H137" s="279" t="s">
        <v>919</v>
      </c>
      <c r="I137" s="279" t="s">
        <v>868</v>
      </c>
      <c r="J137" s="279">
        <v>255</v>
      </c>
      <c r="K137" s="327"/>
    </row>
    <row r="138" s="1" customFormat="1" ht="15" customHeight="1">
      <c r="B138" s="324"/>
      <c r="C138" s="279" t="s">
        <v>896</v>
      </c>
      <c r="D138" s="279"/>
      <c r="E138" s="279"/>
      <c r="F138" s="302" t="s">
        <v>866</v>
      </c>
      <c r="G138" s="279"/>
      <c r="H138" s="279" t="s">
        <v>920</v>
      </c>
      <c r="I138" s="279" t="s">
        <v>898</v>
      </c>
      <c r="J138" s="279"/>
      <c r="K138" s="327"/>
    </row>
    <row r="139" s="1" customFormat="1" ht="15" customHeight="1">
      <c r="B139" s="324"/>
      <c r="C139" s="279" t="s">
        <v>899</v>
      </c>
      <c r="D139" s="279"/>
      <c r="E139" s="279"/>
      <c r="F139" s="302" t="s">
        <v>866</v>
      </c>
      <c r="G139" s="279"/>
      <c r="H139" s="279" t="s">
        <v>921</v>
      </c>
      <c r="I139" s="279" t="s">
        <v>901</v>
      </c>
      <c r="J139" s="279"/>
      <c r="K139" s="327"/>
    </row>
    <row r="140" s="1" customFormat="1" ht="15" customHeight="1">
      <c r="B140" s="324"/>
      <c r="C140" s="279" t="s">
        <v>902</v>
      </c>
      <c r="D140" s="279"/>
      <c r="E140" s="279"/>
      <c r="F140" s="302" t="s">
        <v>866</v>
      </c>
      <c r="G140" s="279"/>
      <c r="H140" s="279" t="s">
        <v>902</v>
      </c>
      <c r="I140" s="279" t="s">
        <v>901</v>
      </c>
      <c r="J140" s="279"/>
      <c r="K140" s="327"/>
    </row>
    <row r="141" s="1" customFormat="1" ht="15" customHeight="1">
      <c r="B141" s="324"/>
      <c r="C141" s="279" t="s">
        <v>38</v>
      </c>
      <c r="D141" s="279"/>
      <c r="E141" s="279"/>
      <c r="F141" s="302" t="s">
        <v>866</v>
      </c>
      <c r="G141" s="279"/>
      <c r="H141" s="279" t="s">
        <v>922</v>
      </c>
      <c r="I141" s="279" t="s">
        <v>901</v>
      </c>
      <c r="J141" s="279"/>
      <c r="K141" s="327"/>
    </row>
    <row r="142" s="1" customFormat="1" ht="15" customHeight="1">
      <c r="B142" s="324"/>
      <c r="C142" s="279" t="s">
        <v>923</v>
      </c>
      <c r="D142" s="279"/>
      <c r="E142" s="279"/>
      <c r="F142" s="302" t="s">
        <v>866</v>
      </c>
      <c r="G142" s="279"/>
      <c r="H142" s="279" t="s">
        <v>924</v>
      </c>
      <c r="I142" s="279" t="s">
        <v>901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925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860</v>
      </c>
      <c r="D148" s="294"/>
      <c r="E148" s="294"/>
      <c r="F148" s="294" t="s">
        <v>861</v>
      </c>
      <c r="G148" s="295"/>
      <c r="H148" s="294" t="s">
        <v>54</v>
      </c>
      <c r="I148" s="294" t="s">
        <v>57</v>
      </c>
      <c r="J148" s="294" t="s">
        <v>862</v>
      </c>
      <c r="K148" s="293"/>
    </row>
    <row r="149" s="1" customFormat="1" ht="17.25" customHeight="1">
      <c r="B149" s="291"/>
      <c r="C149" s="296" t="s">
        <v>863</v>
      </c>
      <c r="D149" s="296"/>
      <c r="E149" s="296"/>
      <c r="F149" s="297" t="s">
        <v>864</v>
      </c>
      <c r="G149" s="298"/>
      <c r="H149" s="296"/>
      <c r="I149" s="296"/>
      <c r="J149" s="296" t="s">
        <v>865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869</v>
      </c>
      <c r="D151" s="279"/>
      <c r="E151" s="279"/>
      <c r="F151" s="332" t="s">
        <v>866</v>
      </c>
      <c r="G151" s="279"/>
      <c r="H151" s="331" t="s">
        <v>906</v>
      </c>
      <c r="I151" s="331" t="s">
        <v>868</v>
      </c>
      <c r="J151" s="331">
        <v>120</v>
      </c>
      <c r="K151" s="327"/>
    </row>
    <row r="152" s="1" customFormat="1" ht="15" customHeight="1">
      <c r="B152" s="304"/>
      <c r="C152" s="331" t="s">
        <v>915</v>
      </c>
      <c r="D152" s="279"/>
      <c r="E152" s="279"/>
      <c r="F152" s="332" t="s">
        <v>866</v>
      </c>
      <c r="G152" s="279"/>
      <c r="H152" s="331" t="s">
        <v>926</v>
      </c>
      <c r="I152" s="331" t="s">
        <v>868</v>
      </c>
      <c r="J152" s="331" t="s">
        <v>917</v>
      </c>
      <c r="K152" s="327"/>
    </row>
    <row r="153" s="1" customFormat="1" ht="15" customHeight="1">
      <c r="B153" s="304"/>
      <c r="C153" s="331" t="s">
        <v>814</v>
      </c>
      <c r="D153" s="279"/>
      <c r="E153" s="279"/>
      <c r="F153" s="332" t="s">
        <v>866</v>
      </c>
      <c r="G153" s="279"/>
      <c r="H153" s="331" t="s">
        <v>927</v>
      </c>
      <c r="I153" s="331" t="s">
        <v>868</v>
      </c>
      <c r="J153" s="331" t="s">
        <v>917</v>
      </c>
      <c r="K153" s="327"/>
    </row>
    <row r="154" s="1" customFormat="1" ht="15" customHeight="1">
      <c r="B154" s="304"/>
      <c r="C154" s="331" t="s">
        <v>871</v>
      </c>
      <c r="D154" s="279"/>
      <c r="E154" s="279"/>
      <c r="F154" s="332" t="s">
        <v>872</v>
      </c>
      <c r="G154" s="279"/>
      <c r="H154" s="331" t="s">
        <v>906</v>
      </c>
      <c r="I154" s="331" t="s">
        <v>868</v>
      </c>
      <c r="J154" s="331">
        <v>50</v>
      </c>
      <c r="K154" s="327"/>
    </row>
    <row r="155" s="1" customFormat="1" ht="15" customHeight="1">
      <c r="B155" s="304"/>
      <c r="C155" s="331" t="s">
        <v>874</v>
      </c>
      <c r="D155" s="279"/>
      <c r="E155" s="279"/>
      <c r="F155" s="332" t="s">
        <v>866</v>
      </c>
      <c r="G155" s="279"/>
      <c r="H155" s="331" t="s">
        <v>906</v>
      </c>
      <c r="I155" s="331" t="s">
        <v>876</v>
      </c>
      <c r="J155" s="331"/>
      <c r="K155" s="327"/>
    </row>
    <row r="156" s="1" customFormat="1" ht="15" customHeight="1">
      <c r="B156" s="304"/>
      <c r="C156" s="331" t="s">
        <v>885</v>
      </c>
      <c r="D156" s="279"/>
      <c r="E156" s="279"/>
      <c r="F156" s="332" t="s">
        <v>872</v>
      </c>
      <c r="G156" s="279"/>
      <c r="H156" s="331" t="s">
        <v>906</v>
      </c>
      <c r="I156" s="331" t="s">
        <v>868</v>
      </c>
      <c r="J156" s="331">
        <v>50</v>
      </c>
      <c r="K156" s="327"/>
    </row>
    <row r="157" s="1" customFormat="1" ht="15" customHeight="1">
      <c r="B157" s="304"/>
      <c r="C157" s="331" t="s">
        <v>893</v>
      </c>
      <c r="D157" s="279"/>
      <c r="E157" s="279"/>
      <c r="F157" s="332" t="s">
        <v>872</v>
      </c>
      <c r="G157" s="279"/>
      <c r="H157" s="331" t="s">
        <v>906</v>
      </c>
      <c r="I157" s="331" t="s">
        <v>868</v>
      </c>
      <c r="J157" s="331">
        <v>50</v>
      </c>
      <c r="K157" s="327"/>
    </row>
    <row r="158" s="1" customFormat="1" ht="15" customHeight="1">
      <c r="B158" s="304"/>
      <c r="C158" s="331" t="s">
        <v>891</v>
      </c>
      <c r="D158" s="279"/>
      <c r="E158" s="279"/>
      <c r="F158" s="332" t="s">
        <v>872</v>
      </c>
      <c r="G158" s="279"/>
      <c r="H158" s="331" t="s">
        <v>906</v>
      </c>
      <c r="I158" s="331" t="s">
        <v>868</v>
      </c>
      <c r="J158" s="331">
        <v>50</v>
      </c>
      <c r="K158" s="327"/>
    </row>
    <row r="159" s="1" customFormat="1" ht="15" customHeight="1">
      <c r="B159" s="304"/>
      <c r="C159" s="331" t="s">
        <v>82</v>
      </c>
      <c r="D159" s="279"/>
      <c r="E159" s="279"/>
      <c r="F159" s="332" t="s">
        <v>866</v>
      </c>
      <c r="G159" s="279"/>
      <c r="H159" s="331" t="s">
        <v>928</v>
      </c>
      <c r="I159" s="331" t="s">
        <v>868</v>
      </c>
      <c r="J159" s="331" t="s">
        <v>929</v>
      </c>
      <c r="K159" s="327"/>
    </row>
    <row r="160" s="1" customFormat="1" ht="15" customHeight="1">
      <c r="B160" s="304"/>
      <c r="C160" s="331" t="s">
        <v>930</v>
      </c>
      <c r="D160" s="279"/>
      <c r="E160" s="279"/>
      <c r="F160" s="332" t="s">
        <v>866</v>
      </c>
      <c r="G160" s="279"/>
      <c r="H160" s="331" t="s">
        <v>931</v>
      </c>
      <c r="I160" s="331" t="s">
        <v>901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932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860</v>
      </c>
      <c r="D166" s="294"/>
      <c r="E166" s="294"/>
      <c r="F166" s="294" t="s">
        <v>861</v>
      </c>
      <c r="G166" s="336"/>
      <c r="H166" s="337" t="s">
        <v>54</v>
      </c>
      <c r="I166" s="337" t="s">
        <v>57</v>
      </c>
      <c r="J166" s="294" t="s">
        <v>862</v>
      </c>
      <c r="K166" s="271"/>
    </row>
    <row r="167" s="1" customFormat="1" ht="17.25" customHeight="1">
      <c r="B167" s="272"/>
      <c r="C167" s="296" t="s">
        <v>863</v>
      </c>
      <c r="D167" s="296"/>
      <c r="E167" s="296"/>
      <c r="F167" s="297" t="s">
        <v>864</v>
      </c>
      <c r="G167" s="338"/>
      <c r="H167" s="339"/>
      <c r="I167" s="339"/>
      <c r="J167" s="296" t="s">
        <v>865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869</v>
      </c>
      <c r="D169" s="279"/>
      <c r="E169" s="279"/>
      <c r="F169" s="302" t="s">
        <v>866</v>
      </c>
      <c r="G169" s="279"/>
      <c r="H169" s="279" t="s">
        <v>906</v>
      </c>
      <c r="I169" s="279" t="s">
        <v>868</v>
      </c>
      <c r="J169" s="279">
        <v>120</v>
      </c>
      <c r="K169" s="327"/>
    </row>
    <row r="170" s="1" customFormat="1" ht="15" customHeight="1">
      <c r="B170" s="304"/>
      <c r="C170" s="279" t="s">
        <v>915</v>
      </c>
      <c r="D170" s="279"/>
      <c r="E170" s="279"/>
      <c r="F170" s="302" t="s">
        <v>866</v>
      </c>
      <c r="G170" s="279"/>
      <c r="H170" s="279" t="s">
        <v>916</v>
      </c>
      <c r="I170" s="279" t="s">
        <v>868</v>
      </c>
      <c r="J170" s="279" t="s">
        <v>917</v>
      </c>
      <c r="K170" s="327"/>
    </row>
    <row r="171" s="1" customFormat="1" ht="15" customHeight="1">
      <c r="B171" s="304"/>
      <c r="C171" s="279" t="s">
        <v>814</v>
      </c>
      <c r="D171" s="279"/>
      <c r="E171" s="279"/>
      <c r="F171" s="302" t="s">
        <v>866</v>
      </c>
      <c r="G171" s="279"/>
      <c r="H171" s="279" t="s">
        <v>933</v>
      </c>
      <c r="I171" s="279" t="s">
        <v>868</v>
      </c>
      <c r="J171" s="279" t="s">
        <v>917</v>
      </c>
      <c r="K171" s="327"/>
    </row>
    <row r="172" s="1" customFormat="1" ht="15" customHeight="1">
      <c r="B172" s="304"/>
      <c r="C172" s="279" t="s">
        <v>871</v>
      </c>
      <c r="D172" s="279"/>
      <c r="E172" s="279"/>
      <c r="F172" s="302" t="s">
        <v>872</v>
      </c>
      <c r="G172" s="279"/>
      <c r="H172" s="279" t="s">
        <v>933</v>
      </c>
      <c r="I172" s="279" t="s">
        <v>868</v>
      </c>
      <c r="J172" s="279">
        <v>50</v>
      </c>
      <c r="K172" s="327"/>
    </row>
    <row r="173" s="1" customFormat="1" ht="15" customHeight="1">
      <c r="B173" s="304"/>
      <c r="C173" s="279" t="s">
        <v>874</v>
      </c>
      <c r="D173" s="279"/>
      <c r="E173" s="279"/>
      <c r="F173" s="302" t="s">
        <v>866</v>
      </c>
      <c r="G173" s="279"/>
      <c r="H173" s="279" t="s">
        <v>933</v>
      </c>
      <c r="I173" s="279" t="s">
        <v>876</v>
      </c>
      <c r="J173" s="279"/>
      <c r="K173" s="327"/>
    </row>
    <row r="174" s="1" customFormat="1" ht="15" customHeight="1">
      <c r="B174" s="304"/>
      <c r="C174" s="279" t="s">
        <v>885</v>
      </c>
      <c r="D174" s="279"/>
      <c r="E174" s="279"/>
      <c r="F174" s="302" t="s">
        <v>872</v>
      </c>
      <c r="G174" s="279"/>
      <c r="H174" s="279" t="s">
        <v>933</v>
      </c>
      <c r="I174" s="279" t="s">
        <v>868</v>
      </c>
      <c r="J174" s="279">
        <v>50</v>
      </c>
      <c r="K174" s="327"/>
    </row>
    <row r="175" s="1" customFormat="1" ht="15" customHeight="1">
      <c r="B175" s="304"/>
      <c r="C175" s="279" t="s">
        <v>893</v>
      </c>
      <c r="D175" s="279"/>
      <c r="E175" s="279"/>
      <c r="F175" s="302" t="s">
        <v>872</v>
      </c>
      <c r="G175" s="279"/>
      <c r="H175" s="279" t="s">
        <v>933</v>
      </c>
      <c r="I175" s="279" t="s">
        <v>868</v>
      </c>
      <c r="J175" s="279">
        <v>50</v>
      </c>
      <c r="K175" s="327"/>
    </row>
    <row r="176" s="1" customFormat="1" ht="15" customHeight="1">
      <c r="B176" s="304"/>
      <c r="C176" s="279" t="s">
        <v>891</v>
      </c>
      <c r="D176" s="279"/>
      <c r="E176" s="279"/>
      <c r="F176" s="302" t="s">
        <v>872</v>
      </c>
      <c r="G176" s="279"/>
      <c r="H176" s="279" t="s">
        <v>933</v>
      </c>
      <c r="I176" s="279" t="s">
        <v>868</v>
      </c>
      <c r="J176" s="279">
        <v>50</v>
      </c>
      <c r="K176" s="327"/>
    </row>
    <row r="177" s="1" customFormat="1" ht="15" customHeight="1">
      <c r="B177" s="304"/>
      <c r="C177" s="279" t="s">
        <v>105</v>
      </c>
      <c r="D177" s="279"/>
      <c r="E177" s="279"/>
      <c r="F177" s="302" t="s">
        <v>866</v>
      </c>
      <c r="G177" s="279"/>
      <c r="H177" s="279" t="s">
        <v>934</v>
      </c>
      <c r="I177" s="279" t="s">
        <v>935</v>
      </c>
      <c r="J177" s="279"/>
      <c r="K177" s="327"/>
    </row>
    <row r="178" s="1" customFormat="1" ht="15" customHeight="1">
      <c r="B178" s="304"/>
      <c r="C178" s="279" t="s">
        <v>57</v>
      </c>
      <c r="D178" s="279"/>
      <c r="E178" s="279"/>
      <c r="F178" s="302" t="s">
        <v>866</v>
      </c>
      <c r="G178" s="279"/>
      <c r="H178" s="279" t="s">
        <v>936</v>
      </c>
      <c r="I178" s="279" t="s">
        <v>937</v>
      </c>
      <c r="J178" s="279">
        <v>1</v>
      </c>
      <c r="K178" s="327"/>
    </row>
    <row r="179" s="1" customFormat="1" ht="15" customHeight="1">
      <c r="B179" s="304"/>
      <c r="C179" s="279" t="s">
        <v>53</v>
      </c>
      <c r="D179" s="279"/>
      <c r="E179" s="279"/>
      <c r="F179" s="302" t="s">
        <v>866</v>
      </c>
      <c r="G179" s="279"/>
      <c r="H179" s="279" t="s">
        <v>938</v>
      </c>
      <c r="I179" s="279" t="s">
        <v>868</v>
      </c>
      <c r="J179" s="279">
        <v>20</v>
      </c>
      <c r="K179" s="327"/>
    </row>
    <row r="180" s="1" customFormat="1" ht="15" customHeight="1">
      <c r="B180" s="304"/>
      <c r="C180" s="279" t="s">
        <v>54</v>
      </c>
      <c r="D180" s="279"/>
      <c r="E180" s="279"/>
      <c r="F180" s="302" t="s">
        <v>866</v>
      </c>
      <c r="G180" s="279"/>
      <c r="H180" s="279" t="s">
        <v>939</v>
      </c>
      <c r="I180" s="279" t="s">
        <v>868</v>
      </c>
      <c r="J180" s="279">
        <v>255</v>
      </c>
      <c r="K180" s="327"/>
    </row>
    <row r="181" s="1" customFormat="1" ht="15" customHeight="1">
      <c r="B181" s="304"/>
      <c r="C181" s="279" t="s">
        <v>106</v>
      </c>
      <c r="D181" s="279"/>
      <c r="E181" s="279"/>
      <c r="F181" s="302" t="s">
        <v>866</v>
      </c>
      <c r="G181" s="279"/>
      <c r="H181" s="279" t="s">
        <v>830</v>
      </c>
      <c r="I181" s="279" t="s">
        <v>868</v>
      </c>
      <c r="J181" s="279">
        <v>10</v>
      </c>
      <c r="K181" s="327"/>
    </row>
    <row r="182" s="1" customFormat="1" ht="15" customHeight="1">
      <c r="B182" s="304"/>
      <c r="C182" s="279" t="s">
        <v>107</v>
      </c>
      <c r="D182" s="279"/>
      <c r="E182" s="279"/>
      <c r="F182" s="302" t="s">
        <v>866</v>
      </c>
      <c r="G182" s="279"/>
      <c r="H182" s="279" t="s">
        <v>940</v>
      </c>
      <c r="I182" s="279" t="s">
        <v>901</v>
      </c>
      <c r="J182" s="279"/>
      <c r="K182" s="327"/>
    </row>
    <row r="183" s="1" customFormat="1" ht="15" customHeight="1">
      <c r="B183" s="304"/>
      <c r="C183" s="279" t="s">
        <v>941</v>
      </c>
      <c r="D183" s="279"/>
      <c r="E183" s="279"/>
      <c r="F183" s="302" t="s">
        <v>866</v>
      </c>
      <c r="G183" s="279"/>
      <c r="H183" s="279" t="s">
        <v>942</v>
      </c>
      <c r="I183" s="279" t="s">
        <v>901</v>
      </c>
      <c r="J183" s="279"/>
      <c r="K183" s="327"/>
    </row>
    <row r="184" s="1" customFormat="1" ht="15" customHeight="1">
      <c r="B184" s="304"/>
      <c r="C184" s="279" t="s">
        <v>930</v>
      </c>
      <c r="D184" s="279"/>
      <c r="E184" s="279"/>
      <c r="F184" s="302" t="s">
        <v>866</v>
      </c>
      <c r="G184" s="279"/>
      <c r="H184" s="279" t="s">
        <v>943</v>
      </c>
      <c r="I184" s="279" t="s">
        <v>901</v>
      </c>
      <c r="J184" s="279"/>
      <c r="K184" s="327"/>
    </row>
    <row r="185" s="1" customFormat="1" ht="15" customHeight="1">
      <c r="B185" s="304"/>
      <c r="C185" s="279" t="s">
        <v>109</v>
      </c>
      <c r="D185" s="279"/>
      <c r="E185" s="279"/>
      <c r="F185" s="302" t="s">
        <v>872</v>
      </c>
      <c r="G185" s="279"/>
      <c r="H185" s="279" t="s">
        <v>944</v>
      </c>
      <c r="I185" s="279" t="s">
        <v>868</v>
      </c>
      <c r="J185" s="279">
        <v>50</v>
      </c>
      <c r="K185" s="327"/>
    </row>
    <row r="186" s="1" customFormat="1" ht="15" customHeight="1">
      <c r="B186" s="304"/>
      <c r="C186" s="279" t="s">
        <v>945</v>
      </c>
      <c r="D186" s="279"/>
      <c r="E186" s="279"/>
      <c r="F186" s="302" t="s">
        <v>872</v>
      </c>
      <c r="G186" s="279"/>
      <c r="H186" s="279" t="s">
        <v>946</v>
      </c>
      <c r="I186" s="279" t="s">
        <v>947</v>
      </c>
      <c r="J186" s="279"/>
      <c r="K186" s="327"/>
    </row>
    <row r="187" s="1" customFormat="1" ht="15" customHeight="1">
      <c r="B187" s="304"/>
      <c r="C187" s="279" t="s">
        <v>948</v>
      </c>
      <c r="D187" s="279"/>
      <c r="E187" s="279"/>
      <c r="F187" s="302" t="s">
        <v>872</v>
      </c>
      <c r="G187" s="279"/>
      <c r="H187" s="279" t="s">
        <v>949</v>
      </c>
      <c r="I187" s="279" t="s">
        <v>947</v>
      </c>
      <c r="J187" s="279"/>
      <c r="K187" s="327"/>
    </row>
    <row r="188" s="1" customFormat="1" ht="15" customHeight="1">
      <c r="B188" s="304"/>
      <c r="C188" s="279" t="s">
        <v>950</v>
      </c>
      <c r="D188" s="279"/>
      <c r="E188" s="279"/>
      <c r="F188" s="302" t="s">
        <v>872</v>
      </c>
      <c r="G188" s="279"/>
      <c r="H188" s="279" t="s">
        <v>951</v>
      </c>
      <c r="I188" s="279" t="s">
        <v>947</v>
      </c>
      <c r="J188" s="279"/>
      <c r="K188" s="327"/>
    </row>
    <row r="189" s="1" customFormat="1" ht="15" customHeight="1">
      <c r="B189" s="304"/>
      <c r="C189" s="340" t="s">
        <v>952</v>
      </c>
      <c r="D189" s="279"/>
      <c r="E189" s="279"/>
      <c r="F189" s="302" t="s">
        <v>872</v>
      </c>
      <c r="G189" s="279"/>
      <c r="H189" s="279" t="s">
        <v>953</v>
      </c>
      <c r="I189" s="279" t="s">
        <v>954</v>
      </c>
      <c r="J189" s="341" t="s">
        <v>955</v>
      </c>
      <c r="K189" s="327"/>
    </row>
    <row r="190" s="17" customFormat="1" ht="15" customHeight="1">
      <c r="B190" s="342"/>
      <c r="C190" s="343" t="s">
        <v>956</v>
      </c>
      <c r="D190" s="344"/>
      <c r="E190" s="344"/>
      <c r="F190" s="345" t="s">
        <v>872</v>
      </c>
      <c r="G190" s="344"/>
      <c r="H190" s="344" t="s">
        <v>957</v>
      </c>
      <c r="I190" s="344" t="s">
        <v>954</v>
      </c>
      <c r="J190" s="346" t="s">
        <v>955</v>
      </c>
      <c r="K190" s="347"/>
    </row>
    <row r="191" s="1" customFormat="1" ht="15" customHeight="1">
      <c r="B191" s="304"/>
      <c r="C191" s="340" t="s">
        <v>42</v>
      </c>
      <c r="D191" s="279"/>
      <c r="E191" s="279"/>
      <c r="F191" s="302" t="s">
        <v>866</v>
      </c>
      <c r="G191" s="279"/>
      <c r="H191" s="276" t="s">
        <v>958</v>
      </c>
      <c r="I191" s="279" t="s">
        <v>959</v>
      </c>
      <c r="J191" s="279"/>
      <c r="K191" s="327"/>
    </row>
    <row r="192" s="1" customFormat="1" ht="15" customHeight="1">
      <c r="B192" s="304"/>
      <c r="C192" s="340" t="s">
        <v>960</v>
      </c>
      <c r="D192" s="279"/>
      <c r="E192" s="279"/>
      <c r="F192" s="302" t="s">
        <v>866</v>
      </c>
      <c r="G192" s="279"/>
      <c r="H192" s="279" t="s">
        <v>961</v>
      </c>
      <c r="I192" s="279" t="s">
        <v>901</v>
      </c>
      <c r="J192" s="279"/>
      <c r="K192" s="327"/>
    </row>
    <row r="193" s="1" customFormat="1" ht="15" customHeight="1">
      <c r="B193" s="304"/>
      <c r="C193" s="340" t="s">
        <v>962</v>
      </c>
      <c r="D193" s="279"/>
      <c r="E193" s="279"/>
      <c r="F193" s="302" t="s">
        <v>866</v>
      </c>
      <c r="G193" s="279"/>
      <c r="H193" s="279" t="s">
        <v>963</v>
      </c>
      <c r="I193" s="279" t="s">
        <v>901</v>
      </c>
      <c r="J193" s="279"/>
      <c r="K193" s="327"/>
    </row>
    <row r="194" s="1" customFormat="1" ht="15" customHeight="1">
      <c r="B194" s="304"/>
      <c r="C194" s="340" t="s">
        <v>964</v>
      </c>
      <c r="D194" s="279"/>
      <c r="E194" s="279"/>
      <c r="F194" s="302" t="s">
        <v>872</v>
      </c>
      <c r="G194" s="279"/>
      <c r="H194" s="279" t="s">
        <v>965</v>
      </c>
      <c r="I194" s="279" t="s">
        <v>901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966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967</v>
      </c>
      <c r="D201" s="349"/>
      <c r="E201" s="349"/>
      <c r="F201" s="349" t="s">
        <v>968</v>
      </c>
      <c r="G201" s="350"/>
      <c r="H201" s="349" t="s">
        <v>969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959</v>
      </c>
      <c r="D203" s="279"/>
      <c r="E203" s="279"/>
      <c r="F203" s="302" t="s">
        <v>43</v>
      </c>
      <c r="G203" s="279"/>
      <c r="H203" s="279" t="s">
        <v>970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44</v>
      </c>
      <c r="G204" s="279"/>
      <c r="H204" s="279" t="s">
        <v>971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47</v>
      </c>
      <c r="G205" s="279"/>
      <c r="H205" s="279" t="s">
        <v>972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45</v>
      </c>
      <c r="G206" s="279"/>
      <c r="H206" s="279" t="s">
        <v>973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46</v>
      </c>
      <c r="G207" s="279"/>
      <c r="H207" s="279" t="s">
        <v>974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913</v>
      </c>
      <c r="D209" s="279"/>
      <c r="E209" s="279"/>
      <c r="F209" s="302" t="s">
        <v>76</v>
      </c>
      <c r="G209" s="279"/>
      <c r="H209" s="279" t="s">
        <v>975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808</v>
      </c>
      <c r="G210" s="279"/>
      <c r="H210" s="279" t="s">
        <v>809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806</v>
      </c>
      <c r="G211" s="279"/>
      <c r="H211" s="279" t="s">
        <v>976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810</v>
      </c>
      <c r="G212" s="340"/>
      <c r="H212" s="331" t="s">
        <v>811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812</v>
      </c>
      <c r="G213" s="340"/>
      <c r="H213" s="331" t="s">
        <v>977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937</v>
      </c>
      <c r="D215" s="279"/>
      <c r="E215" s="279"/>
      <c r="F215" s="302">
        <v>1</v>
      </c>
      <c r="G215" s="340"/>
      <c r="H215" s="331" t="s">
        <v>978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979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980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981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Artl</dc:creator>
  <cp:lastModifiedBy>Jaroslav Artl</cp:lastModifiedBy>
  <dcterms:created xsi:type="dcterms:W3CDTF">2026-02-04T14:05:40Z</dcterms:created>
  <dcterms:modified xsi:type="dcterms:W3CDTF">2026-02-04T14:05:47Z</dcterms:modified>
</cp:coreProperties>
</file>